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<sst xmlns="http://schemas.openxmlformats.org/spreadsheetml/2006/main" count="283" uniqueCount="93">
  <si>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</si>
  <si>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</si>
  <si>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</si>
  <si>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</si>
  <si>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</si>
  <si>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</si>
  <si>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</si>
  <si>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</si>
  <si>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</si>
  <si>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</si>
  <si>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</si>
  <si>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</si>
  <si>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</si>
  <si>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</si>
  <si>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</si>
  <si>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</si>
  <si>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</si>
  <si>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</si>
  <si>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</si>
  <si>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</si>
  <si>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</si>
  <si>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</si>
  <si>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</si>
  <si>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</si>
  <si>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</si>
  <si>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</si>
  <si>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</si>
  <si>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</si>
  <si>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</si>
  <si>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</si>
  <si>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</si>
  <si>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</si>
  <si>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</si>
  <si>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</si>
  <si>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</si>
  <si>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</si>
  <si>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</si>
  <si>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</si>
  <si>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</si>
  <si>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</si>
  <si>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</si>
  <si>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</si>
  <si>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</si>
  <si>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</si>
  <si>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</si>
  <si>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</si>
  <si>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</si>
  <si>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</si>
  <si>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</si>
  <si>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</si>
  <si>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</si>
  <si>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</si>
  <si>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</si>
  <si>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</si>
  <si>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</si>
  <si>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</si>
  <si>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</si>
  <si>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</si>
  <si>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</si>
  <si>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</si>
  <si>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</si>
  <si>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</si>
  <si>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</si>
  <si>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</si>
  <si>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</si>
  <si>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</si>
  <si>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</si>
  <si>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</si>
  <si>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</si>
  <si>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</si>
  <si>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</si>
  <si>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</si>
  <si>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</si>
  <si>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</si>
  <si>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</si>
  <si>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</si>
  <si>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</si>
  <si>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</si>
  <si>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</si>
  <si>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</si>
  <si>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</si>
  <si>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</si>
  <si>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</si>
  <si>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</si>
  <si>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</si>
  <si>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</si>
  <si>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</si>
  <si>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</si>
  <si>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</si>
  <si>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</si>
  <si>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</si>
  <si>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10月分）</t>
  </si>
  <si>
    <t>（令和 03年 10月分）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</si>
</sst>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49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1" xfId="0" applyNumberFormat="1" applyFont="1" applyFill="1" applyBorder="1" applyAlignment="1">
      <alignment vertical="center"/>
    </xf>
    <xf numFmtId="178" fontId="52" fillId="0" borderId="72" xfId="0" applyNumberFormat="1" applyFont="1" applyFill="1" applyBorder="1" applyAlignment="1">
      <alignment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5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 wrapText="1"/>
    </xf>
    <xf numFmtId="0" fontId="48" fillId="0" borderId="82" xfId="0" applyFont="1" applyFill="1" applyBorder="1" applyAlignment="1">
      <alignment horizontal="center" vertical="center" wrapText="1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5" xfId="0" applyFont="1" applyFill="1" applyBorder="1" applyAlignment="1">
      <alignment horizontal="left" vertical="center"/>
    </xf>
    <xf numFmtId="0" fontId="50" fillId="0" borderId="86" xfId="0" applyFont="1" applyFill="1" applyBorder="1" applyAlignment="1">
      <alignment horizontal="left" vertical="center"/>
    </xf>
    <xf numFmtId="0" fontId="50" fillId="0" borderId="87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48" fillId="0" borderId="88" xfId="0" applyNumberFormat="1" applyFont="1" applyFill="1" applyBorder="1" applyAlignment="1" applyProtection="1">
      <alignment vertical="center" shrinkToFit="1"/>
      <protection locked="0"/>
    </xf>
    <xf numFmtId="178" fontId="48" fillId="0" borderId="89" xfId="0" applyNumberFormat="1" applyFont="1" applyFill="1" applyBorder="1" applyAlignment="1" applyProtection="1">
      <alignment vertical="center" shrinkToFit="1"/>
      <protection locked="0"/>
    </xf>
    <xf numFmtId="178" fontId="52" fillId="0" borderId="28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70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29" t="s">
        <v>21</v>
      </c>
      <c r="G1" s="129"/>
      <c r="H1" s="129"/>
      <c r="I1" s="129"/>
      <c r="J1" s="129"/>
      <c r="K1" s="129"/>
      <c r="L1" s="129"/>
      <c r="M1" s="129"/>
      <c r="N1" s="129"/>
      <c r="O1" s="4"/>
    </row>
    <row r="2" spans="5:16" ht="45" customHeight="1">
      <c r="E2" s="5"/>
      <c r="F2" s="130" t="s">
        <v>92</v>
      </c>
      <c r="G2" s="130"/>
      <c r="H2" s="130"/>
      <c r="I2" s="130"/>
      <c r="J2" s="130"/>
      <c r="K2" s="131"/>
      <c r="L2" s="131"/>
      <c r="M2" s="131"/>
      <c r="N2" s="131"/>
      <c r="O2" s="123">
        <v>41009</v>
      </c>
      <c r="P2" s="123"/>
    </row>
    <row r="3" spans="6:17" ht="30" customHeight="1">
      <c r="F3" s="57"/>
      <c r="G3" s="57"/>
      <c r="H3" s="57"/>
      <c r="I3" s="57"/>
      <c r="J3" s="57"/>
      <c r="N3" s="58"/>
      <c r="O3" s="123" t="s">
        <v>0</v>
      </c>
      <c r="P3" s="123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7"/>
      <c r="Q4" s="10"/>
    </row>
    <row r="5" spans="6:17" ht="7.5" customHeight="1" thickBot="1">
      <c r="F5" s="57"/>
      <c r="G5" s="57"/>
      <c r="H5" s="57"/>
      <c r="I5" s="57"/>
      <c r="J5" s="57"/>
      <c r="N5" s="58"/>
      <c r="O5" s="97"/>
      <c r="P5" s="97"/>
      <c r="Q5" s="10"/>
    </row>
    <row r="6" spans="3:19" ht="45" customHeight="1">
      <c r="C6" s="119" t="s">
        <v>20</v>
      </c>
      <c r="D6" s="120"/>
      <c r="E6" s="121"/>
      <c r="F6" s="122" t="s">
        <v>80</v>
      </c>
      <c r="G6" s="121"/>
      <c r="H6" s="120" t="s">
        <v>81</v>
      </c>
      <c r="I6" s="120"/>
      <c r="J6" s="122" t="s">
        <v>82</v>
      </c>
      <c r="K6" s="135"/>
      <c r="L6" s="120" t="s">
        <v>85</v>
      </c>
      <c r="M6" s="134"/>
      <c r="P6" s="58"/>
      <c r="Q6" s="97"/>
      <c r="R6" s="97"/>
      <c r="S6" s="10"/>
    </row>
    <row r="7" spans="3:19" ht="45" customHeight="1" thickBot="1">
      <c r="C7" s="143" t="s">
        <v>19</v>
      </c>
      <c r="D7" s="144"/>
      <c r="E7" s="144"/>
      <c r="F7" s="138">
        <v>42972</v>
      </c>
      <c r="G7" s="133"/>
      <c r="H7" s="132">
        <v>30551</v>
      </c>
      <c r="I7" s="133"/>
      <c r="J7" s="138">
        <v>17925</v>
      </c>
      <c r="K7" s="139"/>
      <c r="L7" s="132">
        <f>SUM(F7:K7)</f>
        <v>91448</v>
      </c>
      <c r="M7" s="166"/>
      <c r="P7" s="58"/>
      <c r="Q7" s="97"/>
      <c r="R7" s="97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7"/>
      <c r="T8" s="97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0"/>
      <c r="O10" s="140"/>
      <c r="P10" s="140"/>
      <c r="Q10" s="18"/>
    </row>
    <row r="11" spans="3:17" ht="49.5" customHeight="1">
      <c r="C11" s="109"/>
      <c r="D11" s="110"/>
      <c r="E11" s="110"/>
      <c r="F11" s="68" t="s">
        <v>10</v>
      </c>
      <c r="G11" s="68" t="s">
        <v>28</v>
      </c>
      <c r="H11" s="98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3" t="s">
        <v>83</v>
      </c>
      <c r="Q11" s="20"/>
    </row>
    <row r="12" spans="3:17" ht="49.5" customHeight="1">
      <c r="C12" s="94" t="s">
        <v>86</v>
      </c>
      <c r="D12" s="100"/>
      <c r="E12" s="100"/>
      <c r="F12" s="72">
        <f>SUM(F13:F15)</f>
        <v>3841</v>
      </c>
      <c r="G12" s="72">
        <f>SUM(G13:G15)</f>
        <v>2564</v>
      </c>
      <c r="H12" s="167">
        <f>SUM(H13:H15)</f>
        <v>6405</v>
      </c>
      <c r="I12" s="73">
        <v>0</v>
      </c>
      <c r="J12" s="72">
        <f aca="true" t="shared" si="0" ref="J12:O12">SUM(J13:J15)</f>
        <v>4570</v>
      </c>
      <c r="K12" s="72">
        <f t="shared" si="0"/>
        <v>2646</v>
      </c>
      <c r="L12" s="72">
        <f t="shared" si="0"/>
        <v>2054</v>
      </c>
      <c r="M12" s="72">
        <f t="shared" si="0"/>
        <v>2528</v>
      </c>
      <c r="N12" s="72">
        <f t="shared" si="0"/>
        <v>1354</v>
      </c>
      <c r="O12" s="167">
        <f t="shared" si="0"/>
        <v>13152</v>
      </c>
      <c r="P12" s="168">
        <f aca="true" t="shared" si="1" ref="P12:P17">H12+O12</f>
        <v>19557</v>
      </c>
      <c r="Q12" s="20"/>
    </row>
    <row r="13" spans="3:16" ht="49.5" customHeight="1">
      <c r="C13" s="94" t="s">
        <v>87</v>
      </c>
      <c r="D13" s="95"/>
      <c r="E13" s="95"/>
      <c r="F13" s="72">
        <v>434</v>
      </c>
      <c r="G13" s="72">
        <v>301</v>
      </c>
      <c r="H13" s="167">
        <f>SUM(F13:G13)</f>
        <v>735</v>
      </c>
      <c r="I13" s="73">
        <v>0</v>
      </c>
      <c r="J13" s="72">
        <v>472</v>
      </c>
      <c r="K13" s="72">
        <v>271</v>
      </c>
      <c r="L13" s="72">
        <v>206</v>
      </c>
      <c r="M13" s="72">
        <v>208</v>
      </c>
      <c r="N13" s="72">
        <v>133</v>
      </c>
      <c r="O13" s="167">
        <f>SUM(J13:N13)</f>
        <v>1290</v>
      </c>
      <c r="P13" s="168">
        <f t="shared" si="1"/>
        <v>2025</v>
      </c>
    </row>
    <row r="14" spans="3:16" ht="49.5" customHeight="1">
      <c r="C14" s="141" t="s">
        <v>88</v>
      </c>
      <c r="D14" s="142"/>
      <c r="E14" s="142"/>
      <c r="F14" s="72">
        <v>1596</v>
      </c>
      <c r="G14" s="72">
        <v>894</v>
      </c>
      <c r="H14" s="167">
        <f>SUM(F14:G14)</f>
        <v>2490</v>
      </c>
      <c r="I14" s="73">
        <v>0</v>
      </c>
      <c r="J14" s="72">
        <v>1573</v>
      </c>
      <c r="K14" s="72">
        <v>736</v>
      </c>
      <c r="L14" s="72">
        <v>522</v>
      </c>
      <c r="M14" s="72">
        <v>629</v>
      </c>
      <c r="N14" s="72">
        <v>319</v>
      </c>
      <c r="O14" s="167">
        <f>SUM(J14:N14)</f>
        <v>3779</v>
      </c>
      <c r="P14" s="168">
        <f t="shared" si="1"/>
        <v>6269</v>
      </c>
    </row>
    <row r="15" spans="3:16" ht="49.5" customHeight="1">
      <c r="C15" s="94" t="s">
        <v>89</v>
      </c>
      <c r="D15" s="95"/>
      <c r="E15" s="95"/>
      <c r="F15" s="72">
        <v>1811</v>
      </c>
      <c r="G15" s="72">
        <v>1369</v>
      </c>
      <c r="H15" s="167">
        <f>SUM(F15:G15)</f>
        <v>3180</v>
      </c>
      <c r="I15" s="73"/>
      <c r="J15" s="72">
        <v>2525</v>
      </c>
      <c r="K15" s="72">
        <v>1639</v>
      </c>
      <c r="L15" s="72">
        <v>1326</v>
      </c>
      <c r="M15" s="72">
        <v>1691</v>
      </c>
      <c r="N15" s="72">
        <v>902</v>
      </c>
      <c r="O15" s="167">
        <f>SUM(J15:N15)</f>
        <v>8083</v>
      </c>
      <c r="P15" s="168">
        <f t="shared" si="1"/>
        <v>11263</v>
      </c>
    </row>
    <row r="16" spans="3:16" ht="49.5" customHeight="1">
      <c r="C16" s="141" t="s">
        <v>90</v>
      </c>
      <c r="D16" s="142"/>
      <c r="E16" s="142"/>
      <c r="F16" s="72">
        <v>27</v>
      </c>
      <c r="G16" s="72">
        <v>48</v>
      </c>
      <c r="H16" s="167">
        <f>SUM(F16:G16)</f>
        <v>75</v>
      </c>
      <c r="I16" s="73">
        <v>0</v>
      </c>
      <c r="J16" s="72">
        <v>67</v>
      </c>
      <c r="K16" s="72">
        <v>41</v>
      </c>
      <c r="L16" s="72">
        <v>38</v>
      </c>
      <c r="M16" s="72">
        <v>43</v>
      </c>
      <c r="N16" s="72">
        <v>26</v>
      </c>
      <c r="O16" s="167">
        <f>SUM(J16:N16)</f>
        <v>215</v>
      </c>
      <c r="P16" s="168">
        <f t="shared" si="1"/>
        <v>290</v>
      </c>
    </row>
    <row r="17" spans="3:16" ht="49.5" customHeight="1" thickBot="1">
      <c r="C17" s="136" t="s">
        <v>14</v>
      </c>
      <c r="D17" s="137"/>
      <c r="E17" s="137"/>
      <c r="F17" s="74">
        <f>F12+F16</f>
        <v>3868</v>
      </c>
      <c r="G17" s="74">
        <f>G12+G16</f>
        <v>2612</v>
      </c>
      <c r="H17" s="74">
        <f>H12+H16</f>
        <v>6480</v>
      </c>
      <c r="I17" s="169">
        <v>0</v>
      </c>
      <c r="J17" s="74">
        <f aca="true" t="shared" si="2" ref="J17:O17">J12+J16</f>
        <v>4637</v>
      </c>
      <c r="K17" s="74">
        <f t="shared" si="2"/>
        <v>2687</v>
      </c>
      <c r="L17" s="74">
        <f t="shared" si="2"/>
        <v>2092</v>
      </c>
      <c r="M17" s="74">
        <f t="shared" si="2"/>
        <v>2571</v>
      </c>
      <c r="N17" s="74">
        <f t="shared" si="2"/>
        <v>1380</v>
      </c>
      <c r="O17" s="74">
        <f t="shared" si="2"/>
        <v>13367</v>
      </c>
      <c r="P17" s="170">
        <f t="shared" si="1"/>
        <v>19847</v>
      </c>
    </row>
    <row r="18" ht="30" customHeight="1"/>
    <row r="19" spans="3:17" ht="39.75" customHeight="1">
      <c r="C19" s="59" t="s">
        <v>24</v>
      </c>
      <c r="E19" s="12"/>
      <c r="N19" s="75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09"/>
      <c r="D21" s="110"/>
      <c r="E21" s="110"/>
      <c r="F21" s="107" t="s">
        <v>15</v>
      </c>
      <c r="G21" s="108"/>
      <c r="H21" s="108"/>
      <c r="I21" s="108" t="s">
        <v>16</v>
      </c>
      <c r="J21" s="108"/>
      <c r="K21" s="108"/>
      <c r="L21" s="108"/>
      <c r="M21" s="108"/>
      <c r="N21" s="108"/>
      <c r="O21" s="108"/>
      <c r="P21" s="127" t="s">
        <v>84</v>
      </c>
      <c r="Q21" s="20"/>
    </row>
    <row r="22" spans="3:17" ht="49.5" customHeight="1">
      <c r="C22" s="113"/>
      <c r="D22" s="114"/>
      <c r="E22" s="114"/>
      <c r="F22" s="76" t="s">
        <v>7</v>
      </c>
      <c r="G22" s="76" t="s">
        <v>8</v>
      </c>
      <c r="H22" s="77" t="s">
        <v>9</v>
      </c>
      <c r="I22" s="78" t="s">
        <v>29</v>
      </c>
      <c r="J22" s="76" t="s">
        <v>1</v>
      </c>
      <c r="K22" s="79" t="s">
        <v>2</v>
      </c>
      <c r="L22" s="79" t="s">
        <v>3</v>
      </c>
      <c r="M22" s="79" t="s">
        <v>4</v>
      </c>
      <c r="N22" s="79" t="s">
        <v>5</v>
      </c>
      <c r="O22" s="80" t="s">
        <v>9</v>
      </c>
      <c r="P22" s="128"/>
      <c r="Q22" s="20"/>
    </row>
    <row r="23" spans="3:17" ht="49.5" customHeight="1">
      <c r="C23" s="99" t="s">
        <v>12</v>
      </c>
      <c r="D23" s="76"/>
      <c r="E23" s="76"/>
      <c r="F23" s="72">
        <v>1119</v>
      </c>
      <c r="G23" s="72">
        <v>1222</v>
      </c>
      <c r="H23" s="167">
        <f>SUM(F23:G23)</f>
        <v>2341</v>
      </c>
      <c r="I23" s="90"/>
      <c r="J23" s="72">
        <v>3329</v>
      </c>
      <c r="K23" s="72">
        <v>2026</v>
      </c>
      <c r="L23" s="72">
        <v>1148</v>
      </c>
      <c r="M23" s="72">
        <v>841</v>
      </c>
      <c r="N23" s="72">
        <v>347</v>
      </c>
      <c r="O23" s="167">
        <f>SUM(I23:N23)</f>
        <v>7691</v>
      </c>
      <c r="P23" s="168">
        <f>H23+O23</f>
        <v>10032</v>
      </c>
      <c r="Q23" s="20"/>
    </row>
    <row r="24" spans="3:16" ht="49.5" customHeight="1">
      <c r="C24" s="103" t="s">
        <v>13</v>
      </c>
      <c r="D24" s="104"/>
      <c r="E24" s="104"/>
      <c r="F24" s="72">
        <v>8</v>
      </c>
      <c r="G24" s="72">
        <v>21</v>
      </c>
      <c r="H24" s="167">
        <f>SUM(F24:G24)</f>
        <v>29</v>
      </c>
      <c r="I24" s="90"/>
      <c r="J24" s="72">
        <v>56</v>
      </c>
      <c r="K24" s="72">
        <v>33</v>
      </c>
      <c r="L24" s="72">
        <v>21</v>
      </c>
      <c r="M24" s="72">
        <v>14</v>
      </c>
      <c r="N24" s="72">
        <v>13</v>
      </c>
      <c r="O24" s="167">
        <f>SUM(I24:N24)</f>
        <v>137</v>
      </c>
      <c r="P24" s="168">
        <f>H24+O24</f>
        <v>166</v>
      </c>
    </row>
    <row r="25" spans="3:16" ht="49.5" customHeight="1" thickBot="1">
      <c r="C25" s="105" t="s">
        <v>14</v>
      </c>
      <c r="D25" s="106"/>
      <c r="E25" s="106"/>
      <c r="F25" s="74">
        <f>SUM(F23:F24)</f>
        <v>1127</v>
      </c>
      <c r="G25" s="74">
        <f>SUM(G23:G24)</f>
        <v>1243</v>
      </c>
      <c r="H25" s="171">
        <f>SUM(F25:G25)</f>
        <v>2370</v>
      </c>
      <c r="I25" s="172"/>
      <c r="J25" s="74">
        <f aca="true" t="shared" si="3" ref="J25:O25">SUM(J23:J24)</f>
        <v>3385</v>
      </c>
      <c r="K25" s="74">
        <f t="shared" si="3"/>
        <v>2059</v>
      </c>
      <c r="L25" s="74">
        <f t="shared" si="3"/>
        <v>1169</v>
      </c>
      <c r="M25" s="74">
        <f t="shared" si="3"/>
        <v>855</v>
      </c>
      <c r="N25" s="74">
        <f t="shared" si="3"/>
        <v>360</v>
      </c>
      <c r="O25" s="171">
        <f t="shared" si="3"/>
        <v>7828</v>
      </c>
      <c r="P25" s="170">
        <f>H25+O25</f>
        <v>10198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09"/>
      <c r="D29" s="110"/>
      <c r="E29" s="110"/>
      <c r="F29" s="107" t="s">
        <v>15</v>
      </c>
      <c r="G29" s="108"/>
      <c r="H29" s="108"/>
      <c r="I29" s="108" t="s">
        <v>16</v>
      </c>
      <c r="J29" s="108"/>
      <c r="K29" s="108"/>
      <c r="L29" s="108"/>
      <c r="M29" s="108"/>
      <c r="N29" s="108"/>
      <c r="O29" s="108"/>
      <c r="P29" s="127" t="s">
        <v>84</v>
      </c>
      <c r="Q29" s="20"/>
    </row>
    <row r="30" spans="3:17" ht="49.5" customHeight="1">
      <c r="C30" s="113"/>
      <c r="D30" s="114"/>
      <c r="E30" s="114"/>
      <c r="F30" s="76" t="s">
        <v>7</v>
      </c>
      <c r="G30" s="76" t="s">
        <v>8</v>
      </c>
      <c r="H30" s="77" t="s">
        <v>9</v>
      </c>
      <c r="I30" s="78" t="s">
        <v>29</v>
      </c>
      <c r="J30" s="76" t="s">
        <v>1</v>
      </c>
      <c r="K30" s="79" t="s">
        <v>2</v>
      </c>
      <c r="L30" s="79" t="s">
        <v>3</v>
      </c>
      <c r="M30" s="79" t="s">
        <v>4</v>
      </c>
      <c r="N30" s="79" t="s">
        <v>5</v>
      </c>
      <c r="O30" s="80" t="s">
        <v>9</v>
      </c>
      <c r="P30" s="128"/>
      <c r="Q30" s="20"/>
    </row>
    <row r="31" spans="3:17" ht="49.5" customHeight="1">
      <c r="C31" s="99" t="s">
        <v>12</v>
      </c>
      <c r="D31" s="76"/>
      <c r="E31" s="76"/>
      <c r="F31" s="72">
        <v>15</v>
      </c>
      <c r="G31" s="72">
        <v>14</v>
      </c>
      <c r="H31" s="167">
        <f>SUM(F31:G31)</f>
        <v>29</v>
      </c>
      <c r="I31" s="90"/>
      <c r="J31" s="72">
        <v>1029</v>
      </c>
      <c r="K31" s="72">
        <v>700</v>
      </c>
      <c r="L31" s="72">
        <v>539</v>
      </c>
      <c r="M31" s="72">
        <v>502</v>
      </c>
      <c r="N31" s="72">
        <v>276</v>
      </c>
      <c r="O31" s="167">
        <f>SUM(I31:N31)</f>
        <v>3046</v>
      </c>
      <c r="P31" s="168">
        <f>H31+O31</f>
        <v>3075</v>
      </c>
      <c r="Q31" s="20"/>
    </row>
    <row r="32" spans="3:16" ht="49.5" customHeight="1">
      <c r="C32" s="103" t="s">
        <v>13</v>
      </c>
      <c r="D32" s="104"/>
      <c r="E32" s="104"/>
      <c r="F32" s="72">
        <v>0</v>
      </c>
      <c r="G32" s="72">
        <v>0</v>
      </c>
      <c r="H32" s="167">
        <f>SUM(F32:G32)</f>
        <v>0</v>
      </c>
      <c r="I32" s="90"/>
      <c r="J32" s="72">
        <v>9</v>
      </c>
      <c r="K32" s="72">
        <v>5</v>
      </c>
      <c r="L32" s="72">
        <v>5</v>
      </c>
      <c r="M32" s="72">
        <v>2</v>
      </c>
      <c r="N32" s="72">
        <v>6</v>
      </c>
      <c r="O32" s="167">
        <f>SUM(I32:N32)</f>
        <v>27</v>
      </c>
      <c r="P32" s="168">
        <f>H32+O32</f>
        <v>27</v>
      </c>
    </row>
    <row r="33" spans="3:16" ht="49.5" customHeight="1" thickBot="1">
      <c r="C33" s="105" t="s">
        <v>14</v>
      </c>
      <c r="D33" s="106"/>
      <c r="E33" s="106"/>
      <c r="F33" s="74">
        <f>SUM(F31:F32)</f>
        <v>15</v>
      </c>
      <c r="G33" s="74">
        <f>SUM(G31:G32)</f>
        <v>14</v>
      </c>
      <c r="H33" s="171">
        <f>SUM(F33:G33)</f>
        <v>29</v>
      </c>
      <c r="I33" s="172"/>
      <c r="J33" s="74">
        <f>SUM(J31:J32)</f>
        <v>1038</v>
      </c>
      <c r="K33" s="74">
        <f>SUM(K31:K32)</f>
        <v>705</v>
      </c>
      <c r="L33" s="74">
        <f>SUM(L31:L32)</f>
        <v>544</v>
      </c>
      <c r="M33" s="74">
        <f>SUM(M31:M32)</f>
        <v>504</v>
      </c>
      <c r="N33" s="74">
        <f>SUM(N31:N32)</f>
        <v>282</v>
      </c>
      <c r="O33" s="171">
        <f>SUM(I33:N33)</f>
        <v>3073</v>
      </c>
      <c r="P33" s="170">
        <f>H33+O33</f>
        <v>3102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09"/>
      <c r="D37" s="110"/>
      <c r="E37" s="110"/>
      <c r="F37" s="107" t="s">
        <v>15</v>
      </c>
      <c r="G37" s="108"/>
      <c r="H37" s="108"/>
      <c r="I37" s="108" t="s">
        <v>16</v>
      </c>
      <c r="J37" s="108"/>
      <c r="K37" s="108"/>
      <c r="L37" s="108"/>
      <c r="M37" s="108"/>
      <c r="N37" s="126"/>
      <c r="O37" s="124" t="s">
        <v>84</v>
      </c>
      <c r="P37" s="20"/>
      <c r="Q37" s="20"/>
    </row>
    <row r="38" spans="3:17" ht="49.5" customHeight="1" thickBot="1">
      <c r="C38" s="111"/>
      <c r="D38" s="112"/>
      <c r="E38" s="112"/>
      <c r="F38" s="83" t="s">
        <v>7</v>
      </c>
      <c r="G38" s="83" t="s">
        <v>8</v>
      </c>
      <c r="H38" s="84" t="s">
        <v>9</v>
      </c>
      <c r="I38" s="85" t="s">
        <v>1</v>
      </c>
      <c r="J38" s="83" t="s">
        <v>2</v>
      </c>
      <c r="K38" s="86" t="s">
        <v>3</v>
      </c>
      <c r="L38" s="86" t="s">
        <v>4</v>
      </c>
      <c r="M38" s="86" t="s">
        <v>5</v>
      </c>
      <c r="N38" s="87" t="s">
        <v>11</v>
      </c>
      <c r="O38" s="125"/>
      <c r="P38" s="20"/>
      <c r="Q38" s="20"/>
    </row>
    <row r="39" spans="3:17" ht="49.5" customHeight="1">
      <c r="C39" s="96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11</v>
      </c>
      <c r="K39" s="173">
        <f>SUM(K40:K41)</f>
        <v>208</v>
      </c>
      <c r="L39" s="173">
        <f>SUM(L40:L41)</f>
        <v>516</v>
      </c>
      <c r="M39" s="173">
        <f>SUM(M40:M41)</f>
        <v>336</v>
      </c>
      <c r="N39" s="174">
        <f aca="true" t="shared" si="5" ref="N39:N47">SUM(I39:M39)</f>
        <v>1075</v>
      </c>
      <c r="O39" s="176">
        <f>H39+N39</f>
        <v>1075</v>
      </c>
      <c r="P39" s="20"/>
      <c r="Q39" s="20"/>
    </row>
    <row r="40" spans="3:15" ht="49.5" customHeight="1">
      <c r="C40" s="103" t="s">
        <v>12</v>
      </c>
      <c r="D40" s="104"/>
      <c r="E40" s="104"/>
      <c r="F40" s="72">
        <v>0</v>
      </c>
      <c r="G40" s="72">
        <v>0</v>
      </c>
      <c r="H40" s="167">
        <f t="shared" si="4"/>
        <v>0</v>
      </c>
      <c r="I40" s="81">
        <v>4</v>
      </c>
      <c r="J40" s="72">
        <v>11</v>
      </c>
      <c r="K40" s="72">
        <v>207</v>
      </c>
      <c r="L40" s="72">
        <v>514</v>
      </c>
      <c r="M40" s="72">
        <v>336</v>
      </c>
      <c r="N40" s="167">
        <f>SUM(I40:M40)</f>
        <v>1072</v>
      </c>
      <c r="O40" s="168">
        <f aca="true" t="shared" si="6" ref="O40:O50">H40+N40</f>
        <v>1072</v>
      </c>
    </row>
    <row r="41" spans="3:15" ht="49.5" customHeight="1" thickBot="1">
      <c r="C41" s="105" t="s">
        <v>13</v>
      </c>
      <c r="D41" s="106"/>
      <c r="E41" s="106"/>
      <c r="F41" s="74">
        <v>0</v>
      </c>
      <c r="G41" s="74">
        <v>0</v>
      </c>
      <c r="H41" s="171">
        <f t="shared" si="4"/>
        <v>0</v>
      </c>
      <c r="I41" s="82">
        <v>0</v>
      </c>
      <c r="J41" s="74">
        <v>0</v>
      </c>
      <c r="K41" s="74">
        <v>1</v>
      </c>
      <c r="L41" s="74">
        <v>2</v>
      </c>
      <c r="M41" s="74">
        <v>0</v>
      </c>
      <c r="N41" s="171">
        <f t="shared" si="5"/>
        <v>3</v>
      </c>
      <c r="O41" s="170">
        <f t="shared" si="6"/>
        <v>3</v>
      </c>
    </row>
    <row r="42" spans="3:15" ht="49.5" customHeight="1">
      <c r="C42" s="117" t="s">
        <v>30</v>
      </c>
      <c r="D42" s="118"/>
      <c r="E42" s="118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163</v>
      </c>
      <c r="J42" s="173">
        <f>SUM(J43:J44)</f>
        <v>145</v>
      </c>
      <c r="K42" s="173">
        <f>SUM(K43:K44)</f>
        <v>176</v>
      </c>
      <c r="L42" s="173">
        <f>SUM(L43:L44)</f>
        <v>219</v>
      </c>
      <c r="M42" s="173">
        <f>SUM(M43:M44)</f>
        <v>104</v>
      </c>
      <c r="N42" s="167">
        <f t="shared" si="5"/>
        <v>807</v>
      </c>
      <c r="O42" s="176">
        <f t="shared" si="6"/>
        <v>807</v>
      </c>
    </row>
    <row r="43" spans="3:15" ht="49.5" customHeight="1">
      <c r="C43" s="103" t="s">
        <v>12</v>
      </c>
      <c r="D43" s="104"/>
      <c r="E43" s="104"/>
      <c r="F43" s="72">
        <v>0</v>
      </c>
      <c r="G43" s="72">
        <v>0</v>
      </c>
      <c r="H43" s="167">
        <f t="shared" si="4"/>
        <v>0</v>
      </c>
      <c r="I43" s="81">
        <v>162</v>
      </c>
      <c r="J43" s="72">
        <v>144</v>
      </c>
      <c r="K43" s="72">
        <v>173</v>
      </c>
      <c r="L43" s="72">
        <v>209</v>
      </c>
      <c r="M43" s="72">
        <v>103</v>
      </c>
      <c r="N43" s="167">
        <f t="shared" si="5"/>
        <v>791</v>
      </c>
      <c r="O43" s="168">
        <f t="shared" si="6"/>
        <v>791</v>
      </c>
    </row>
    <row r="44" spans="3:15" ht="49.5" customHeight="1" thickBot="1">
      <c r="C44" s="105" t="s">
        <v>13</v>
      </c>
      <c r="D44" s="106"/>
      <c r="E44" s="106"/>
      <c r="F44" s="74">
        <v>0</v>
      </c>
      <c r="G44" s="74">
        <v>0</v>
      </c>
      <c r="H44" s="171">
        <f t="shared" si="4"/>
        <v>0</v>
      </c>
      <c r="I44" s="82">
        <v>1</v>
      </c>
      <c r="J44" s="74">
        <v>1</v>
      </c>
      <c r="K44" s="74">
        <v>3</v>
      </c>
      <c r="L44" s="74">
        <v>10</v>
      </c>
      <c r="M44" s="74">
        <v>1</v>
      </c>
      <c r="N44" s="171">
        <f t="shared" si="5"/>
        <v>16</v>
      </c>
      <c r="O44" s="170">
        <f t="shared" si="6"/>
        <v>16</v>
      </c>
    </row>
    <row r="45" spans="3:15" ht="49.5" customHeight="1">
      <c r="C45" s="117" t="s">
        <v>18</v>
      </c>
      <c r="D45" s="118"/>
      <c r="E45" s="118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8</v>
      </c>
      <c r="L45" s="173">
        <f>SUM(L46:L47)</f>
        <v>29</v>
      </c>
      <c r="M45" s="173">
        <f>SUM(M46:M47)</f>
        <v>21</v>
      </c>
      <c r="N45" s="174">
        <f>SUM(I45:M45)</f>
        <v>59</v>
      </c>
      <c r="O45" s="176">
        <f t="shared" si="6"/>
        <v>59</v>
      </c>
    </row>
    <row r="46" spans="3:15" ht="49.5" customHeight="1">
      <c r="C46" s="103" t="s">
        <v>12</v>
      </c>
      <c r="D46" s="104"/>
      <c r="E46" s="104"/>
      <c r="F46" s="72">
        <v>0</v>
      </c>
      <c r="G46" s="72">
        <v>0</v>
      </c>
      <c r="H46" s="167">
        <f t="shared" si="4"/>
        <v>0</v>
      </c>
      <c r="I46" s="81">
        <v>0</v>
      </c>
      <c r="J46" s="72">
        <v>1</v>
      </c>
      <c r="K46" s="72">
        <v>8</v>
      </c>
      <c r="L46" s="72">
        <v>29</v>
      </c>
      <c r="M46" s="72">
        <v>20</v>
      </c>
      <c r="N46" s="167">
        <f t="shared" si="5"/>
        <v>58</v>
      </c>
      <c r="O46" s="168">
        <f>H46+N46</f>
        <v>58</v>
      </c>
    </row>
    <row r="47" spans="3:15" ht="49.5" customHeight="1" thickBot="1">
      <c r="C47" s="105" t="s">
        <v>13</v>
      </c>
      <c r="D47" s="106"/>
      <c r="E47" s="106"/>
      <c r="F47" s="74">
        <v>0</v>
      </c>
      <c r="G47" s="74">
        <v>0</v>
      </c>
      <c r="H47" s="171">
        <f t="shared" si="4"/>
        <v>0</v>
      </c>
      <c r="I47" s="82">
        <v>0</v>
      </c>
      <c r="J47" s="74">
        <v>0</v>
      </c>
      <c r="K47" s="74">
        <v>0</v>
      </c>
      <c r="L47" s="74">
        <v>0</v>
      </c>
      <c r="M47" s="74">
        <v>1</v>
      </c>
      <c r="N47" s="171">
        <f t="shared" si="5"/>
        <v>1</v>
      </c>
      <c r="O47" s="170">
        <f t="shared" si="6"/>
        <v>1</v>
      </c>
    </row>
    <row r="48" spans="3:15" ht="49.5" customHeight="1">
      <c r="C48" s="117" t="s">
        <v>76</v>
      </c>
      <c r="D48" s="118"/>
      <c r="E48" s="118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11</v>
      </c>
      <c r="J48" s="173">
        <f>SUM(J49:J50)</f>
        <v>18</v>
      </c>
      <c r="K48" s="173">
        <f>SUM(K49:K50)</f>
        <v>45</v>
      </c>
      <c r="L48" s="173">
        <f>SUM(L49:L50)</f>
        <v>158</v>
      </c>
      <c r="M48" s="173">
        <f>SUM(M49:M50)</f>
        <v>90</v>
      </c>
      <c r="N48" s="174">
        <f>SUM(I48:M48)</f>
        <v>322</v>
      </c>
      <c r="O48" s="176">
        <f>H48+N48</f>
        <v>322</v>
      </c>
    </row>
    <row r="49" spans="3:15" ht="49.5" customHeight="1">
      <c r="C49" s="103" t="s">
        <v>12</v>
      </c>
      <c r="D49" s="104"/>
      <c r="E49" s="104"/>
      <c r="F49" s="72">
        <v>0</v>
      </c>
      <c r="G49" s="72">
        <v>0</v>
      </c>
      <c r="H49" s="167">
        <f t="shared" si="4"/>
        <v>0</v>
      </c>
      <c r="I49" s="81">
        <v>11</v>
      </c>
      <c r="J49" s="72">
        <v>18</v>
      </c>
      <c r="K49" s="72">
        <v>45</v>
      </c>
      <c r="L49" s="72">
        <v>156</v>
      </c>
      <c r="M49" s="72">
        <v>87</v>
      </c>
      <c r="N49" s="167">
        <f>SUM(I49:M49)</f>
        <v>317</v>
      </c>
      <c r="O49" s="168">
        <f t="shared" si="6"/>
        <v>317</v>
      </c>
    </row>
    <row r="50" spans="3:15" ht="49.5" customHeight="1" thickBot="1">
      <c r="C50" s="105" t="s">
        <v>13</v>
      </c>
      <c r="D50" s="106"/>
      <c r="E50" s="106"/>
      <c r="F50" s="74">
        <v>0</v>
      </c>
      <c r="G50" s="74">
        <v>0</v>
      </c>
      <c r="H50" s="171">
        <f t="shared" si="4"/>
        <v>0</v>
      </c>
      <c r="I50" s="82">
        <v>0</v>
      </c>
      <c r="J50" s="74">
        <v>0</v>
      </c>
      <c r="K50" s="74">
        <v>0</v>
      </c>
      <c r="L50" s="74">
        <v>2</v>
      </c>
      <c r="M50" s="74">
        <v>3</v>
      </c>
      <c r="N50" s="171">
        <f>SUM(I50:M50)</f>
        <v>5</v>
      </c>
      <c r="O50" s="170">
        <f t="shared" si="6"/>
        <v>5</v>
      </c>
    </row>
    <row r="51" spans="3:15" ht="49.5" customHeight="1" thickBot="1">
      <c r="C51" s="115" t="s">
        <v>14</v>
      </c>
      <c r="D51" s="116"/>
      <c r="E51" s="116"/>
      <c r="F51" s="88">
        <v>0</v>
      </c>
      <c r="G51" s="88">
        <v>0</v>
      </c>
      <c r="H51" s="177">
        <f t="shared" si="4"/>
        <v>0</v>
      </c>
      <c r="I51" s="89">
        <v>177</v>
      </c>
      <c r="J51" s="88">
        <v>175</v>
      </c>
      <c r="K51" s="88">
        <v>433</v>
      </c>
      <c r="L51" s="88">
        <v>915</v>
      </c>
      <c r="M51" s="88">
        <v>550</v>
      </c>
      <c r="N51" s="177">
        <f>SUM(I51:M51)</f>
        <v>2250</v>
      </c>
      <c r="O51" s="178">
        <f>H51+N51</f>
        <v>2250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A1" sqref="A1:IV16384"/>
      <selection pane="bottomLeft" activeCell="E13" sqref="E1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5" t="s">
        <v>21</v>
      </c>
      <c r="H1" s="145"/>
      <c r="I1" s="145"/>
      <c r="J1" s="145"/>
      <c r="K1" s="145"/>
      <c r="L1" s="145"/>
      <c r="M1" s="145"/>
      <c r="N1" s="101"/>
      <c r="O1" s="4"/>
    </row>
    <row r="2" spans="5:16" ht="30" customHeight="1">
      <c r="E2" s="5"/>
      <c r="G2" s="130" t="s">
        <v>91</v>
      </c>
      <c r="H2" s="130"/>
      <c r="I2" s="130"/>
      <c r="J2" s="130"/>
      <c r="K2" s="130"/>
      <c r="L2" s="130"/>
      <c r="M2" s="130"/>
      <c r="N2" s="6"/>
      <c r="O2" s="123">
        <v>41086</v>
      </c>
      <c r="P2" s="123"/>
    </row>
    <row r="3" spans="5:17" ht="24.75" customHeight="1">
      <c r="E3" s="7"/>
      <c r="F3" s="8"/>
      <c r="N3" s="9"/>
      <c r="O3" s="123"/>
      <c r="P3" s="123"/>
      <c r="Q3" s="10"/>
    </row>
    <row r="4" spans="3:17" ht="24.75" customHeight="1">
      <c r="C4" s="11"/>
      <c r="N4" s="7"/>
      <c r="O4" s="123" t="s">
        <v>31</v>
      </c>
      <c r="P4" s="123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6" t="s">
        <v>32</v>
      </c>
      <c r="D7" s="147"/>
      <c r="E7" s="147"/>
      <c r="F7" s="150" t="s">
        <v>33</v>
      </c>
      <c r="G7" s="151"/>
      <c r="H7" s="151"/>
      <c r="I7" s="152" t="s">
        <v>34</v>
      </c>
      <c r="J7" s="152"/>
      <c r="K7" s="152"/>
      <c r="L7" s="152"/>
      <c r="M7" s="152"/>
      <c r="N7" s="152"/>
      <c r="O7" s="153"/>
      <c r="P7" s="154" t="s">
        <v>6</v>
      </c>
      <c r="Q7" s="20"/>
    </row>
    <row r="8" spans="3:17" ht="42" customHeight="1" thickBot="1">
      <c r="C8" s="148"/>
      <c r="D8" s="149"/>
      <c r="E8" s="149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5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2380</v>
      </c>
      <c r="G10" s="179">
        <f>SUM(G11,G17,G20,G25,G29,G30)</f>
        <v>2776</v>
      </c>
      <c r="H10" s="180">
        <f>SUM(F10:G10)</f>
        <v>5156</v>
      </c>
      <c r="I10" s="181"/>
      <c r="J10" s="179">
        <f>SUM(J11,J17,J20,J25,J29,J30)</f>
        <v>9295</v>
      </c>
      <c r="K10" s="179">
        <f>SUM(K11,K17,K20,K25,K29,K30)</f>
        <v>6397</v>
      </c>
      <c r="L10" s="179">
        <f>SUM(L11,L17,L20,L25,L29,L30)</f>
        <v>3699</v>
      </c>
      <c r="M10" s="179">
        <f>SUM(M11,M17,M20,M25,M29,M30)</f>
        <v>2741</v>
      </c>
      <c r="N10" s="179">
        <f>SUM(N11,N17,N20,N25,N29,N30)</f>
        <v>1209</v>
      </c>
      <c r="O10" s="180">
        <f>SUM(I10:N10)</f>
        <v>23341</v>
      </c>
      <c r="P10" s="182">
        <f>SUM(O10,H10)</f>
        <v>28497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146</v>
      </c>
      <c r="G11" s="183">
        <f>SUM(G12:G16)</f>
        <v>203</v>
      </c>
      <c r="H11" s="184">
        <f aca="true" t="shared" si="0" ref="H11:H74">SUM(F11:G11)</f>
        <v>349</v>
      </c>
      <c r="I11" s="185"/>
      <c r="J11" s="183">
        <f>SUM(J12:J16)</f>
        <v>2082</v>
      </c>
      <c r="K11" s="183">
        <f>SUM(K12:K16)</f>
        <v>1569</v>
      </c>
      <c r="L11" s="183">
        <f>SUM(L12:L16)</f>
        <v>874</v>
      </c>
      <c r="M11" s="183">
        <f>SUM(M12:M16)</f>
        <v>717</v>
      </c>
      <c r="N11" s="183">
        <f>SUM(N12:N16)</f>
        <v>404</v>
      </c>
      <c r="O11" s="184">
        <f aca="true" t="shared" si="1" ref="O11:O74">SUM(I11:N11)</f>
        <v>5646</v>
      </c>
      <c r="P11" s="186">
        <f aca="true" t="shared" si="2" ref="P11:P74">SUM(O11,H11)</f>
        <v>5995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1"/>
      <c r="J12" s="52">
        <v>1107</v>
      </c>
      <c r="K12" s="52">
        <v>640</v>
      </c>
      <c r="L12" s="52">
        <v>292</v>
      </c>
      <c r="M12" s="52">
        <v>200</v>
      </c>
      <c r="N12" s="52">
        <v>101</v>
      </c>
      <c r="O12" s="184">
        <f t="shared" si="1"/>
        <v>2340</v>
      </c>
      <c r="P12" s="186">
        <f t="shared" si="2"/>
        <v>2340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 t="shared" si="0"/>
        <v>1</v>
      </c>
      <c r="I13" s="91"/>
      <c r="J13" s="52">
        <v>3</v>
      </c>
      <c r="K13" s="52">
        <v>7</v>
      </c>
      <c r="L13" s="52">
        <v>20</v>
      </c>
      <c r="M13" s="52">
        <v>34</v>
      </c>
      <c r="N13" s="52">
        <v>46</v>
      </c>
      <c r="O13" s="184">
        <f t="shared" si="1"/>
        <v>110</v>
      </c>
      <c r="P13" s="186">
        <f t="shared" si="2"/>
        <v>111</v>
      </c>
    </row>
    <row r="14" spans="3:16" ht="30" customHeight="1">
      <c r="C14" s="28"/>
      <c r="D14" s="29"/>
      <c r="E14" s="31" t="s">
        <v>41</v>
      </c>
      <c r="F14" s="52">
        <v>52</v>
      </c>
      <c r="G14" s="52">
        <v>73</v>
      </c>
      <c r="H14" s="184">
        <f t="shared" si="0"/>
        <v>125</v>
      </c>
      <c r="I14" s="91"/>
      <c r="J14" s="52">
        <v>262</v>
      </c>
      <c r="K14" s="52">
        <v>183</v>
      </c>
      <c r="L14" s="52">
        <v>117</v>
      </c>
      <c r="M14" s="52">
        <v>134</v>
      </c>
      <c r="N14" s="52">
        <v>86</v>
      </c>
      <c r="O14" s="184">
        <f t="shared" si="1"/>
        <v>782</v>
      </c>
      <c r="P14" s="186">
        <f t="shared" si="2"/>
        <v>907</v>
      </c>
    </row>
    <row r="15" spans="3:16" ht="30" customHeight="1">
      <c r="C15" s="28"/>
      <c r="D15" s="29"/>
      <c r="E15" s="31" t="s">
        <v>42</v>
      </c>
      <c r="F15" s="52">
        <v>39</v>
      </c>
      <c r="G15" s="52">
        <v>70</v>
      </c>
      <c r="H15" s="184">
        <f t="shared" si="0"/>
        <v>109</v>
      </c>
      <c r="I15" s="91"/>
      <c r="J15" s="52">
        <v>128</v>
      </c>
      <c r="K15" s="52">
        <v>115</v>
      </c>
      <c r="L15" s="52">
        <v>76</v>
      </c>
      <c r="M15" s="52">
        <v>65</v>
      </c>
      <c r="N15" s="52">
        <v>30</v>
      </c>
      <c r="O15" s="184">
        <f t="shared" si="1"/>
        <v>414</v>
      </c>
      <c r="P15" s="186">
        <f t="shared" si="2"/>
        <v>523</v>
      </c>
    </row>
    <row r="16" spans="3:16" ht="30" customHeight="1">
      <c r="C16" s="28"/>
      <c r="D16" s="29"/>
      <c r="E16" s="31" t="s">
        <v>43</v>
      </c>
      <c r="F16" s="52">
        <v>55</v>
      </c>
      <c r="G16" s="52">
        <v>59</v>
      </c>
      <c r="H16" s="184">
        <f t="shared" si="0"/>
        <v>114</v>
      </c>
      <c r="I16" s="91"/>
      <c r="J16" s="52">
        <v>582</v>
      </c>
      <c r="K16" s="52">
        <v>624</v>
      </c>
      <c r="L16" s="52">
        <v>369</v>
      </c>
      <c r="M16" s="52">
        <v>284</v>
      </c>
      <c r="N16" s="52">
        <v>141</v>
      </c>
      <c r="O16" s="184">
        <f t="shared" si="1"/>
        <v>2000</v>
      </c>
      <c r="P16" s="186">
        <f t="shared" si="2"/>
        <v>2114</v>
      </c>
    </row>
    <row r="17" spans="3:16" ht="30" customHeight="1">
      <c r="C17" s="28"/>
      <c r="D17" s="32" t="s">
        <v>44</v>
      </c>
      <c r="E17" s="33"/>
      <c r="F17" s="183">
        <f>SUM(F18:F19)</f>
        <v>305</v>
      </c>
      <c r="G17" s="183">
        <f>SUM(G18:G19)</f>
        <v>321</v>
      </c>
      <c r="H17" s="184">
        <f t="shared" si="0"/>
        <v>626</v>
      </c>
      <c r="I17" s="185"/>
      <c r="J17" s="183">
        <f>SUM(J18:J19)</f>
        <v>2111</v>
      </c>
      <c r="K17" s="183">
        <f>SUM(K18:K19)</f>
        <v>1267</v>
      </c>
      <c r="L17" s="183">
        <f>SUM(L18:L19)</f>
        <v>667</v>
      </c>
      <c r="M17" s="183">
        <f>SUM(M18:M19)</f>
        <v>440</v>
      </c>
      <c r="N17" s="183">
        <f>SUM(N18:N19)</f>
        <v>146</v>
      </c>
      <c r="O17" s="184">
        <f t="shared" si="1"/>
        <v>4631</v>
      </c>
      <c r="P17" s="186">
        <f t="shared" si="2"/>
        <v>5257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12</v>
      </c>
      <c r="H18" s="184">
        <f t="shared" si="0"/>
        <v>12</v>
      </c>
      <c r="I18" s="91"/>
      <c r="J18" s="52">
        <v>1589</v>
      </c>
      <c r="K18" s="52">
        <v>939</v>
      </c>
      <c r="L18" s="52">
        <v>524</v>
      </c>
      <c r="M18" s="52">
        <v>357</v>
      </c>
      <c r="N18" s="52">
        <v>129</v>
      </c>
      <c r="O18" s="184">
        <f t="shared" si="1"/>
        <v>3538</v>
      </c>
      <c r="P18" s="186">
        <f t="shared" si="2"/>
        <v>3550</v>
      </c>
    </row>
    <row r="19" spans="3:16" ht="30" customHeight="1">
      <c r="C19" s="28"/>
      <c r="D19" s="29"/>
      <c r="E19" s="31" t="s">
        <v>46</v>
      </c>
      <c r="F19" s="52">
        <v>305</v>
      </c>
      <c r="G19" s="52">
        <v>309</v>
      </c>
      <c r="H19" s="184">
        <f t="shared" si="0"/>
        <v>614</v>
      </c>
      <c r="I19" s="91"/>
      <c r="J19" s="52">
        <v>522</v>
      </c>
      <c r="K19" s="52">
        <v>328</v>
      </c>
      <c r="L19" s="52">
        <v>143</v>
      </c>
      <c r="M19" s="52">
        <v>83</v>
      </c>
      <c r="N19" s="52">
        <v>17</v>
      </c>
      <c r="O19" s="184">
        <f t="shared" si="1"/>
        <v>1093</v>
      </c>
      <c r="P19" s="186">
        <f t="shared" si="2"/>
        <v>1707</v>
      </c>
    </row>
    <row r="20" spans="3:16" ht="30" customHeight="1">
      <c r="C20" s="28"/>
      <c r="D20" s="32" t="s">
        <v>47</v>
      </c>
      <c r="E20" s="33"/>
      <c r="F20" s="183">
        <f>SUM(F21:F24)</f>
        <v>4</v>
      </c>
      <c r="G20" s="183">
        <f>SUM(G21:G24)</f>
        <v>9</v>
      </c>
      <c r="H20" s="184">
        <f t="shared" si="0"/>
        <v>13</v>
      </c>
      <c r="I20" s="185"/>
      <c r="J20" s="183">
        <f>SUM(J21:J24)</f>
        <v>144</v>
      </c>
      <c r="K20" s="183">
        <f>SUM(K21:K24)</f>
        <v>117</v>
      </c>
      <c r="L20" s="183">
        <f>SUM(L21:L24)</f>
        <v>167</v>
      </c>
      <c r="M20" s="183">
        <f>SUM(M21:M24)</f>
        <v>154</v>
      </c>
      <c r="N20" s="183">
        <f>SUM(N21:N24)</f>
        <v>55</v>
      </c>
      <c r="O20" s="184">
        <f t="shared" si="1"/>
        <v>637</v>
      </c>
      <c r="P20" s="186">
        <f t="shared" si="2"/>
        <v>650</v>
      </c>
    </row>
    <row r="21" spans="3:16" ht="30" customHeight="1">
      <c r="C21" s="28"/>
      <c r="D21" s="29"/>
      <c r="E21" s="31" t="s">
        <v>48</v>
      </c>
      <c r="F21" s="52">
        <v>2</v>
      </c>
      <c r="G21" s="52">
        <v>6</v>
      </c>
      <c r="H21" s="184">
        <f t="shared" si="0"/>
        <v>8</v>
      </c>
      <c r="I21" s="91"/>
      <c r="J21" s="52">
        <v>117</v>
      </c>
      <c r="K21" s="52">
        <v>96</v>
      </c>
      <c r="L21" s="52">
        <v>150</v>
      </c>
      <c r="M21" s="52">
        <v>145</v>
      </c>
      <c r="N21" s="52">
        <v>51</v>
      </c>
      <c r="O21" s="184">
        <f t="shared" si="1"/>
        <v>559</v>
      </c>
      <c r="P21" s="186">
        <f t="shared" si="2"/>
        <v>567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3</v>
      </c>
      <c r="H22" s="184">
        <f t="shared" si="0"/>
        <v>5</v>
      </c>
      <c r="I22" s="91"/>
      <c r="J22" s="52">
        <v>27</v>
      </c>
      <c r="K22" s="52">
        <v>21</v>
      </c>
      <c r="L22" s="52">
        <v>17</v>
      </c>
      <c r="M22" s="52">
        <v>9</v>
      </c>
      <c r="N22" s="52">
        <v>4</v>
      </c>
      <c r="O22" s="184">
        <f t="shared" si="1"/>
        <v>78</v>
      </c>
      <c r="P22" s="186">
        <f t="shared" si="2"/>
        <v>83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1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851</v>
      </c>
      <c r="G25" s="183">
        <f>SUM(G26:G28)</f>
        <v>1028</v>
      </c>
      <c r="H25" s="184">
        <f t="shared" si="0"/>
        <v>1879</v>
      </c>
      <c r="I25" s="185"/>
      <c r="J25" s="183">
        <f>SUM(J26:J28)</f>
        <v>1642</v>
      </c>
      <c r="K25" s="183">
        <f>SUM(K26:K28)</f>
        <v>1454</v>
      </c>
      <c r="L25" s="183">
        <f>SUM(L26:L28)</f>
        <v>884</v>
      </c>
      <c r="M25" s="183">
        <f>SUM(M26:M28)</f>
        <v>623</v>
      </c>
      <c r="N25" s="183">
        <f>SUM(N26:N28)</f>
        <v>263</v>
      </c>
      <c r="O25" s="184">
        <f t="shared" si="1"/>
        <v>4866</v>
      </c>
      <c r="P25" s="186">
        <f t="shared" si="2"/>
        <v>6745</v>
      </c>
    </row>
    <row r="26" spans="3:16" ht="30" customHeight="1">
      <c r="C26" s="28"/>
      <c r="D26" s="29"/>
      <c r="E26" s="34" t="s">
        <v>52</v>
      </c>
      <c r="F26" s="52">
        <v>788</v>
      </c>
      <c r="G26" s="52">
        <v>993</v>
      </c>
      <c r="H26" s="184">
        <f t="shared" si="0"/>
        <v>1781</v>
      </c>
      <c r="I26" s="91"/>
      <c r="J26" s="52">
        <v>1581</v>
      </c>
      <c r="K26" s="52">
        <v>1420</v>
      </c>
      <c r="L26" s="52">
        <v>865</v>
      </c>
      <c r="M26" s="52">
        <v>607</v>
      </c>
      <c r="N26" s="52">
        <v>258</v>
      </c>
      <c r="O26" s="184">
        <f t="shared" si="1"/>
        <v>4731</v>
      </c>
      <c r="P26" s="186">
        <f t="shared" si="2"/>
        <v>6512</v>
      </c>
    </row>
    <row r="27" spans="3:16" ht="30" customHeight="1">
      <c r="C27" s="28"/>
      <c r="D27" s="29"/>
      <c r="E27" s="34" t="s">
        <v>53</v>
      </c>
      <c r="F27" s="52">
        <v>23</v>
      </c>
      <c r="G27" s="52">
        <v>11</v>
      </c>
      <c r="H27" s="184">
        <f t="shared" si="0"/>
        <v>34</v>
      </c>
      <c r="I27" s="91"/>
      <c r="J27" s="52">
        <v>26</v>
      </c>
      <c r="K27" s="52">
        <v>16</v>
      </c>
      <c r="L27" s="52">
        <v>10</v>
      </c>
      <c r="M27" s="52">
        <v>13</v>
      </c>
      <c r="N27" s="52">
        <v>3</v>
      </c>
      <c r="O27" s="184">
        <f t="shared" si="1"/>
        <v>68</v>
      </c>
      <c r="P27" s="186">
        <f t="shared" si="2"/>
        <v>102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24</v>
      </c>
      <c r="H28" s="184">
        <f t="shared" si="0"/>
        <v>64</v>
      </c>
      <c r="I28" s="91"/>
      <c r="J28" s="52">
        <v>35</v>
      </c>
      <c r="K28" s="52">
        <v>18</v>
      </c>
      <c r="L28" s="52">
        <v>9</v>
      </c>
      <c r="M28" s="52">
        <v>3</v>
      </c>
      <c r="N28" s="52">
        <v>2</v>
      </c>
      <c r="O28" s="184">
        <f t="shared" si="1"/>
        <v>67</v>
      </c>
      <c r="P28" s="186">
        <f t="shared" si="2"/>
        <v>131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15</v>
      </c>
      <c r="H29" s="184">
        <f t="shared" si="0"/>
        <v>35</v>
      </c>
      <c r="I29" s="91"/>
      <c r="J29" s="52">
        <v>85</v>
      </c>
      <c r="K29" s="52">
        <v>69</v>
      </c>
      <c r="L29" s="52">
        <v>43</v>
      </c>
      <c r="M29" s="52">
        <v>48</v>
      </c>
      <c r="N29" s="52">
        <v>23</v>
      </c>
      <c r="O29" s="184">
        <f t="shared" si="1"/>
        <v>268</v>
      </c>
      <c r="P29" s="186">
        <f t="shared" si="2"/>
        <v>303</v>
      </c>
    </row>
    <row r="30" spans="3:16" ht="30" customHeight="1" thickBot="1">
      <c r="C30" s="38"/>
      <c r="D30" s="39" t="s">
        <v>56</v>
      </c>
      <c r="E30" s="40"/>
      <c r="F30" s="54">
        <v>1054</v>
      </c>
      <c r="G30" s="54">
        <v>1200</v>
      </c>
      <c r="H30" s="187">
        <f t="shared" si="0"/>
        <v>2254</v>
      </c>
      <c r="I30" s="92"/>
      <c r="J30" s="54">
        <v>3231</v>
      </c>
      <c r="K30" s="54">
        <v>1921</v>
      </c>
      <c r="L30" s="54">
        <v>1064</v>
      </c>
      <c r="M30" s="54">
        <v>759</v>
      </c>
      <c r="N30" s="54">
        <v>318</v>
      </c>
      <c r="O30" s="187">
        <f t="shared" si="1"/>
        <v>7293</v>
      </c>
      <c r="P30" s="188">
        <f t="shared" si="2"/>
        <v>9547</v>
      </c>
    </row>
    <row r="31" spans="3:16" ht="30" customHeight="1">
      <c r="C31" s="25" t="s">
        <v>57</v>
      </c>
      <c r="D31" s="41"/>
      <c r="E31" s="42"/>
      <c r="F31" s="179">
        <f>SUM(F32:F40)</f>
        <v>15</v>
      </c>
      <c r="G31" s="179">
        <f>SUM(G32:G40)</f>
        <v>15</v>
      </c>
      <c r="H31" s="180">
        <f t="shared" si="0"/>
        <v>30</v>
      </c>
      <c r="I31" s="181"/>
      <c r="J31" s="179">
        <f>SUM(J32:J40)</f>
        <v>1117</v>
      </c>
      <c r="K31" s="179">
        <f>SUM(K32:K40)</f>
        <v>800</v>
      </c>
      <c r="L31" s="179">
        <f>SUM(L32:L40)</f>
        <v>608</v>
      </c>
      <c r="M31" s="179">
        <f>SUM(M32:M40)</f>
        <v>540</v>
      </c>
      <c r="N31" s="179">
        <f>SUM(N32:N40)</f>
        <v>291</v>
      </c>
      <c r="O31" s="180">
        <f t="shared" si="1"/>
        <v>3356</v>
      </c>
      <c r="P31" s="182">
        <f t="shared" si="2"/>
        <v>3386</v>
      </c>
    </row>
    <row r="32" spans="3:16" ht="30" customHeight="1">
      <c r="C32" s="43"/>
      <c r="D32" s="36" t="s">
        <v>58</v>
      </c>
      <c r="E32" s="37"/>
      <c r="F32" s="164">
        <v>0</v>
      </c>
      <c r="G32" s="164">
        <v>0</v>
      </c>
      <c r="H32" s="189">
        <f t="shared" si="0"/>
        <v>0</v>
      </c>
      <c r="I32" s="53"/>
      <c r="J32" s="164">
        <v>97</v>
      </c>
      <c r="K32" s="164">
        <v>141</v>
      </c>
      <c r="L32" s="164">
        <v>94</v>
      </c>
      <c r="M32" s="164">
        <v>63</v>
      </c>
      <c r="N32" s="164">
        <v>17</v>
      </c>
      <c r="O32" s="189">
        <f t="shared" si="1"/>
        <v>412</v>
      </c>
      <c r="P32" s="190">
        <f t="shared" si="2"/>
        <v>412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762</v>
      </c>
      <c r="K34" s="52">
        <v>447</v>
      </c>
      <c r="L34" s="52">
        <v>216</v>
      </c>
      <c r="M34" s="52">
        <v>101</v>
      </c>
      <c r="N34" s="52">
        <v>42</v>
      </c>
      <c r="O34" s="184">
        <f t="shared" si="1"/>
        <v>1568</v>
      </c>
      <c r="P34" s="186">
        <f t="shared" si="2"/>
        <v>1568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83">
        <f t="shared" si="0"/>
        <v>2</v>
      </c>
      <c r="I35" s="91"/>
      <c r="J35" s="52">
        <v>42</v>
      </c>
      <c r="K35" s="52">
        <v>26</v>
      </c>
      <c r="L35" s="52">
        <v>47</v>
      </c>
      <c r="M35" s="52">
        <v>22</v>
      </c>
      <c r="N35" s="52">
        <v>19</v>
      </c>
      <c r="O35" s="184">
        <f t="shared" si="1"/>
        <v>156</v>
      </c>
      <c r="P35" s="186">
        <f t="shared" si="2"/>
        <v>158</v>
      </c>
    </row>
    <row r="36" spans="3:16" ht="30" customHeight="1">
      <c r="C36" s="28"/>
      <c r="D36" s="36" t="s">
        <v>61</v>
      </c>
      <c r="E36" s="37"/>
      <c r="F36" s="52">
        <v>15</v>
      </c>
      <c r="G36" s="52">
        <v>10</v>
      </c>
      <c r="H36" s="183">
        <f t="shared" si="0"/>
        <v>25</v>
      </c>
      <c r="I36" s="91"/>
      <c r="J36" s="52">
        <v>104</v>
      </c>
      <c r="K36" s="52">
        <v>61</v>
      </c>
      <c r="L36" s="52">
        <v>61</v>
      </c>
      <c r="M36" s="52">
        <v>35</v>
      </c>
      <c r="N36" s="52">
        <v>9</v>
      </c>
      <c r="O36" s="184">
        <f t="shared" si="1"/>
        <v>270</v>
      </c>
      <c r="P36" s="186">
        <f t="shared" si="2"/>
        <v>295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3</v>
      </c>
      <c r="H37" s="183">
        <f t="shared" si="0"/>
        <v>3</v>
      </c>
      <c r="I37" s="53"/>
      <c r="J37" s="52">
        <v>106</v>
      </c>
      <c r="K37" s="52">
        <v>114</v>
      </c>
      <c r="L37" s="52">
        <v>95</v>
      </c>
      <c r="M37" s="52">
        <v>61</v>
      </c>
      <c r="N37" s="52">
        <v>22</v>
      </c>
      <c r="O37" s="184">
        <f t="shared" si="1"/>
        <v>398</v>
      </c>
      <c r="P37" s="186">
        <f t="shared" si="2"/>
        <v>401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6" t="s">
        <v>64</v>
      </c>
      <c r="E39" s="157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90</v>
      </c>
      <c r="M39" s="52">
        <v>250</v>
      </c>
      <c r="N39" s="52">
        <v>179</v>
      </c>
      <c r="O39" s="184">
        <f t="shared" si="1"/>
        <v>525</v>
      </c>
      <c r="P39" s="186">
        <f t="shared" si="2"/>
        <v>525</v>
      </c>
    </row>
    <row r="40" spans="3:16" ht="30" customHeight="1" thickBot="1">
      <c r="C40" s="38"/>
      <c r="D40" s="158" t="s">
        <v>65</v>
      </c>
      <c r="E40" s="159"/>
      <c r="F40" s="165">
        <v>0</v>
      </c>
      <c r="G40" s="165">
        <v>0</v>
      </c>
      <c r="H40" s="191">
        <f t="shared" si="0"/>
        <v>0</v>
      </c>
      <c r="I40" s="55"/>
      <c r="J40" s="165">
        <v>4</v>
      </c>
      <c r="K40" s="165">
        <v>6</v>
      </c>
      <c r="L40" s="165">
        <v>5</v>
      </c>
      <c r="M40" s="165">
        <v>8</v>
      </c>
      <c r="N40" s="165">
        <v>3</v>
      </c>
      <c r="O40" s="191">
        <f t="shared" si="1"/>
        <v>26</v>
      </c>
      <c r="P40" s="192">
        <f t="shared" si="2"/>
        <v>26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180</v>
      </c>
      <c r="K41" s="179">
        <f>SUM(K42:K45)</f>
        <v>178</v>
      </c>
      <c r="L41" s="179">
        <f>SUM(L42:L45)</f>
        <v>440</v>
      </c>
      <c r="M41" s="179">
        <f>SUM(M42:M45)</f>
        <v>925</v>
      </c>
      <c r="N41" s="179">
        <f>SUM(N42:N45)</f>
        <v>552</v>
      </c>
      <c r="O41" s="180">
        <f t="shared" si="1"/>
        <v>2275</v>
      </c>
      <c r="P41" s="182">
        <f t="shared" si="2"/>
        <v>2275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11</v>
      </c>
      <c r="L42" s="52">
        <v>210</v>
      </c>
      <c r="M42" s="52">
        <v>518</v>
      </c>
      <c r="N42" s="52">
        <v>334</v>
      </c>
      <c r="O42" s="194">
        <f t="shared" si="1"/>
        <v>1077</v>
      </c>
      <c r="P42" s="186">
        <f t="shared" si="2"/>
        <v>1077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165</v>
      </c>
      <c r="K43" s="52">
        <v>146</v>
      </c>
      <c r="L43" s="52">
        <v>178</v>
      </c>
      <c r="M43" s="52">
        <v>218</v>
      </c>
      <c r="N43" s="52">
        <v>105</v>
      </c>
      <c r="O43" s="194">
        <f t="shared" si="1"/>
        <v>812</v>
      </c>
      <c r="P43" s="186">
        <f t="shared" si="2"/>
        <v>812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8</v>
      </c>
      <c r="M44" s="52">
        <v>29</v>
      </c>
      <c r="N44" s="52">
        <v>21</v>
      </c>
      <c r="O44" s="194">
        <f t="shared" si="1"/>
        <v>59</v>
      </c>
      <c r="P44" s="186">
        <f t="shared" si="2"/>
        <v>59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11</v>
      </c>
      <c r="K45" s="54">
        <v>20</v>
      </c>
      <c r="L45" s="54">
        <v>44</v>
      </c>
      <c r="M45" s="54">
        <v>160</v>
      </c>
      <c r="N45" s="54">
        <v>92</v>
      </c>
      <c r="O45" s="196">
        <f t="shared" si="1"/>
        <v>327</v>
      </c>
      <c r="P45" s="188">
        <f t="shared" si="2"/>
        <v>327</v>
      </c>
    </row>
    <row r="46" spans="3:16" ht="30" customHeight="1" thickBot="1">
      <c r="C46" s="160" t="s">
        <v>70</v>
      </c>
      <c r="D46" s="161"/>
      <c r="E46" s="162"/>
      <c r="F46" s="197">
        <f>SUM(F10,F31,F41)</f>
        <v>2395</v>
      </c>
      <c r="G46" s="197">
        <f>SUM(G10,G31,G41)</f>
        <v>2791</v>
      </c>
      <c r="H46" s="198">
        <f t="shared" si="0"/>
        <v>5186</v>
      </c>
      <c r="I46" s="199"/>
      <c r="J46" s="197">
        <f>SUM(J10,J31,J41)</f>
        <v>10592</v>
      </c>
      <c r="K46" s="197">
        <f>SUM(K10,K31,K41)</f>
        <v>7375</v>
      </c>
      <c r="L46" s="197">
        <f>SUM(L10,L31,L41)</f>
        <v>4747</v>
      </c>
      <c r="M46" s="197">
        <f>SUM(M10,M31,M41)</f>
        <v>4206</v>
      </c>
      <c r="N46" s="197">
        <f>SUM(N10,N31,N41)</f>
        <v>2052</v>
      </c>
      <c r="O46" s="198">
        <f t="shared" si="1"/>
        <v>28972</v>
      </c>
      <c r="P46" s="200">
        <f t="shared" si="2"/>
        <v>34158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2042879</v>
      </c>
      <c r="G48" s="179">
        <f>SUM(G49,G55,G58,G63,G67,G68)</f>
        <v>3388022</v>
      </c>
      <c r="H48" s="180">
        <f t="shared" si="0"/>
        <v>5430901</v>
      </c>
      <c r="I48" s="181"/>
      <c r="J48" s="179">
        <f>SUM(J49,J55,J58,J63,J67,J68)</f>
        <v>27555705</v>
      </c>
      <c r="K48" s="179">
        <f>SUM(K49,K55,K58,K63,K67,K68)</f>
        <v>22106038</v>
      </c>
      <c r="L48" s="179">
        <f>SUM(L49,L55,L58,L63,L67,L68)</f>
        <v>17674430</v>
      </c>
      <c r="M48" s="179">
        <f>SUM(M49,M55,M58,M63,M67,M68)</f>
        <v>16068057</v>
      </c>
      <c r="N48" s="179">
        <f>SUM(N49,N55,N58,N63,N67,N68)</f>
        <v>8052624</v>
      </c>
      <c r="O48" s="180">
        <f t="shared" si="1"/>
        <v>91456854</v>
      </c>
      <c r="P48" s="182">
        <f t="shared" si="2"/>
        <v>96887755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266078</v>
      </c>
      <c r="G49" s="183">
        <f>SUM(G50:G54)</f>
        <v>585875</v>
      </c>
      <c r="H49" s="184">
        <f t="shared" si="0"/>
        <v>851953</v>
      </c>
      <c r="I49" s="185"/>
      <c r="J49" s="183">
        <f>SUM(J50:J54)</f>
        <v>5633125</v>
      </c>
      <c r="K49" s="183">
        <f>SUM(K50:K54)</f>
        <v>4383264</v>
      </c>
      <c r="L49" s="183">
        <f>SUM(L50:L54)</f>
        <v>3291839</v>
      </c>
      <c r="M49" s="183">
        <f>SUM(M50:M54)</f>
        <v>3386601</v>
      </c>
      <c r="N49" s="183">
        <f>SUM(N50:N54)</f>
        <v>2495395</v>
      </c>
      <c r="O49" s="184">
        <f t="shared" si="1"/>
        <v>19190224</v>
      </c>
      <c r="P49" s="186">
        <f t="shared" si="2"/>
        <v>20042177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1"/>
      <c r="J50" s="52">
        <v>3622329</v>
      </c>
      <c r="K50" s="52">
        <v>2476050</v>
      </c>
      <c r="L50" s="52">
        <v>2034484</v>
      </c>
      <c r="M50" s="52">
        <v>1821513</v>
      </c>
      <c r="N50" s="52">
        <v>1426332</v>
      </c>
      <c r="O50" s="194">
        <f t="shared" si="1"/>
        <v>11380708</v>
      </c>
      <c r="P50" s="186">
        <f t="shared" si="2"/>
        <v>11380708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3660</v>
      </c>
      <c r="H51" s="184">
        <f t="shared" si="0"/>
        <v>3660</v>
      </c>
      <c r="I51" s="91"/>
      <c r="J51" s="52">
        <v>14885</v>
      </c>
      <c r="K51" s="52">
        <v>30898</v>
      </c>
      <c r="L51" s="52">
        <v>146066</v>
      </c>
      <c r="M51" s="52">
        <v>308231</v>
      </c>
      <c r="N51" s="52">
        <v>358806</v>
      </c>
      <c r="O51" s="194">
        <f t="shared" si="1"/>
        <v>858886</v>
      </c>
      <c r="P51" s="186">
        <f t="shared" si="2"/>
        <v>862546</v>
      </c>
    </row>
    <row r="52" spans="3:16" ht="30" customHeight="1">
      <c r="C52" s="28"/>
      <c r="D52" s="29"/>
      <c r="E52" s="31" t="s">
        <v>41</v>
      </c>
      <c r="F52" s="52">
        <v>127066</v>
      </c>
      <c r="G52" s="52">
        <v>276608</v>
      </c>
      <c r="H52" s="184">
        <f t="shared" si="0"/>
        <v>403674</v>
      </c>
      <c r="I52" s="91"/>
      <c r="J52" s="52">
        <v>1001907</v>
      </c>
      <c r="K52" s="52">
        <v>876464</v>
      </c>
      <c r="L52" s="52">
        <v>493655</v>
      </c>
      <c r="M52" s="52">
        <v>723585</v>
      </c>
      <c r="N52" s="52">
        <v>472600</v>
      </c>
      <c r="O52" s="194">
        <f t="shared" si="1"/>
        <v>3568211</v>
      </c>
      <c r="P52" s="186">
        <f t="shared" si="2"/>
        <v>3971885</v>
      </c>
    </row>
    <row r="53" spans="3:16" ht="30" customHeight="1">
      <c r="C53" s="28"/>
      <c r="D53" s="29"/>
      <c r="E53" s="31" t="s">
        <v>42</v>
      </c>
      <c r="F53" s="52">
        <v>87539</v>
      </c>
      <c r="G53" s="52">
        <v>249973</v>
      </c>
      <c r="H53" s="184">
        <f t="shared" si="0"/>
        <v>337512</v>
      </c>
      <c r="I53" s="91"/>
      <c r="J53" s="52">
        <v>509098</v>
      </c>
      <c r="K53" s="52">
        <v>494978</v>
      </c>
      <c r="L53" s="52">
        <v>315945</v>
      </c>
      <c r="M53" s="52">
        <v>297790</v>
      </c>
      <c r="N53" s="52">
        <v>123820</v>
      </c>
      <c r="O53" s="194">
        <f t="shared" si="1"/>
        <v>1741631</v>
      </c>
      <c r="P53" s="186">
        <f t="shared" si="2"/>
        <v>2079143</v>
      </c>
    </row>
    <row r="54" spans="3:16" ht="30" customHeight="1">
      <c r="C54" s="28"/>
      <c r="D54" s="29"/>
      <c r="E54" s="31" t="s">
        <v>43</v>
      </c>
      <c r="F54" s="52">
        <v>51473</v>
      </c>
      <c r="G54" s="52">
        <v>55634</v>
      </c>
      <c r="H54" s="184">
        <f t="shared" si="0"/>
        <v>107107</v>
      </c>
      <c r="I54" s="91"/>
      <c r="J54" s="52">
        <v>484906</v>
      </c>
      <c r="K54" s="52">
        <v>504874</v>
      </c>
      <c r="L54" s="52">
        <v>301689</v>
      </c>
      <c r="M54" s="52">
        <v>235482</v>
      </c>
      <c r="N54" s="52">
        <v>113837</v>
      </c>
      <c r="O54" s="194">
        <f t="shared" si="1"/>
        <v>1640788</v>
      </c>
      <c r="P54" s="186">
        <f t="shared" si="2"/>
        <v>1747895</v>
      </c>
    </row>
    <row r="55" spans="3:16" ht="30" customHeight="1">
      <c r="C55" s="28"/>
      <c r="D55" s="32" t="s">
        <v>44</v>
      </c>
      <c r="E55" s="33"/>
      <c r="F55" s="183">
        <f>SUM(F56:F57)</f>
        <v>715970</v>
      </c>
      <c r="G55" s="183">
        <f>SUM(G56:G57)</f>
        <v>1398375</v>
      </c>
      <c r="H55" s="184">
        <f t="shared" si="0"/>
        <v>2114345</v>
      </c>
      <c r="I55" s="185"/>
      <c r="J55" s="183">
        <f>SUM(J56:J57)</f>
        <v>13900953</v>
      </c>
      <c r="K55" s="183">
        <f>SUM(K56:K57)</f>
        <v>10877445</v>
      </c>
      <c r="L55" s="183">
        <f>SUM(L56:L57)</f>
        <v>7526771</v>
      </c>
      <c r="M55" s="183">
        <f>SUM(M56:M57)</f>
        <v>6055197</v>
      </c>
      <c r="N55" s="183">
        <f>SUM(N56:N57)</f>
        <v>2672440</v>
      </c>
      <c r="O55" s="184">
        <f t="shared" si="1"/>
        <v>41032806</v>
      </c>
      <c r="P55" s="186">
        <f t="shared" si="2"/>
        <v>43147151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44008</v>
      </c>
      <c r="H56" s="184">
        <f t="shared" si="0"/>
        <v>44008</v>
      </c>
      <c r="I56" s="91"/>
      <c r="J56" s="52">
        <v>11204640</v>
      </c>
      <c r="K56" s="52">
        <v>8552773</v>
      </c>
      <c r="L56" s="52">
        <v>6379798</v>
      </c>
      <c r="M56" s="52">
        <v>5253630</v>
      </c>
      <c r="N56" s="52">
        <v>2489970</v>
      </c>
      <c r="O56" s="184">
        <f t="shared" si="1"/>
        <v>33880811</v>
      </c>
      <c r="P56" s="186">
        <f t="shared" si="2"/>
        <v>33924819</v>
      </c>
    </row>
    <row r="57" spans="3:16" ht="30" customHeight="1">
      <c r="C57" s="28"/>
      <c r="D57" s="29"/>
      <c r="E57" s="31" t="s">
        <v>46</v>
      </c>
      <c r="F57" s="52">
        <v>715970</v>
      </c>
      <c r="G57" s="52">
        <v>1354367</v>
      </c>
      <c r="H57" s="184">
        <f t="shared" si="0"/>
        <v>2070337</v>
      </c>
      <c r="I57" s="91"/>
      <c r="J57" s="52">
        <v>2696313</v>
      </c>
      <c r="K57" s="52">
        <v>2324672</v>
      </c>
      <c r="L57" s="52">
        <v>1146973</v>
      </c>
      <c r="M57" s="52">
        <v>801567</v>
      </c>
      <c r="N57" s="52">
        <v>182470</v>
      </c>
      <c r="O57" s="184">
        <f t="shared" si="1"/>
        <v>7151995</v>
      </c>
      <c r="P57" s="186">
        <f t="shared" si="2"/>
        <v>9222332</v>
      </c>
    </row>
    <row r="58" spans="3:16" ht="30" customHeight="1">
      <c r="C58" s="28"/>
      <c r="D58" s="32" t="s">
        <v>47</v>
      </c>
      <c r="E58" s="33"/>
      <c r="F58" s="183">
        <f>SUM(F59:F62)</f>
        <v>9015</v>
      </c>
      <c r="G58" s="183">
        <f>SUM(G59:G62)</f>
        <v>33341</v>
      </c>
      <c r="H58" s="184">
        <f t="shared" si="0"/>
        <v>42356</v>
      </c>
      <c r="I58" s="185"/>
      <c r="J58" s="183">
        <f>SUM(J59:J62)</f>
        <v>1050345</v>
      </c>
      <c r="K58" s="183">
        <f>SUM(K59:K62)</f>
        <v>1004832</v>
      </c>
      <c r="L58" s="183">
        <f>SUM(L59:L62)</f>
        <v>2815328</v>
      </c>
      <c r="M58" s="183">
        <f>SUM(M59:M62)</f>
        <v>3115200</v>
      </c>
      <c r="N58" s="183">
        <f>SUM(N59:N62)</f>
        <v>1208797</v>
      </c>
      <c r="O58" s="184">
        <f t="shared" si="1"/>
        <v>9194502</v>
      </c>
      <c r="P58" s="186">
        <f t="shared" si="2"/>
        <v>9236858</v>
      </c>
    </row>
    <row r="59" spans="3:16" ht="30" customHeight="1">
      <c r="C59" s="28"/>
      <c r="D59" s="29"/>
      <c r="E59" s="31" t="s">
        <v>48</v>
      </c>
      <c r="F59" s="52">
        <v>2855</v>
      </c>
      <c r="G59" s="52">
        <v>24398</v>
      </c>
      <c r="H59" s="184">
        <f t="shared" si="0"/>
        <v>27253</v>
      </c>
      <c r="I59" s="91"/>
      <c r="J59" s="52">
        <v>877594</v>
      </c>
      <c r="K59" s="52">
        <v>837346</v>
      </c>
      <c r="L59" s="52">
        <v>2687954</v>
      </c>
      <c r="M59" s="52">
        <v>2977903</v>
      </c>
      <c r="N59" s="52">
        <v>1127942</v>
      </c>
      <c r="O59" s="184">
        <f t="shared" si="1"/>
        <v>8508739</v>
      </c>
      <c r="P59" s="186">
        <f t="shared" si="2"/>
        <v>8535992</v>
      </c>
    </row>
    <row r="60" spans="3:16" ht="30" customHeight="1">
      <c r="C60" s="28"/>
      <c r="D60" s="29"/>
      <c r="E60" s="34" t="s">
        <v>49</v>
      </c>
      <c r="F60" s="52">
        <v>6160</v>
      </c>
      <c r="G60" s="52">
        <v>8943</v>
      </c>
      <c r="H60" s="184">
        <f t="shared" si="0"/>
        <v>15103</v>
      </c>
      <c r="I60" s="91"/>
      <c r="J60" s="52">
        <v>172751</v>
      </c>
      <c r="K60" s="52">
        <v>167486</v>
      </c>
      <c r="L60" s="52">
        <v>127374</v>
      </c>
      <c r="M60" s="52">
        <v>137297</v>
      </c>
      <c r="N60" s="52">
        <v>80855</v>
      </c>
      <c r="O60" s="184">
        <f t="shared" si="1"/>
        <v>685763</v>
      </c>
      <c r="P60" s="186">
        <f t="shared" si="2"/>
        <v>700866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1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439751</v>
      </c>
      <c r="G63" s="183">
        <f>SUM(G64)</f>
        <v>677938</v>
      </c>
      <c r="H63" s="184">
        <f t="shared" si="0"/>
        <v>1117689</v>
      </c>
      <c r="I63" s="185"/>
      <c r="J63" s="183">
        <f>SUM(J64)</f>
        <v>1288705</v>
      </c>
      <c r="K63" s="183">
        <f>SUM(K64)</f>
        <v>1938565</v>
      </c>
      <c r="L63" s="183">
        <f>SUM(L64)</f>
        <v>1355852</v>
      </c>
      <c r="M63" s="183">
        <f>SUM(M64)</f>
        <v>1117554</v>
      </c>
      <c r="N63" s="183">
        <f>SUM(N64)</f>
        <v>539992</v>
      </c>
      <c r="O63" s="184">
        <f t="shared" si="1"/>
        <v>6240668</v>
      </c>
      <c r="P63" s="186">
        <f t="shared" si="2"/>
        <v>7358357</v>
      </c>
    </row>
    <row r="64" spans="3:16" ht="30" customHeight="1">
      <c r="C64" s="28"/>
      <c r="D64" s="29"/>
      <c r="E64" s="34" t="s">
        <v>52</v>
      </c>
      <c r="F64" s="52">
        <v>439751</v>
      </c>
      <c r="G64" s="52">
        <v>677938</v>
      </c>
      <c r="H64" s="184">
        <f t="shared" si="0"/>
        <v>1117689</v>
      </c>
      <c r="I64" s="91"/>
      <c r="J64" s="52">
        <v>1288705</v>
      </c>
      <c r="K64" s="52">
        <v>1938565</v>
      </c>
      <c r="L64" s="52">
        <v>1355852</v>
      </c>
      <c r="M64" s="52">
        <v>1117554</v>
      </c>
      <c r="N64" s="52">
        <v>539992</v>
      </c>
      <c r="O64" s="184">
        <f t="shared" si="1"/>
        <v>6240668</v>
      </c>
      <c r="P64" s="186">
        <f t="shared" si="2"/>
        <v>7358357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1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1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136159</v>
      </c>
      <c r="G67" s="52">
        <v>154593</v>
      </c>
      <c r="H67" s="184">
        <f t="shared" si="0"/>
        <v>290752</v>
      </c>
      <c r="I67" s="91"/>
      <c r="J67" s="52">
        <v>1518670</v>
      </c>
      <c r="K67" s="52">
        <v>1398565</v>
      </c>
      <c r="L67" s="52">
        <v>963644</v>
      </c>
      <c r="M67" s="52">
        <v>1188677</v>
      </c>
      <c r="N67" s="52">
        <v>644860</v>
      </c>
      <c r="O67" s="184">
        <f t="shared" si="1"/>
        <v>5714416</v>
      </c>
      <c r="P67" s="186">
        <f t="shared" si="2"/>
        <v>6005168</v>
      </c>
    </row>
    <row r="68" spans="3:16" ht="30" customHeight="1" thickBot="1">
      <c r="C68" s="38"/>
      <c r="D68" s="39" t="s">
        <v>56</v>
      </c>
      <c r="E68" s="40"/>
      <c r="F68" s="54">
        <v>475906</v>
      </c>
      <c r="G68" s="54">
        <v>537900</v>
      </c>
      <c r="H68" s="187">
        <f t="shared" si="0"/>
        <v>1013806</v>
      </c>
      <c r="I68" s="92"/>
      <c r="J68" s="54">
        <v>4163907</v>
      </c>
      <c r="K68" s="54">
        <v>2503367</v>
      </c>
      <c r="L68" s="54">
        <v>1720996</v>
      </c>
      <c r="M68" s="54">
        <v>1204828</v>
      </c>
      <c r="N68" s="54">
        <v>491140</v>
      </c>
      <c r="O68" s="187">
        <f t="shared" si="1"/>
        <v>10084238</v>
      </c>
      <c r="P68" s="188">
        <f t="shared" si="2"/>
        <v>11098044</v>
      </c>
    </row>
    <row r="69" spans="3:16" ht="30" customHeight="1">
      <c r="C69" s="25" t="s">
        <v>57</v>
      </c>
      <c r="D69" s="41"/>
      <c r="E69" s="42"/>
      <c r="F69" s="179">
        <f>SUM(F70:F78)</f>
        <v>80148</v>
      </c>
      <c r="G69" s="179">
        <f>SUM(G70:G78)</f>
        <v>185000</v>
      </c>
      <c r="H69" s="180">
        <f t="shared" si="0"/>
        <v>265148</v>
      </c>
      <c r="I69" s="181"/>
      <c r="J69" s="179">
        <f>SUM(J70:J78)</f>
        <v>10620112</v>
      </c>
      <c r="K69" s="179">
        <f>SUM(K70:K78)</f>
        <v>10873825</v>
      </c>
      <c r="L69" s="179">
        <f>SUM(L70:L78)</f>
        <v>12362577</v>
      </c>
      <c r="M69" s="179">
        <f>SUM(M70:M78)</f>
        <v>14415325</v>
      </c>
      <c r="N69" s="179">
        <f>SUM(N70:N78)</f>
        <v>9042666</v>
      </c>
      <c r="O69" s="180">
        <f t="shared" si="1"/>
        <v>57314505</v>
      </c>
      <c r="P69" s="182">
        <f t="shared" si="2"/>
        <v>57579653</v>
      </c>
    </row>
    <row r="70" spans="3:16" ht="30" customHeight="1">
      <c r="C70" s="43"/>
      <c r="D70" s="36" t="s">
        <v>58</v>
      </c>
      <c r="E70" s="37"/>
      <c r="F70" s="164">
        <v>0</v>
      </c>
      <c r="G70" s="164">
        <v>0</v>
      </c>
      <c r="H70" s="189">
        <f t="shared" si="0"/>
        <v>0</v>
      </c>
      <c r="I70" s="53"/>
      <c r="J70" s="164">
        <v>745106</v>
      </c>
      <c r="K70" s="164">
        <v>1799677</v>
      </c>
      <c r="L70" s="164">
        <v>1813399</v>
      </c>
      <c r="M70" s="164">
        <v>1522552</v>
      </c>
      <c r="N70" s="164">
        <v>452529</v>
      </c>
      <c r="O70" s="189">
        <f t="shared" si="1"/>
        <v>6333263</v>
      </c>
      <c r="P70" s="190">
        <f t="shared" si="2"/>
        <v>6333263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13211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13211</v>
      </c>
      <c r="P71" s="186">
        <f t="shared" si="2"/>
        <v>13211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5002607</v>
      </c>
      <c r="K72" s="52">
        <v>3970736</v>
      </c>
      <c r="L72" s="52">
        <v>2584580</v>
      </c>
      <c r="M72" s="52">
        <v>1456522</v>
      </c>
      <c r="N72" s="52">
        <v>939490</v>
      </c>
      <c r="O72" s="184">
        <f t="shared" si="1"/>
        <v>13953935</v>
      </c>
      <c r="P72" s="186">
        <f t="shared" si="2"/>
        <v>13953935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11721</v>
      </c>
      <c r="H73" s="183">
        <f t="shared" si="0"/>
        <v>11721</v>
      </c>
      <c r="I73" s="91"/>
      <c r="J73" s="52">
        <v>407145</v>
      </c>
      <c r="K73" s="52">
        <v>334137</v>
      </c>
      <c r="L73" s="52">
        <v>858926</v>
      </c>
      <c r="M73" s="52">
        <v>452088</v>
      </c>
      <c r="N73" s="52">
        <v>458136</v>
      </c>
      <c r="O73" s="184">
        <f t="shared" si="1"/>
        <v>2510432</v>
      </c>
      <c r="P73" s="186">
        <f t="shared" si="2"/>
        <v>2522153</v>
      </c>
    </row>
    <row r="74" spans="3:16" ht="30" customHeight="1">
      <c r="C74" s="28"/>
      <c r="D74" s="36" t="s">
        <v>61</v>
      </c>
      <c r="E74" s="37"/>
      <c r="F74" s="52">
        <v>80148</v>
      </c>
      <c r="G74" s="52">
        <v>91041</v>
      </c>
      <c r="H74" s="183">
        <f t="shared" si="0"/>
        <v>171189</v>
      </c>
      <c r="I74" s="91"/>
      <c r="J74" s="52">
        <v>1456727</v>
      </c>
      <c r="K74" s="52">
        <v>1213912</v>
      </c>
      <c r="L74" s="52">
        <v>1641413</v>
      </c>
      <c r="M74" s="52">
        <v>879486</v>
      </c>
      <c r="N74" s="52">
        <v>258972</v>
      </c>
      <c r="O74" s="184">
        <f t="shared" si="1"/>
        <v>5450510</v>
      </c>
      <c r="P74" s="186">
        <f t="shared" si="2"/>
        <v>5621699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82238</v>
      </c>
      <c r="H75" s="183">
        <f aca="true" t="shared" si="3" ref="H75:H84">SUM(F75:G75)</f>
        <v>82238</v>
      </c>
      <c r="I75" s="53"/>
      <c r="J75" s="52">
        <v>2916661</v>
      </c>
      <c r="K75" s="52">
        <v>3289612</v>
      </c>
      <c r="L75" s="52">
        <v>2731495</v>
      </c>
      <c r="M75" s="52">
        <v>1768547</v>
      </c>
      <c r="N75" s="52">
        <v>653747</v>
      </c>
      <c r="O75" s="184">
        <f aca="true" t="shared" si="4" ref="O75:O84">SUM(I75:N75)</f>
        <v>11360062</v>
      </c>
      <c r="P75" s="186">
        <f aca="true" t="shared" si="5" ref="P75:P84">SUM(O75,H75)</f>
        <v>11442300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6" t="s">
        <v>64</v>
      </c>
      <c r="E77" s="157"/>
      <c r="F77" s="52">
        <v>0</v>
      </c>
      <c r="G77" s="52">
        <v>0</v>
      </c>
      <c r="H77" s="184">
        <f t="shared" si="3"/>
        <v>0</v>
      </c>
      <c r="I77" s="53"/>
      <c r="J77" s="52">
        <v>27137</v>
      </c>
      <c r="K77" s="52">
        <v>142447</v>
      </c>
      <c r="L77" s="52">
        <v>2589690</v>
      </c>
      <c r="M77" s="52">
        <v>8078258</v>
      </c>
      <c r="N77" s="52">
        <v>6163018</v>
      </c>
      <c r="O77" s="184">
        <f t="shared" si="4"/>
        <v>17000550</v>
      </c>
      <c r="P77" s="186">
        <f t="shared" si="5"/>
        <v>17000550</v>
      </c>
    </row>
    <row r="78" spans="3:16" ht="30" customHeight="1" thickBot="1">
      <c r="C78" s="38"/>
      <c r="D78" s="158" t="s">
        <v>65</v>
      </c>
      <c r="E78" s="159"/>
      <c r="F78" s="165">
        <v>0</v>
      </c>
      <c r="G78" s="165">
        <v>0</v>
      </c>
      <c r="H78" s="191">
        <f t="shared" si="3"/>
        <v>0</v>
      </c>
      <c r="I78" s="55"/>
      <c r="J78" s="165">
        <v>51518</v>
      </c>
      <c r="K78" s="165">
        <v>123304</v>
      </c>
      <c r="L78" s="165">
        <v>143074</v>
      </c>
      <c r="M78" s="165">
        <v>257872</v>
      </c>
      <c r="N78" s="165">
        <v>116774</v>
      </c>
      <c r="O78" s="191">
        <f t="shared" si="4"/>
        <v>692542</v>
      </c>
      <c r="P78" s="192">
        <f t="shared" si="5"/>
        <v>692542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4957634</v>
      </c>
      <c r="K79" s="179">
        <f>SUM(K80:K83)</f>
        <v>5195761</v>
      </c>
      <c r="L79" s="179">
        <f>SUM(L80:L83)</f>
        <v>13110520</v>
      </c>
      <c r="M79" s="179">
        <f>SUM(M80:M83)</f>
        <v>29395833</v>
      </c>
      <c r="N79" s="179">
        <f>SUM(N80:N83)</f>
        <v>19142995</v>
      </c>
      <c r="O79" s="180">
        <f t="shared" si="4"/>
        <v>71802743</v>
      </c>
      <c r="P79" s="182">
        <f t="shared" si="5"/>
        <v>71802743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90276</v>
      </c>
      <c r="K80" s="52">
        <v>281826</v>
      </c>
      <c r="L80" s="52">
        <v>5640178</v>
      </c>
      <c r="M80" s="52">
        <v>15130883</v>
      </c>
      <c r="N80" s="52">
        <v>10708261</v>
      </c>
      <c r="O80" s="194">
        <f t="shared" si="4"/>
        <v>31851424</v>
      </c>
      <c r="P80" s="186">
        <f t="shared" si="5"/>
        <v>31851424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4578124</v>
      </c>
      <c r="K81" s="52">
        <v>4294116</v>
      </c>
      <c r="L81" s="52">
        <v>5656409</v>
      </c>
      <c r="M81" s="52">
        <v>7194247</v>
      </c>
      <c r="N81" s="52">
        <v>3838584</v>
      </c>
      <c r="O81" s="194">
        <f t="shared" si="4"/>
        <v>25561480</v>
      </c>
      <c r="P81" s="186">
        <f t="shared" si="5"/>
        <v>25561480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26286</v>
      </c>
      <c r="L82" s="52">
        <v>256957</v>
      </c>
      <c r="M82" s="52">
        <v>990480</v>
      </c>
      <c r="N82" s="52">
        <v>798293</v>
      </c>
      <c r="O82" s="194">
        <f t="shared" si="4"/>
        <v>2072016</v>
      </c>
      <c r="P82" s="186">
        <f t="shared" si="5"/>
        <v>2072016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289234</v>
      </c>
      <c r="K83" s="54">
        <v>593533</v>
      </c>
      <c r="L83" s="54">
        <v>1556976</v>
      </c>
      <c r="M83" s="54">
        <v>6080223</v>
      </c>
      <c r="N83" s="54">
        <v>3797857</v>
      </c>
      <c r="O83" s="196">
        <f t="shared" si="4"/>
        <v>12317823</v>
      </c>
      <c r="P83" s="188">
        <f t="shared" si="5"/>
        <v>12317823</v>
      </c>
    </row>
    <row r="84" spans="3:16" ht="30" customHeight="1" thickBot="1">
      <c r="C84" s="160" t="s">
        <v>70</v>
      </c>
      <c r="D84" s="161"/>
      <c r="E84" s="161"/>
      <c r="F84" s="197">
        <f>SUM(F48,F69,F79)</f>
        <v>2123027</v>
      </c>
      <c r="G84" s="197">
        <f>SUM(G48,G69,G79)</f>
        <v>3573022</v>
      </c>
      <c r="H84" s="198">
        <f t="shared" si="3"/>
        <v>5696049</v>
      </c>
      <c r="I84" s="199"/>
      <c r="J84" s="197">
        <f>SUM(J48,J69,J79)</f>
        <v>43133451</v>
      </c>
      <c r="K84" s="197">
        <f>SUM(K48,K69,K79)</f>
        <v>38175624</v>
      </c>
      <c r="L84" s="197">
        <f>SUM(L48,L69,L79)</f>
        <v>43147527</v>
      </c>
      <c r="M84" s="197">
        <f>SUM(M48,M69,M79)</f>
        <v>59879215</v>
      </c>
      <c r="N84" s="197">
        <f>SUM(N48,N69,N79)</f>
        <v>36238285</v>
      </c>
      <c r="O84" s="198">
        <f t="shared" si="4"/>
        <v>220574102</v>
      </c>
      <c r="P84" s="200">
        <f t="shared" si="5"/>
        <v>226270151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F17" sqref="F1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5" t="s">
        <v>21</v>
      </c>
      <c r="H1" s="145"/>
      <c r="I1" s="145"/>
      <c r="J1" s="145"/>
      <c r="K1" s="145"/>
      <c r="L1" s="145"/>
      <c r="M1" s="145"/>
      <c r="N1" s="101"/>
      <c r="O1" s="4"/>
    </row>
    <row r="2" spans="5:16" ht="30" customHeight="1">
      <c r="E2" s="5"/>
      <c r="G2" s="130" t="s">
        <v>91</v>
      </c>
      <c r="H2" s="130"/>
      <c r="I2" s="130"/>
      <c r="J2" s="130"/>
      <c r="K2" s="130"/>
      <c r="L2" s="130"/>
      <c r="M2" s="130"/>
      <c r="N2" s="6"/>
      <c r="O2" s="123">
        <v>41086</v>
      </c>
      <c r="P2" s="123"/>
    </row>
    <row r="3" spans="5:17" ht="24.75" customHeight="1">
      <c r="E3" s="7"/>
      <c r="F3" s="8"/>
      <c r="N3" s="9"/>
      <c r="O3" s="123"/>
      <c r="P3" s="123"/>
      <c r="Q3" s="10"/>
    </row>
    <row r="4" spans="3:17" ht="24.75" customHeight="1">
      <c r="C4" s="11"/>
      <c r="N4" s="7"/>
      <c r="O4" s="123" t="s">
        <v>31</v>
      </c>
      <c r="P4" s="123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6" t="s">
        <v>32</v>
      </c>
      <c r="D7" s="147"/>
      <c r="E7" s="147"/>
      <c r="F7" s="150" t="s">
        <v>33</v>
      </c>
      <c r="G7" s="151"/>
      <c r="H7" s="151"/>
      <c r="I7" s="152" t="s">
        <v>34</v>
      </c>
      <c r="J7" s="152"/>
      <c r="K7" s="152"/>
      <c r="L7" s="152"/>
      <c r="M7" s="152"/>
      <c r="N7" s="152"/>
      <c r="O7" s="153"/>
      <c r="P7" s="154" t="s">
        <v>6</v>
      </c>
      <c r="Q7" s="20"/>
    </row>
    <row r="8" spans="3:17" ht="42" customHeight="1" thickBot="1">
      <c r="C8" s="148"/>
      <c r="D8" s="149"/>
      <c r="E8" s="149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5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24802780</v>
      </c>
      <c r="G10" s="179">
        <f>SUM(G11,G17,G20,G25,G29,G30)</f>
        <v>35992403</v>
      </c>
      <c r="H10" s="180">
        <f>SUM(F10:G10)</f>
        <v>60795183</v>
      </c>
      <c r="I10" s="181"/>
      <c r="J10" s="179">
        <f>SUM(J11,J17,J20,J25,J29,J30)</f>
        <v>279307311</v>
      </c>
      <c r="K10" s="179">
        <f>SUM(K11,K17,K20,K25,K29,K30)</f>
        <v>223228285</v>
      </c>
      <c r="L10" s="179">
        <f>SUM(L11,L17,L20,L25,L29,L30)</f>
        <v>178117470</v>
      </c>
      <c r="M10" s="179">
        <f>SUM(M11,M17,M20,M25,M29,M30)</f>
        <v>161467470</v>
      </c>
      <c r="N10" s="179">
        <f>SUM(N11,N17,N20,N25,N29,N30)</f>
        <v>80991869</v>
      </c>
      <c r="O10" s="180">
        <f>SUM(I10:N10)</f>
        <v>923112405</v>
      </c>
      <c r="P10" s="182">
        <f>SUM(O10,H10)</f>
        <v>983907588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2660780</v>
      </c>
      <c r="G11" s="183">
        <f>SUM(G12:G16)</f>
        <v>5859188</v>
      </c>
      <c r="H11" s="184">
        <f aca="true" t="shared" si="0" ref="H11:H74">SUM(F11:G11)</f>
        <v>8519968</v>
      </c>
      <c r="I11" s="185"/>
      <c r="J11" s="183">
        <f>SUM(J12:J16)</f>
        <v>56370614</v>
      </c>
      <c r="K11" s="183">
        <f>SUM(K12:K16)</f>
        <v>43883996</v>
      </c>
      <c r="L11" s="183">
        <f>SUM(L12:L16)</f>
        <v>32995613</v>
      </c>
      <c r="M11" s="183">
        <f>SUM(M12:M16)</f>
        <v>33923414</v>
      </c>
      <c r="N11" s="183">
        <f>SUM(N12:N16)</f>
        <v>25103661</v>
      </c>
      <c r="O11" s="184">
        <f aca="true" t="shared" si="1" ref="O11:O74">SUM(I11:N11)</f>
        <v>192277298</v>
      </c>
      <c r="P11" s="186">
        <f aca="true" t="shared" si="2" ref="P11:P74">SUM(O11,H11)</f>
        <v>200797266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1"/>
      <c r="J12" s="52">
        <v>36259438</v>
      </c>
      <c r="K12" s="52">
        <v>24801943</v>
      </c>
      <c r="L12" s="52">
        <v>20412327</v>
      </c>
      <c r="M12" s="52">
        <v>18261851</v>
      </c>
      <c r="N12" s="52">
        <v>14361263</v>
      </c>
      <c r="O12" s="184">
        <f t="shared" si="1"/>
        <v>114096822</v>
      </c>
      <c r="P12" s="186">
        <f t="shared" si="2"/>
        <v>114096822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36600</v>
      </c>
      <c r="H13" s="184">
        <f t="shared" si="0"/>
        <v>36600</v>
      </c>
      <c r="I13" s="91"/>
      <c r="J13" s="52">
        <v>148850</v>
      </c>
      <c r="K13" s="52">
        <v>309832</v>
      </c>
      <c r="L13" s="52">
        <v>1469468</v>
      </c>
      <c r="M13" s="52">
        <v>3087140</v>
      </c>
      <c r="N13" s="52">
        <v>3625654</v>
      </c>
      <c r="O13" s="184">
        <f t="shared" si="1"/>
        <v>8640944</v>
      </c>
      <c r="P13" s="186">
        <f t="shared" si="2"/>
        <v>8677544</v>
      </c>
    </row>
    <row r="14" spans="3:16" ht="30" customHeight="1">
      <c r="C14" s="28"/>
      <c r="D14" s="29"/>
      <c r="E14" s="31" t="s">
        <v>41</v>
      </c>
      <c r="F14" s="52">
        <v>1270660</v>
      </c>
      <c r="G14" s="52">
        <v>2766518</v>
      </c>
      <c r="H14" s="184">
        <f t="shared" si="0"/>
        <v>4037178</v>
      </c>
      <c r="I14" s="91"/>
      <c r="J14" s="52">
        <v>10021302</v>
      </c>
      <c r="K14" s="52">
        <v>8773701</v>
      </c>
      <c r="L14" s="52">
        <v>4937478</v>
      </c>
      <c r="M14" s="52">
        <v>7235850</v>
      </c>
      <c r="N14" s="52">
        <v>4730375</v>
      </c>
      <c r="O14" s="184">
        <f t="shared" si="1"/>
        <v>35698706</v>
      </c>
      <c r="P14" s="186">
        <f t="shared" si="2"/>
        <v>39735884</v>
      </c>
    </row>
    <row r="15" spans="3:16" ht="30" customHeight="1">
      <c r="C15" s="28"/>
      <c r="D15" s="29"/>
      <c r="E15" s="31" t="s">
        <v>42</v>
      </c>
      <c r="F15" s="52">
        <v>875390</v>
      </c>
      <c r="G15" s="52">
        <v>2499730</v>
      </c>
      <c r="H15" s="184">
        <f t="shared" si="0"/>
        <v>3375120</v>
      </c>
      <c r="I15" s="91"/>
      <c r="J15" s="52">
        <v>5091964</v>
      </c>
      <c r="K15" s="52">
        <v>4949780</v>
      </c>
      <c r="L15" s="52">
        <v>3159450</v>
      </c>
      <c r="M15" s="52">
        <v>2983753</v>
      </c>
      <c r="N15" s="52">
        <v>1247999</v>
      </c>
      <c r="O15" s="184">
        <f t="shared" si="1"/>
        <v>17432946</v>
      </c>
      <c r="P15" s="186">
        <f t="shared" si="2"/>
        <v>20808066</v>
      </c>
    </row>
    <row r="16" spans="3:16" ht="30" customHeight="1">
      <c r="C16" s="28"/>
      <c r="D16" s="29"/>
      <c r="E16" s="31" t="s">
        <v>43</v>
      </c>
      <c r="F16" s="52">
        <v>514730</v>
      </c>
      <c r="G16" s="52">
        <v>556340</v>
      </c>
      <c r="H16" s="184">
        <f t="shared" si="0"/>
        <v>1071070</v>
      </c>
      <c r="I16" s="91"/>
      <c r="J16" s="52">
        <v>4849060</v>
      </c>
      <c r="K16" s="52">
        <v>5048740</v>
      </c>
      <c r="L16" s="52">
        <v>3016890</v>
      </c>
      <c r="M16" s="52">
        <v>2354820</v>
      </c>
      <c r="N16" s="52">
        <v>1138370</v>
      </c>
      <c r="O16" s="184">
        <f t="shared" si="1"/>
        <v>16407880</v>
      </c>
      <c r="P16" s="186">
        <f t="shared" si="2"/>
        <v>17478950</v>
      </c>
    </row>
    <row r="17" spans="3:16" ht="30" customHeight="1">
      <c r="C17" s="28"/>
      <c r="D17" s="32" t="s">
        <v>44</v>
      </c>
      <c r="E17" s="33"/>
      <c r="F17" s="183">
        <f>SUM(F18:F19)</f>
        <v>7161395</v>
      </c>
      <c r="G17" s="183">
        <f>SUM(G18:G19)</f>
        <v>13986708</v>
      </c>
      <c r="H17" s="184">
        <f t="shared" si="0"/>
        <v>21148103</v>
      </c>
      <c r="I17" s="185"/>
      <c r="J17" s="183">
        <f>SUM(J18:J19)</f>
        <v>139023562</v>
      </c>
      <c r="K17" s="183">
        <f>SUM(K18:K19)</f>
        <v>108803718</v>
      </c>
      <c r="L17" s="183">
        <f>SUM(L18:L19)</f>
        <v>75287508</v>
      </c>
      <c r="M17" s="183">
        <f>SUM(M18:M19)</f>
        <v>60579896</v>
      </c>
      <c r="N17" s="183">
        <f>SUM(N18:N19)</f>
        <v>26733788</v>
      </c>
      <c r="O17" s="184">
        <f t="shared" si="1"/>
        <v>410428472</v>
      </c>
      <c r="P17" s="186">
        <f t="shared" si="2"/>
        <v>431576575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440080</v>
      </c>
      <c r="H18" s="184">
        <f t="shared" si="0"/>
        <v>440080</v>
      </c>
      <c r="I18" s="91"/>
      <c r="J18" s="52">
        <v>112056519</v>
      </c>
      <c r="K18" s="52">
        <v>85544030</v>
      </c>
      <c r="L18" s="52">
        <v>63809462</v>
      </c>
      <c r="M18" s="52">
        <v>52561403</v>
      </c>
      <c r="N18" s="52">
        <v>24909088</v>
      </c>
      <c r="O18" s="184">
        <f t="shared" si="1"/>
        <v>338880502</v>
      </c>
      <c r="P18" s="186">
        <f t="shared" si="2"/>
        <v>339320582</v>
      </c>
    </row>
    <row r="19" spans="3:16" ht="30" customHeight="1">
      <c r="C19" s="28"/>
      <c r="D19" s="29"/>
      <c r="E19" s="31" t="s">
        <v>46</v>
      </c>
      <c r="F19" s="52">
        <v>7161395</v>
      </c>
      <c r="G19" s="52">
        <v>13546628</v>
      </c>
      <c r="H19" s="184">
        <f t="shared" si="0"/>
        <v>20708023</v>
      </c>
      <c r="I19" s="91"/>
      <c r="J19" s="52">
        <v>26967043</v>
      </c>
      <c r="K19" s="52">
        <v>23259688</v>
      </c>
      <c r="L19" s="52">
        <v>11478046</v>
      </c>
      <c r="M19" s="52">
        <v>8018493</v>
      </c>
      <c r="N19" s="52">
        <v>1824700</v>
      </c>
      <c r="O19" s="184">
        <f t="shared" si="1"/>
        <v>71547970</v>
      </c>
      <c r="P19" s="186">
        <f t="shared" si="2"/>
        <v>92255993</v>
      </c>
    </row>
    <row r="20" spans="3:16" ht="30" customHeight="1">
      <c r="C20" s="28"/>
      <c r="D20" s="32" t="s">
        <v>47</v>
      </c>
      <c r="E20" s="33"/>
      <c r="F20" s="183">
        <f>SUM(F21:F24)</f>
        <v>90150</v>
      </c>
      <c r="G20" s="183">
        <f>SUM(G21:G24)</f>
        <v>333410</v>
      </c>
      <c r="H20" s="184">
        <f t="shared" si="0"/>
        <v>423560</v>
      </c>
      <c r="I20" s="185"/>
      <c r="J20" s="183">
        <f>SUM(J21:J24)</f>
        <v>10505653</v>
      </c>
      <c r="K20" s="183">
        <f>SUM(K21:K24)</f>
        <v>10051609</v>
      </c>
      <c r="L20" s="183">
        <f>SUM(L21:L24)</f>
        <v>28159154</v>
      </c>
      <c r="M20" s="183">
        <f>SUM(M21:M24)</f>
        <v>31157056</v>
      </c>
      <c r="N20" s="183">
        <f>SUM(N21:N24)</f>
        <v>12087970</v>
      </c>
      <c r="O20" s="184">
        <f t="shared" si="1"/>
        <v>91961442</v>
      </c>
      <c r="P20" s="186">
        <f t="shared" si="2"/>
        <v>92385002</v>
      </c>
    </row>
    <row r="21" spans="3:16" ht="30" customHeight="1">
      <c r="C21" s="28"/>
      <c r="D21" s="29"/>
      <c r="E21" s="31" t="s">
        <v>48</v>
      </c>
      <c r="F21" s="52">
        <v>28550</v>
      </c>
      <c r="G21" s="52">
        <v>243980</v>
      </c>
      <c r="H21" s="184">
        <f t="shared" si="0"/>
        <v>272530</v>
      </c>
      <c r="I21" s="91"/>
      <c r="J21" s="52">
        <v>8778143</v>
      </c>
      <c r="K21" s="52">
        <v>8376749</v>
      </c>
      <c r="L21" s="52">
        <v>26885414</v>
      </c>
      <c r="M21" s="52">
        <v>29784086</v>
      </c>
      <c r="N21" s="52">
        <v>11279420</v>
      </c>
      <c r="O21" s="184">
        <f t="shared" si="1"/>
        <v>85103812</v>
      </c>
      <c r="P21" s="186">
        <f t="shared" si="2"/>
        <v>85376342</v>
      </c>
    </row>
    <row r="22" spans="3:16" ht="30" customHeight="1">
      <c r="C22" s="28"/>
      <c r="D22" s="29"/>
      <c r="E22" s="34" t="s">
        <v>49</v>
      </c>
      <c r="F22" s="52">
        <v>61600</v>
      </c>
      <c r="G22" s="52">
        <v>89430</v>
      </c>
      <c r="H22" s="184">
        <f t="shared" si="0"/>
        <v>151030</v>
      </c>
      <c r="I22" s="91"/>
      <c r="J22" s="52">
        <v>1727510</v>
      </c>
      <c r="K22" s="52">
        <v>1674860</v>
      </c>
      <c r="L22" s="52">
        <v>1273740</v>
      </c>
      <c r="M22" s="52">
        <v>1372970</v>
      </c>
      <c r="N22" s="52">
        <v>808550</v>
      </c>
      <c r="O22" s="184">
        <f t="shared" si="1"/>
        <v>6857630</v>
      </c>
      <c r="P22" s="186">
        <f t="shared" si="2"/>
        <v>7008660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1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8752697</v>
      </c>
      <c r="G25" s="183">
        <f>SUM(G26:G28)</f>
        <v>8879199</v>
      </c>
      <c r="H25" s="184">
        <f t="shared" si="0"/>
        <v>17631896</v>
      </c>
      <c r="I25" s="185"/>
      <c r="J25" s="183">
        <f>SUM(J26:J28)</f>
        <v>16484222</v>
      </c>
      <c r="K25" s="183">
        <f>SUM(K26:K28)</f>
        <v>21381882</v>
      </c>
      <c r="L25" s="183">
        <f>SUM(L26:L28)</f>
        <v>14785630</v>
      </c>
      <c r="M25" s="183">
        <f>SUM(M26:M28)</f>
        <v>11823750</v>
      </c>
      <c r="N25" s="183">
        <f>SUM(N26:N28)</f>
        <v>5673650</v>
      </c>
      <c r="O25" s="184">
        <f t="shared" si="1"/>
        <v>70149134</v>
      </c>
      <c r="P25" s="186">
        <f t="shared" si="2"/>
        <v>87781030</v>
      </c>
    </row>
    <row r="26" spans="3:16" ht="30" customHeight="1">
      <c r="C26" s="28"/>
      <c r="D26" s="29"/>
      <c r="E26" s="34" t="s">
        <v>52</v>
      </c>
      <c r="F26" s="52">
        <v>4397510</v>
      </c>
      <c r="G26" s="52">
        <v>6779380</v>
      </c>
      <c r="H26" s="184">
        <f t="shared" si="0"/>
        <v>11176890</v>
      </c>
      <c r="I26" s="91"/>
      <c r="J26" s="52">
        <v>12887050</v>
      </c>
      <c r="K26" s="52">
        <v>19385650</v>
      </c>
      <c r="L26" s="52">
        <v>13558520</v>
      </c>
      <c r="M26" s="52">
        <v>11175540</v>
      </c>
      <c r="N26" s="52">
        <v>5399920</v>
      </c>
      <c r="O26" s="184">
        <f t="shared" si="1"/>
        <v>62406680</v>
      </c>
      <c r="P26" s="186">
        <f t="shared" si="2"/>
        <v>73583570</v>
      </c>
    </row>
    <row r="27" spans="3:16" ht="30" customHeight="1">
      <c r="C27" s="28"/>
      <c r="D27" s="29"/>
      <c r="E27" s="34" t="s">
        <v>53</v>
      </c>
      <c r="F27" s="52">
        <v>525508</v>
      </c>
      <c r="G27" s="52">
        <v>280293</v>
      </c>
      <c r="H27" s="184">
        <f t="shared" si="0"/>
        <v>805801</v>
      </c>
      <c r="I27" s="91"/>
      <c r="J27" s="52">
        <v>696028</v>
      </c>
      <c r="K27" s="52">
        <v>696770</v>
      </c>
      <c r="L27" s="52">
        <v>476760</v>
      </c>
      <c r="M27" s="52">
        <v>500910</v>
      </c>
      <c r="N27" s="52">
        <v>200500</v>
      </c>
      <c r="O27" s="184">
        <f t="shared" si="1"/>
        <v>2570968</v>
      </c>
      <c r="P27" s="186">
        <f t="shared" si="2"/>
        <v>3376769</v>
      </c>
    </row>
    <row r="28" spans="3:16" ht="30" customHeight="1">
      <c r="C28" s="28"/>
      <c r="D28" s="29"/>
      <c r="E28" s="34" t="s">
        <v>54</v>
      </c>
      <c r="F28" s="52">
        <v>3829679</v>
      </c>
      <c r="G28" s="52">
        <v>1819526</v>
      </c>
      <c r="H28" s="184">
        <f t="shared" si="0"/>
        <v>5649205</v>
      </c>
      <c r="I28" s="91"/>
      <c r="J28" s="52">
        <v>2901144</v>
      </c>
      <c r="K28" s="52">
        <v>1299462</v>
      </c>
      <c r="L28" s="52">
        <v>750350</v>
      </c>
      <c r="M28" s="52">
        <v>147300</v>
      </c>
      <c r="N28" s="52">
        <v>73230</v>
      </c>
      <c r="O28" s="184">
        <f t="shared" si="1"/>
        <v>5171486</v>
      </c>
      <c r="P28" s="186">
        <f t="shared" si="2"/>
        <v>10820691</v>
      </c>
    </row>
    <row r="29" spans="3:16" ht="30" customHeight="1">
      <c r="C29" s="28"/>
      <c r="D29" s="36" t="s">
        <v>55</v>
      </c>
      <c r="E29" s="37"/>
      <c r="F29" s="52">
        <v>1378698</v>
      </c>
      <c r="G29" s="52">
        <v>1554192</v>
      </c>
      <c r="H29" s="184">
        <f t="shared" si="0"/>
        <v>2932890</v>
      </c>
      <c r="I29" s="91"/>
      <c r="J29" s="52">
        <v>15268290</v>
      </c>
      <c r="K29" s="52">
        <v>14062569</v>
      </c>
      <c r="L29" s="52">
        <v>9667282</v>
      </c>
      <c r="M29" s="52">
        <v>11925914</v>
      </c>
      <c r="N29" s="52">
        <v>6472533</v>
      </c>
      <c r="O29" s="184">
        <f t="shared" si="1"/>
        <v>57396588</v>
      </c>
      <c r="P29" s="186">
        <f t="shared" si="2"/>
        <v>60329478</v>
      </c>
    </row>
    <row r="30" spans="3:16" ht="30" customHeight="1" thickBot="1">
      <c r="C30" s="38"/>
      <c r="D30" s="39" t="s">
        <v>56</v>
      </c>
      <c r="E30" s="40"/>
      <c r="F30" s="54">
        <v>4759060</v>
      </c>
      <c r="G30" s="54">
        <v>5379706</v>
      </c>
      <c r="H30" s="187">
        <f t="shared" si="0"/>
        <v>10138766</v>
      </c>
      <c r="I30" s="92"/>
      <c r="J30" s="54">
        <v>41654970</v>
      </c>
      <c r="K30" s="54">
        <v>25044511</v>
      </c>
      <c r="L30" s="54">
        <v>17222283</v>
      </c>
      <c r="M30" s="54">
        <v>12057440</v>
      </c>
      <c r="N30" s="54">
        <v>4920267</v>
      </c>
      <c r="O30" s="187">
        <f t="shared" si="1"/>
        <v>100899471</v>
      </c>
      <c r="P30" s="188">
        <f t="shared" si="2"/>
        <v>111038237</v>
      </c>
    </row>
    <row r="31" spans="3:16" ht="30" customHeight="1">
      <c r="C31" s="25" t="s">
        <v>57</v>
      </c>
      <c r="D31" s="41"/>
      <c r="E31" s="42"/>
      <c r="F31" s="179">
        <f>SUM(F32:F40)</f>
        <v>801480</v>
      </c>
      <c r="G31" s="179">
        <f>SUM(G32:G40)</f>
        <v>1850000</v>
      </c>
      <c r="H31" s="180">
        <f t="shared" si="0"/>
        <v>2651480</v>
      </c>
      <c r="I31" s="181"/>
      <c r="J31" s="179">
        <f>SUM(J32:J40)</f>
        <v>106212865</v>
      </c>
      <c r="K31" s="179">
        <f>SUM(K32:K40)</f>
        <v>108739514</v>
      </c>
      <c r="L31" s="179">
        <f>SUM(L32:L40)</f>
        <v>123628501</v>
      </c>
      <c r="M31" s="179">
        <f>SUM(M32:M40)</f>
        <v>144186453</v>
      </c>
      <c r="N31" s="179">
        <f>SUM(N32:N40)</f>
        <v>90426660</v>
      </c>
      <c r="O31" s="180">
        <f t="shared" si="1"/>
        <v>573193993</v>
      </c>
      <c r="P31" s="182">
        <f t="shared" si="2"/>
        <v>575845473</v>
      </c>
    </row>
    <row r="32" spans="3:16" ht="30" customHeight="1">
      <c r="C32" s="43"/>
      <c r="D32" s="36" t="s">
        <v>58</v>
      </c>
      <c r="E32" s="37"/>
      <c r="F32" s="164">
        <v>0</v>
      </c>
      <c r="G32" s="164">
        <v>0</v>
      </c>
      <c r="H32" s="189">
        <f t="shared" si="0"/>
        <v>0</v>
      </c>
      <c r="I32" s="53"/>
      <c r="J32" s="164">
        <v>7451060</v>
      </c>
      <c r="K32" s="164">
        <v>17996770</v>
      </c>
      <c r="L32" s="164">
        <v>18133990</v>
      </c>
      <c r="M32" s="164">
        <v>15252467</v>
      </c>
      <c r="N32" s="164">
        <v>4525290</v>
      </c>
      <c r="O32" s="189">
        <f t="shared" si="1"/>
        <v>63359577</v>
      </c>
      <c r="P32" s="190">
        <f t="shared" si="2"/>
        <v>63359577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132110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132110</v>
      </c>
      <c r="P33" s="186">
        <f t="shared" si="2"/>
        <v>132110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50035656</v>
      </c>
      <c r="K34" s="52">
        <v>39708025</v>
      </c>
      <c r="L34" s="52">
        <v>25848531</v>
      </c>
      <c r="M34" s="52">
        <v>14571476</v>
      </c>
      <c r="N34" s="52">
        <v>9394900</v>
      </c>
      <c r="O34" s="184">
        <f t="shared" si="1"/>
        <v>139558588</v>
      </c>
      <c r="P34" s="186">
        <f t="shared" si="2"/>
        <v>139558588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117210</v>
      </c>
      <c r="H35" s="183">
        <f t="shared" si="0"/>
        <v>117210</v>
      </c>
      <c r="I35" s="91"/>
      <c r="J35" s="52">
        <v>4071450</v>
      </c>
      <c r="K35" s="52">
        <v>3341969</v>
      </c>
      <c r="L35" s="52">
        <v>8589260</v>
      </c>
      <c r="M35" s="52">
        <v>4520880</v>
      </c>
      <c r="N35" s="52">
        <v>4581360</v>
      </c>
      <c r="O35" s="184">
        <f t="shared" si="1"/>
        <v>25104919</v>
      </c>
      <c r="P35" s="186">
        <f t="shared" si="2"/>
        <v>25222129</v>
      </c>
    </row>
    <row r="36" spans="3:16" ht="30" customHeight="1">
      <c r="C36" s="28"/>
      <c r="D36" s="36" t="s">
        <v>61</v>
      </c>
      <c r="E36" s="37"/>
      <c r="F36" s="52">
        <v>801480</v>
      </c>
      <c r="G36" s="52">
        <v>910410</v>
      </c>
      <c r="H36" s="183">
        <f t="shared" si="0"/>
        <v>1711890</v>
      </c>
      <c r="I36" s="91"/>
      <c r="J36" s="52">
        <v>14569429</v>
      </c>
      <c r="K36" s="52">
        <v>12139120</v>
      </c>
      <c r="L36" s="52">
        <v>16414130</v>
      </c>
      <c r="M36" s="52">
        <v>8794860</v>
      </c>
      <c r="N36" s="52">
        <v>2589720</v>
      </c>
      <c r="O36" s="184">
        <f t="shared" si="1"/>
        <v>54507259</v>
      </c>
      <c r="P36" s="186">
        <f t="shared" si="2"/>
        <v>56219149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822380</v>
      </c>
      <c r="H37" s="183">
        <f t="shared" si="0"/>
        <v>822380</v>
      </c>
      <c r="I37" s="53"/>
      <c r="J37" s="52">
        <v>29166610</v>
      </c>
      <c r="K37" s="52">
        <v>32896120</v>
      </c>
      <c r="L37" s="52">
        <v>27314950</v>
      </c>
      <c r="M37" s="52">
        <v>17685470</v>
      </c>
      <c r="N37" s="52">
        <v>6537470</v>
      </c>
      <c r="O37" s="184">
        <f t="shared" si="1"/>
        <v>113600620</v>
      </c>
      <c r="P37" s="186">
        <f t="shared" si="2"/>
        <v>114423000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6" t="s">
        <v>64</v>
      </c>
      <c r="E39" s="163"/>
      <c r="F39" s="52">
        <v>0</v>
      </c>
      <c r="G39" s="52">
        <v>0</v>
      </c>
      <c r="H39" s="184">
        <f t="shared" si="0"/>
        <v>0</v>
      </c>
      <c r="I39" s="53"/>
      <c r="J39" s="52">
        <v>271370</v>
      </c>
      <c r="K39" s="52">
        <v>1424470</v>
      </c>
      <c r="L39" s="52">
        <v>25896900</v>
      </c>
      <c r="M39" s="52">
        <v>80782580</v>
      </c>
      <c r="N39" s="52">
        <v>61630180</v>
      </c>
      <c r="O39" s="184">
        <f t="shared" si="1"/>
        <v>170005500</v>
      </c>
      <c r="P39" s="186">
        <f t="shared" si="2"/>
        <v>170005500</v>
      </c>
    </row>
    <row r="40" spans="3:16" ht="30" customHeight="1" thickBot="1">
      <c r="C40" s="38"/>
      <c r="D40" s="158" t="s">
        <v>65</v>
      </c>
      <c r="E40" s="159"/>
      <c r="F40" s="165">
        <v>0</v>
      </c>
      <c r="G40" s="165">
        <v>0</v>
      </c>
      <c r="H40" s="191">
        <f t="shared" si="0"/>
        <v>0</v>
      </c>
      <c r="I40" s="55"/>
      <c r="J40" s="165">
        <v>515180</v>
      </c>
      <c r="K40" s="165">
        <v>1233040</v>
      </c>
      <c r="L40" s="165">
        <v>1430740</v>
      </c>
      <c r="M40" s="165">
        <v>2578720</v>
      </c>
      <c r="N40" s="165">
        <v>1167740</v>
      </c>
      <c r="O40" s="191">
        <f t="shared" si="1"/>
        <v>6925420</v>
      </c>
      <c r="P40" s="192">
        <f t="shared" si="2"/>
        <v>6925420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49624386</v>
      </c>
      <c r="K41" s="179">
        <f>SUM(K42:K45)</f>
        <v>51975076</v>
      </c>
      <c r="L41" s="179">
        <f>SUM(L42:L45)</f>
        <v>131169156</v>
      </c>
      <c r="M41" s="179">
        <f>SUM(M42:M45)</f>
        <v>294061176</v>
      </c>
      <c r="N41" s="179">
        <f>SUM(N42:N45)</f>
        <v>191514764</v>
      </c>
      <c r="O41" s="180">
        <f t="shared" si="1"/>
        <v>718344558</v>
      </c>
      <c r="P41" s="182">
        <f t="shared" si="2"/>
        <v>718344558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902760</v>
      </c>
      <c r="K42" s="52">
        <v>2818260</v>
      </c>
      <c r="L42" s="52">
        <v>56461372</v>
      </c>
      <c r="M42" s="52">
        <v>151395177</v>
      </c>
      <c r="N42" s="52">
        <v>107117039</v>
      </c>
      <c r="O42" s="184">
        <f>SUM(I42:N42)</f>
        <v>318694608</v>
      </c>
      <c r="P42" s="186">
        <f>SUM(O42,H42)</f>
        <v>318694608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45829286</v>
      </c>
      <c r="K43" s="52">
        <v>42958626</v>
      </c>
      <c r="L43" s="52">
        <v>56568454</v>
      </c>
      <c r="M43" s="52">
        <v>71947314</v>
      </c>
      <c r="N43" s="52">
        <v>38430034</v>
      </c>
      <c r="O43" s="184">
        <f>SUM(I43:N43)</f>
        <v>255733714</v>
      </c>
      <c r="P43" s="186">
        <f>SUM(O43,H43)</f>
        <v>255733714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262860</v>
      </c>
      <c r="L44" s="52">
        <v>2569570</v>
      </c>
      <c r="M44" s="52">
        <v>9904800</v>
      </c>
      <c r="N44" s="52">
        <v>7982930</v>
      </c>
      <c r="O44" s="184">
        <f>SUM(I44:N44)</f>
        <v>20720160</v>
      </c>
      <c r="P44" s="186">
        <f>SUM(O44,H44)</f>
        <v>20720160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2892340</v>
      </c>
      <c r="K45" s="54">
        <v>5935330</v>
      </c>
      <c r="L45" s="54">
        <v>15569760</v>
      </c>
      <c r="M45" s="54">
        <v>60813885</v>
      </c>
      <c r="N45" s="54">
        <v>37984761</v>
      </c>
      <c r="O45" s="201">
        <f>SUM(I45:N45)</f>
        <v>123196076</v>
      </c>
      <c r="P45" s="202">
        <f>SUM(O45,H45)</f>
        <v>123196076</v>
      </c>
    </row>
    <row r="46" spans="3:16" ht="30" customHeight="1" thickBot="1">
      <c r="C46" s="160" t="s">
        <v>70</v>
      </c>
      <c r="D46" s="161"/>
      <c r="E46" s="161"/>
      <c r="F46" s="197">
        <f>SUM(F10,F31,F41)</f>
        <v>25604260</v>
      </c>
      <c r="G46" s="197">
        <f>SUM(G10,G31,G41)</f>
        <v>37842403</v>
      </c>
      <c r="H46" s="198">
        <f t="shared" si="0"/>
        <v>63446663</v>
      </c>
      <c r="I46" s="199"/>
      <c r="J46" s="197">
        <f>SUM(J10,J31,J41)</f>
        <v>435144562</v>
      </c>
      <c r="K46" s="197">
        <f>SUM(K10,K31,K41)</f>
        <v>383942875</v>
      </c>
      <c r="L46" s="197">
        <f>SUM(L10,L31,L41)</f>
        <v>432915127</v>
      </c>
      <c r="M46" s="197">
        <f>SUM(M10,M31,M41)</f>
        <v>599715099</v>
      </c>
      <c r="N46" s="197">
        <f>SUM(N10,N31,N41)</f>
        <v>362933293</v>
      </c>
      <c r="O46" s="198">
        <f t="shared" si="1"/>
        <v>2214650956</v>
      </c>
      <c r="P46" s="200">
        <f t="shared" si="2"/>
        <v>2278097619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22542964</v>
      </c>
      <c r="G48" s="179">
        <f>SUM(G49,G55,G58,G63,G67,G68)</f>
        <v>32632040</v>
      </c>
      <c r="H48" s="180">
        <f t="shared" si="0"/>
        <v>55175004</v>
      </c>
      <c r="I48" s="181"/>
      <c r="J48" s="179">
        <f>SUM(J49,J55,J58,J63,J67,J68)</f>
        <v>253477235</v>
      </c>
      <c r="K48" s="179">
        <f>SUM(K49,K55,K58,K63,K67,K68)</f>
        <v>201356964</v>
      </c>
      <c r="L48" s="179">
        <f>SUM(L49,L55,L58,L63,L67,L68)</f>
        <v>160548712</v>
      </c>
      <c r="M48" s="179">
        <f>SUM(M49,M55,M58,M63,M67,M68)</f>
        <v>145382351</v>
      </c>
      <c r="N48" s="179">
        <f>SUM(N49,N55,N58,N63,N67,N68)</f>
        <v>72348496</v>
      </c>
      <c r="O48" s="180">
        <f t="shared" si="1"/>
        <v>833113758</v>
      </c>
      <c r="P48" s="182">
        <f t="shared" si="2"/>
        <v>888288762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2366487</v>
      </c>
      <c r="G49" s="183">
        <f>SUM(G50:G54)</f>
        <v>5215978</v>
      </c>
      <c r="H49" s="184">
        <f t="shared" si="0"/>
        <v>7582465</v>
      </c>
      <c r="I49" s="185"/>
      <c r="J49" s="183">
        <f>SUM(J50:J54)</f>
        <v>50233239</v>
      </c>
      <c r="K49" s="183">
        <f>SUM(K50:K54)</f>
        <v>39024928</v>
      </c>
      <c r="L49" s="183">
        <f>SUM(L50:L54)</f>
        <v>29441393</v>
      </c>
      <c r="M49" s="183">
        <f>SUM(M50:M54)</f>
        <v>30199911</v>
      </c>
      <c r="N49" s="183">
        <f>SUM(N50:N54)</f>
        <v>22245391</v>
      </c>
      <c r="O49" s="184">
        <f t="shared" si="1"/>
        <v>171144862</v>
      </c>
      <c r="P49" s="186">
        <f t="shared" si="2"/>
        <v>178727327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1"/>
      <c r="J50" s="52">
        <v>32349816</v>
      </c>
      <c r="K50" s="52">
        <v>22072153</v>
      </c>
      <c r="L50" s="52">
        <v>18182748</v>
      </c>
      <c r="M50" s="52">
        <v>16297752</v>
      </c>
      <c r="N50" s="52">
        <v>12784929</v>
      </c>
      <c r="O50" s="184">
        <f t="shared" si="1"/>
        <v>101687398</v>
      </c>
      <c r="P50" s="186">
        <f t="shared" si="2"/>
        <v>101687398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32940</v>
      </c>
      <c r="H51" s="184">
        <f t="shared" si="0"/>
        <v>32940</v>
      </c>
      <c r="I51" s="91"/>
      <c r="J51" s="52">
        <v>133965</v>
      </c>
      <c r="K51" s="52">
        <v>278848</v>
      </c>
      <c r="L51" s="52">
        <v>1306276</v>
      </c>
      <c r="M51" s="52">
        <v>2729706</v>
      </c>
      <c r="N51" s="52">
        <v>3153782</v>
      </c>
      <c r="O51" s="184">
        <f t="shared" si="1"/>
        <v>7602577</v>
      </c>
      <c r="P51" s="186">
        <f t="shared" si="2"/>
        <v>7635517</v>
      </c>
    </row>
    <row r="52" spans="3:16" ht="30" customHeight="1">
      <c r="C52" s="28"/>
      <c r="D52" s="29"/>
      <c r="E52" s="31" t="s">
        <v>41</v>
      </c>
      <c r="F52" s="52">
        <v>1130175</v>
      </c>
      <c r="G52" s="52">
        <v>2475618</v>
      </c>
      <c r="H52" s="184">
        <f t="shared" si="0"/>
        <v>3605793</v>
      </c>
      <c r="I52" s="91"/>
      <c r="J52" s="52">
        <v>8885026</v>
      </c>
      <c r="K52" s="52">
        <v>7815023</v>
      </c>
      <c r="L52" s="52">
        <v>4444670</v>
      </c>
      <c r="M52" s="52">
        <v>6434267</v>
      </c>
      <c r="N52" s="52">
        <v>4200531</v>
      </c>
      <c r="O52" s="184">
        <f t="shared" si="1"/>
        <v>31779517</v>
      </c>
      <c r="P52" s="186">
        <f t="shared" si="2"/>
        <v>35385310</v>
      </c>
    </row>
    <row r="53" spans="3:16" ht="30" customHeight="1">
      <c r="C53" s="28"/>
      <c r="D53" s="29"/>
      <c r="E53" s="31" t="s">
        <v>42</v>
      </c>
      <c r="F53" s="52">
        <v>776885</v>
      </c>
      <c r="G53" s="52">
        <v>2213700</v>
      </c>
      <c r="H53" s="184">
        <f t="shared" si="0"/>
        <v>2990585</v>
      </c>
      <c r="I53" s="91"/>
      <c r="J53" s="52">
        <v>4547358</v>
      </c>
      <c r="K53" s="52">
        <v>4366188</v>
      </c>
      <c r="L53" s="52">
        <v>2815070</v>
      </c>
      <c r="M53" s="52">
        <v>2638697</v>
      </c>
      <c r="N53" s="52">
        <v>1094645</v>
      </c>
      <c r="O53" s="184">
        <f t="shared" si="1"/>
        <v>15461958</v>
      </c>
      <c r="P53" s="186">
        <f t="shared" si="2"/>
        <v>18452543</v>
      </c>
    </row>
    <row r="54" spans="3:16" ht="30" customHeight="1">
      <c r="C54" s="28"/>
      <c r="D54" s="29"/>
      <c r="E54" s="31" t="s">
        <v>43</v>
      </c>
      <c r="F54" s="52">
        <v>459427</v>
      </c>
      <c r="G54" s="52">
        <v>493720</v>
      </c>
      <c r="H54" s="184">
        <f t="shared" si="0"/>
        <v>953147</v>
      </c>
      <c r="I54" s="91"/>
      <c r="J54" s="52">
        <v>4317074</v>
      </c>
      <c r="K54" s="52">
        <v>4492716</v>
      </c>
      <c r="L54" s="52">
        <v>2692629</v>
      </c>
      <c r="M54" s="52">
        <v>2099489</v>
      </c>
      <c r="N54" s="52">
        <v>1011504</v>
      </c>
      <c r="O54" s="184">
        <f t="shared" si="1"/>
        <v>14613412</v>
      </c>
      <c r="P54" s="186">
        <f t="shared" si="2"/>
        <v>15566559</v>
      </c>
    </row>
    <row r="55" spans="3:16" ht="30" customHeight="1">
      <c r="C55" s="28"/>
      <c r="D55" s="32" t="s">
        <v>44</v>
      </c>
      <c r="E55" s="33"/>
      <c r="F55" s="183">
        <f>SUM(F56:F57)</f>
        <v>6368158</v>
      </c>
      <c r="G55" s="183">
        <f>SUM(G56:G57)</f>
        <v>12481766</v>
      </c>
      <c r="H55" s="184">
        <f t="shared" si="0"/>
        <v>18849924</v>
      </c>
      <c r="I55" s="185"/>
      <c r="J55" s="183">
        <f>SUM(J56:J57)</f>
        <v>123887099</v>
      </c>
      <c r="K55" s="183">
        <f>SUM(K56:K57)</f>
        <v>96976444</v>
      </c>
      <c r="L55" s="183">
        <f>SUM(L56:L57)</f>
        <v>67070846</v>
      </c>
      <c r="M55" s="183">
        <f>SUM(M56:M57)</f>
        <v>54075167</v>
      </c>
      <c r="N55" s="183">
        <f>SUM(N56:N57)</f>
        <v>23858045</v>
      </c>
      <c r="O55" s="184">
        <f t="shared" si="1"/>
        <v>365867601</v>
      </c>
      <c r="P55" s="186">
        <f t="shared" si="2"/>
        <v>384717525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396072</v>
      </c>
      <c r="H56" s="184">
        <f t="shared" si="0"/>
        <v>396072</v>
      </c>
      <c r="I56" s="91"/>
      <c r="J56" s="52">
        <v>99846921</v>
      </c>
      <c r="K56" s="52">
        <v>76290843</v>
      </c>
      <c r="L56" s="52">
        <v>56843088</v>
      </c>
      <c r="M56" s="52">
        <v>46935822</v>
      </c>
      <c r="N56" s="52">
        <v>22215815</v>
      </c>
      <c r="O56" s="184">
        <f t="shared" si="1"/>
        <v>302132489</v>
      </c>
      <c r="P56" s="186">
        <f t="shared" si="2"/>
        <v>302528561</v>
      </c>
    </row>
    <row r="57" spans="3:16" ht="30" customHeight="1">
      <c r="C57" s="28"/>
      <c r="D57" s="29"/>
      <c r="E57" s="31" t="s">
        <v>46</v>
      </c>
      <c r="F57" s="52">
        <v>6368158</v>
      </c>
      <c r="G57" s="52">
        <v>12085694</v>
      </c>
      <c r="H57" s="184">
        <f t="shared" si="0"/>
        <v>18453852</v>
      </c>
      <c r="I57" s="91"/>
      <c r="J57" s="52">
        <v>24040178</v>
      </c>
      <c r="K57" s="52">
        <v>20685601</v>
      </c>
      <c r="L57" s="52">
        <v>10227758</v>
      </c>
      <c r="M57" s="52">
        <v>7139345</v>
      </c>
      <c r="N57" s="52">
        <v>1642230</v>
      </c>
      <c r="O57" s="184">
        <f t="shared" si="1"/>
        <v>63735112</v>
      </c>
      <c r="P57" s="186">
        <f t="shared" si="2"/>
        <v>82188964</v>
      </c>
    </row>
    <row r="58" spans="3:16" ht="30" customHeight="1">
      <c r="C58" s="28"/>
      <c r="D58" s="32" t="s">
        <v>47</v>
      </c>
      <c r="E58" s="33"/>
      <c r="F58" s="183">
        <f>SUM(F59:F62)</f>
        <v>78703</v>
      </c>
      <c r="G58" s="183">
        <f>SUM(G59:G62)</f>
        <v>298292</v>
      </c>
      <c r="H58" s="184">
        <f t="shared" si="0"/>
        <v>376995</v>
      </c>
      <c r="I58" s="185"/>
      <c r="J58" s="183">
        <f>SUM(J59:J62)</f>
        <v>9428669</v>
      </c>
      <c r="K58" s="183">
        <f>SUM(K59:K62)</f>
        <v>8937603</v>
      </c>
      <c r="L58" s="183">
        <f>SUM(L59:L62)</f>
        <v>25143428</v>
      </c>
      <c r="M58" s="183">
        <f>SUM(M59:M62)</f>
        <v>27823405</v>
      </c>
      <c r="N58" s="183">
        <f>SUM(N59:N62)</f>
        <v>10552677</v>
      </c>
      <c r="O58" s="184">
        <f t="shared" si="1"/>
        <v>81885782</v>
      </c>
      <c r="P58" s="186">
        <f t="shared" si="2"/>
        <v>82262777</v>
      </c>
    </row>
    <row r="59" spans="3:16" ht="30" customHeight="1">
      <c r="C59" s="28"/>
      <c r="D59" s="29"/>
      <c r="E59" s="31" t="s">
        <v>48</v>
      </c>
      <c r="F59" s="52">
        <v>25695</v>
      </c>
      <c r="G59" s="52">
        <v>217805</v>
      </c>
      <c r="H59" s="184">
        <f t="shared" si="0"/>
        <v>243500</v>
      </c>
      <c r="I59" s="91"/>
      <c r="J59" s="52">
        <v>7877880</v>
      </c>
      <c r="K59" s="52">
        <v>7459252</v>
      </c>
      <c r="L59" s="52">
        <v>24009586</v>
      </c>
      <c r="M59" s="52">
        <v>26587732</v>
      </c>
      <c r="N59" s="52">
        <v>9857601</v>
      </c>
      <c r="O59" s="184">
        <f t="shared" si="1"/>
        <v>75792051</v>
      </c>
      <c r="P59" s="186">
        <f t="shared" si="2"/>
        <v>76035551</v>
      </c>
    </row>
    <row r="60" spans="3:16" ht="30" customHeight="1">
      <c r="C60" s="28"/>
      <c r="D60" s="29"/>
      <c r="E60" s="34" t="s">
        <v>49</v>
      </c>
      <c r="F60" s="52">
        <v>53008</v>
      </c>
      <c r="G60" s="52">
        <v>80487</v>
      </c>
      <c r="H60" s="184">
        <f t="shared" si="0"/>
        <v>133495</v>
      </c>
      <c r="I60" s="91"/>
      <c r="J60" s="52">
        <v>1550789</v>
      </c>
      <c r="K60" s="52">
        <v>1478351</v>
      </c>
      <c r="L60" s="52">
        <v>1133842</v>
      </c>
      <c r="M60" s="52">
        <v>1235673</v>
      </c>
      <c r="N60" s="52">
        <v>695076</v>
      </c>
      <c r="O60" s="184">
        <f t="shared" si="1"/>
        <v>6093731</v>
      </c>
      <c r="P60" s="186">
        <f t="shared" si="2"/>
        <v>6227226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1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7750916</v>
      </c>
      <c r="G63" s="183">
        <f>SUM(G64:G66)</f>
        <v>7893261</v>
      </c>
      <c r="H63" s="184">
        <f t="shared" si="0"/>
        <v>15644177</v>
      </c>
      <c r="I63" s="185"/>
      <c r="J63" s="183">
        <f>SUM(J64:J66)</f>
        <v>14710129</v>
      </c>
      <c r="K63" s="183">
        <f>SUM(K64:K66)</f>
        <v>19024302</v>
      </c>
      <c r="L63" s="183">
        <f>SUM(L64:L66)</f>
        <v>13161518</v>
      </c>
      <c r="M63" s="183">
        <f>SUM(M64:M66)</f>
        <v>10536444</v>
      </c>
      <c r="N63" s="183">
        <f>SUM(N64:N66)</f>
        <v>5030369</v>
      </c>
      <c r="O63" s="184">
        <f t="shared" si="1"/>
        <v>62462762</v>
      </c>
      <c r="P63" s="186">
        <f t="shared" si="2"/>
        <v>78106939</v>
      </c>
    </row>
    <row r="64" spans="3:16" ht="30" customHeight="1">
      <c r="C64" s="28"/>
      <c r="D64" s="29"/>
      <c r="E64" s="34" t="s">
        <v>52</v>
      </c>
      <c r="F64" s="52">
        <v>3914173</v>
      </c>
      <c r="G64" s="52">
        <v>6050166</v>
      </c>
      <c r="H64" s="184">
        <f t="shared" si="0"/>
        <v>9964339</v>
      </c>
      <c r="I64" s="91"/>
      <c r="J64" s="52">
        <v>11491678</v>
      </c>
      <c r="K64" s="52">
        <v>17250994</v>
      </c>
      <c r="L64" s="52">
        <v>12068384</v>
      </c>
      <c r="M64" s="52">
        <v>9953055</v>
      </c>
      <c r="N64" s="52">
        <v>4784012</v>
      </c>
      <c r="O64" s="184">
        <f t="shared" si="1"/>
        <v>55548123</v>
      </c>
      <c r="P64" s="186">
        <f t="shared" si="2"/>
        <v>65512462</v>
      </c>
    </row>
    <row r="65" spans="3:16" ht="30" customHeight="1">
      <c r="C65" s="28"/>
      <c r="D65" s="29"/>
      <c r="E65" s="34" t="s">
        <v>53</v>
      </c>
      <c r="F65" s="52">
        <v>460064</v>
      </c>
      <c r="G65" s="52">
        <v>249799</v>
      </c>
      <c r="H65" s="184">
        <f t="shared" si="0"/>
        <v>709863</v>
      </c>
      <c r="I65" s="91"/>
      <c r="J65" s="52">
        <v>626425</v>
      </c>
      <c r="K65" s="52">
        <v>627093</v>
      </c>
      <c r="L65" s="52">
        <v>417820</v>
      </c>
      <c r="M65" s="52">
        <v>450819</v>
      </c>
      <c r="N65" s="52">
        <v>180450</v>
      </c>
      <c r="O65" s="184">
        <f t="shared" si="1"/>
        <v>2302607</v>
      </c>
      <c r="P65" s="186">
        <f t="shared" si="2"/>
        <v>3012470</v>
      </c>
    </row>
    <row r="66" spans="3:16" ht="30" customHeight="1">
      <c r="C66" s="28"/>
      <c r="D66" s="29"/>
      <c r="E66" s="34" t="s">
        <v>54</v>
      </c>
      <c r="F66" s="52">
        <v>3376679</v>
      </c>
      <c r="G66" s="52">
        <v>1593296</v>
      </c>
      <c r="H66" s="184">
        <f t="shared" si="0"/>
        <v>4969975</v>
      </c>
      <c r="I66" s="91"/>
      <c r="J66" s="52">
        <v>2592026</v>
      </c>
      <c r="K66" s="52">
        <v>1146215</v>
      </c>
      <c r="L66" s="52">
        <v>675314</v>
      </c>
      <c r="M66" s="52">
        <v>132570</v>
      </c>
      <c r="N66" s="52">
        <v>65907</v>
      </c>
      <c r="O66" s="184">
        <f t="shared" si="1"/>
        <v>4612032</v>
      </c>
      <c r="P66" s="186">
        <f t="shared" si="2"/>
        <v>9582007</v>
      </c>
    </row>
    <row r="67" spans="3:16" ht="30" customHeight="1">
      <c r="C67" s="28"/>
      <c r="D67" s="36" t="s">
        <v>55</v>
      </c>
      <c r="E67" s="37"/>
      <c r="F67" s="52">
        <v>1219640</v>
      </c>
      <c r="G67" s="52">
        <v>1363037</v>
      </c>
      <c r="H67" s="184">
        <f t="shared" si="0"/>
        <v>2582677</v>
      </c>
      <c r="I67" s="91"/>
      <c r="J67" s="52">
        <v>13563129</v>
      </c>
      <c r="K67" s="52">
        <v>12349176</v>
      </c>
      <c r="L67" s="52">
        <v>8509244</v>
      </c>
      <c r="M67" s="52">
        <v>10689984</v>
      </c>
      <c r="N67" s="52">
        <v>5741747</v>
      </c>
      <c r="O67" s="184">
        <f t="shared" si="1"/>
        <v>50853280</v>
      </c>
      <c r="P67" s="186">
        <f t="shared" si="2"/>
        <v>53435957</v>
      </c>
    </row>
    <row r="68" spans="3:16" ht="30" customHeight="1" thickBot="1">
      <c r="C68" s="38"/>
      <c r="D68" s="39" t="s">
        <v>56</v>
      </c>
      <c r="E68" s="40"/>
      <c r="F68" s="54">
        <v>4759060</v>
      </c>
      <c r="G68" s="54">
        <v>5379706</v>
      </c>
      <c r="H68" s="187">
        <f t="shared" si="0"/>
        <v>10138766</v>
      </c>
      <c r="I68" s="92"/>
      <c r="J68" s="54">
        <v>41654970</v>
      </c>
      <c r="K68" s="54">
        <v>25044511</v>
      </c>
      <c r="L68" s="54">
        <v>17222283</v>
      </c>
      <c r="M68" s="54">
        <v>12057440</v>
      </c>
      <c r="N68" s="54">
        <v>4920267</v>
      </c>
      <c r="O68" s="187">
        <f t="shared" si="1"/>
        <v>100899471</v>
      </c>
      <c r="P68" s="188">
        <f t="shared" si="2"/>
        <v>111038237</v>
      </c>
    </row>
    <row r="69" spans="3:16" ht="30" customHeight="1">
      <c r="C69" s="25" t="s">
        <v>57</v>
      </c>
      <c r="D69" s="41"/>
      <c r="E69" s="42"/>
      <c r="F69" s="179">
        <f>SUM(F70:F78)</f>
        <v>710656</v>
      </c>
      <c r="G69" s="179">
        <f>SUM(G70:G78)</f>
        <v>1646958</v>
      </c>
      <c r="H69" s="180">
        <f t="shared" si="0"/>
        <v>2357614</v>
      </c>
      <c r="I69" s="181"/>
      <c r="J69" s="179">
        <f>SUM(J70:J78)</f>
        <v>94476288</v>
      </c>
      <c r="K69" s="179">
        <f>SUM(K70:K78)</f>
        <v>97071971</v>
      </c>
      <c r="L69" s="179">
        <f>SUM(L70:L78)</f>
        <v>110334754</v>
      </c>
      <c r="M69" s="179">
        <f>SUM(M70:M78)</f>
        <v>128868032</v>
      </c>
      <c r="N69" s="179">
        <f>SUM(N70:N78)</f>
        <v>80524151</v>
      </c>
      <c r="O69" s="180">
        <f t="shared" si="1"/>
        <v>511275196</v>
      </c>
      <c r="P69" s="182">
        <f t="shared" si="2"/>
        <v>513632810</v>
      </c>
    </row>
    <row r="70" spans="3:16" ht="30" customHeight="1">
      <c r="C70" s="43"/>
      <c r="D70" s="36" t="s">
        <v>58</v>
      </c>
      <c r="E70" s="37"/>
      <c r="F70" s="164">
        <v>0</v>
      </c>
      <c r="G70" s="164">
        <v>0</v>
      </c>
      <c r="H70" s="189">
        <f t="shared" si="0"/>
        <v>0</v>
      </c>
      <c r="I70" s="53"/>
      <c r="J70" s="164">
        <v>6581972</v>
      </c>
      <c r="K70" s="164">
        <v>16047326</v>
      </c>
      <c r="L70" s="164">
        <v>16177707</v>
      </c>
      <c r="M70" s="164">
        <v>13689100</v>
      </c>
      <c r="N70" s="164">
        <v>4032381</v>
      </c>
      <c r="O70" s="189">
        <f t="shared" si="1"/>
        <v>56528486</v>
      </c>
      <c r="P70" s="190">
        <f t="shared" si="2"/>
        <v>56528486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118899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118899</v>
      </c>
      <c r="P71" s="186">
        <f t="shared" si="2"/>
        <v>118899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44525205</v>
      </c>
      <c r="K72" s="52">
        <v>35520100</v>
      </c>
      <c r="L72" s="52">
        <v>23134365</v>
      </c>
      <c r="M72" s="52">
        <v>13005056</v>
      </c>
      <c r="N72" s="52">
        <v>8455410</v>
      </c>
      <c r="O72" s="184">
        <f t="shared" si="1"/>
        <v>124640136</v>
      </c>
      <c r="P72" s="186">
        <f t="shared" si="2"/>
        <v>124640136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105489</v>
      </c>
      <c r="H73" s="183">
        <f t="shared" si="0"/>
        <v>105489</v>
      </c>
      <c r="I73" s="91"/>
      <c r="J73" s="52">
        <v>3606591</v>
      </c>
      <c r="K73" s="52">
        <v>2957304</v>
      </c>
      <c r="L73" s="52">
        <v>7714613</v>
      </c>
      <c r="M73" s="52">
        <v>4068792</v>
      </c>
      <c r="N73" s="52">
        <v>4123224</v>
      </c>
      <c r="O73" s="184">
        <f t="shared" si="1"/>
        <v>22470524</v>
      </c>
      <c r="P73" s="186">
        <f t="shared" si="2"/>
        <v>22576013</v>
      </c>
    </row>
    <row r="74" spans="3:16" ht="30" customHeight="1">
      <c r="C74" s="28"/>
      <c r="D74" s="36" t="s">
        <v>61</v>
      </c>
      <c r="E74" s="37"/>
      <c r="F74" s="52">
        <v>710656</v>
      </c>
      <c r="G74" s="52">
        <v>801327</v>
      </c>
      <c r="H74" s="183">
        <f t="shared" si="0"/>
        <v>1511983</v>
      </c>
      <c r="I74" s="91"/>
      <c r="J74" s="52">
        <v>12999897</v>
      </c>
      <c r="K74" s="52">
        <v>10747267</v>
      </c>
      <c r="L74" s="52">
        <v>14629004</v>
      </c>
      <c r="M74" s="52">
        <v>7750907</v>
      </c>
      <c r="N74" s="52">
        <v>2262648</v>
      </c>
      <c r="O74" s="184">
        <f t="shared" si="1"/>
        <v>48389723</v>
      </c>
      <c r="P74" s="186">
        <f t="shared" si="2"/>
        <v>49901706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740142</v>
      </c>
      <c r="H75" s="183">
        <f aca="true" t="shared" si="3" ref="H75:H84">SUM(F75:G75)</f>
        <v>740142</v>
      </c>
      <c r="I75" s="53"/>
      <c r="J75" s="52">
        <v>25935829</v>
      </c>
      <c r="K75" s="52">
        <v>29428779</v>
      </c>
      <c r="L75" s="52">
        <v>24401586</v>
      </c>
      <c r="M75" s="52">
        <v>15735869</v>
      </c>
      <c r="N75" s="52">
        <v>5796405</v>
      </c>
      <c r="O75" s="184">
        <f aca="true" t="shared" si="4" ref="O75:O84">SUM(I75:N75)</f>
        <v>101298468</v>
      </c>
      <c r="P75" s="186">
        <f aca="true" t="shared" si="5" ref="P75:P84">SUM(O75,H75)</f>
        <v>102038610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6" t="s">
        <v>64</v>
      </c>
      <c r="E77" s="163"/>
      <c r="F77" s="52">
        <v>0</v>
      </c>
      <c r="G77" s="52">
        <v>0</v>
      </c>
      <c r="H77" s="184">
        <f t="shared" si="3"/>
        <v>0</v>
      </c>
      <c r="I77" s="53"/>
      <c r="J77" s="52">
        <v>244233</v>
      </c>
      <c r="K77" s="52">
        <v>1282023</v>
      </c>
      <c r="L77" s="52">
        <v>23044049</v>
      </c>
      <c r="M77" s="52">
        <v>72327886</v>
      </c>
      <c r="N77" s="52">
        <v>54881153</v>
      </c>
      <c r="O77" s="184">
        <f t="shared" si="4"/>
        <v>151779344</v>
      </c>
      <c r="P77" s="186">
        <f t="shared" si="5"/>
        <v>151779344</v>
      </c>
    </row>
    <row r="78" spans="3:16" ht="30" customHeight="1" thickBot="1">
      <c r="C78" s="38"/>
      <c r="D78" s="158" t="s">
        <v>65</v>
      </c>
      <c r="E78" s="159"/>
      <c r="F78" s="165">
        <v>0</v>
      </c>
      <c r="G78" s="165">
        <v>0</v>
      </c>
      <c r="H78" s="191">
        <f t="shared" si="3"/>
        <v>0</v>
      </c>
      <c r="I78" s="55"/>
      <c r="J78" s="165">
        <v>463662</v>
      </c>
      <c r="K78" s="165">
        <v>1089172</v>
      </c>
      <c r="L78" s="165">
        <v>1233430</v>
      </c>
      <c r="M78" s="165">
        <v>2290422</v>
      </c>
      <c r="N78" s="165">
        <v>972930</v>
      </c>
      <c r="O78" s="191">
        <f t="shared" si="4"/>
        <v>6049616</v>
      </c>
      <c r="P78" s="192">
        <f t="shared" si="5"/>
        <v>6049616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44453099</v>
      </c>
      <c r="K79" s="179">
        <f>SUM(K80:K83)</f>
        <v>46512940</v>
      </c>
      <c r="L79" s="179">
        <f>SUM(L80:L83)</f>
        <v>117394097</v>
      </c>
      <c r="M79" s="179">
        <f>SUM(M80:M83)</f>
        <v>263321151</v>
      </c>
      <c r="N79" s="179">
        <f>SUM(N80:N83)</f>
        <v>171013106</v>
      </c>
      <c r="O79" s="180">
        <f t="shared" si="4"/>
        <v>642694393</v>
      </c>
      <c r="P79" s="182">
        <f t="shared" si="5"/>
        <v>642694393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812484</v>
      </c>
      <c r="K80" s="52">
        <v>2536434</v>
      </c>
      <c r="L80" s="52">
        <v>50684176</v>
      </c>
      <c r="M80" s="52">
        <v>135781683</v>
      </c>
      <c r="N80" s="52">
        <v>95809152</v>
      </c>
      <c r="O80" s="184">
        <f t="shared" si="4"/>
        <v>285623929</v>
      </c>
      <c r="P80" s="186">
        <f t="shared" si="5"/>
        <v>285623929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41037509</v>
      </c>
      <c r="K81" s="52">
        <v>38398135</v>
      </c>
      <c r="L81" s="52">
        <v>50646547</v>
      </c>
      <c r="M81" s="52">
        <v>64448568</v>
      </c>
      <c r="N81" s="52">
        <v>34219290</v>
      </c>
      <c r="O81" s="184">
        <f t="shared" si="4"/>
        <v>228750049</v>
      </c>
      <c r="P81" s="186">
        <f t="shared" si="5"/>
        <v>228750049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236574</v>
      </c>
      <c r="L82" s="52">
        <v>2312613</v>
      </c>
      <c r="M82" s="52">
        <v>8685870</v>
      </c>
      <c r="N82" s="52">
        <v>7184637</v>
      </c>
      <c r="O82" s="184">
        <f t="shared" si="4"/>
        <v>18419694</v>
      </c>
      <c r="P82" s="186">
        <f t="shared" si="5"/>
        <v>18419694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2603106</v>
      </c>
      <c r="K83" s="54">
        <v>5341797</v>
      </c>
      <c r="L83" s="54">
        <v>13750761</v>
      </c>
      <c r="M83" s="54">
        <v>54405030</v>
      </c>
      <c r="N83" s="54">
        <v>33800027</v>
      </c>
      <c r="O83" s="187">
        <f t="shared" si="4"/>
        <v>109900721</v>
      </c>
      <c r="P83" s="188">
        <f t="shared" si="5"/>
        <v>109900721</v>
      </c>
    </row>
    <row r="84" spans="3:16" ht="30" customHeight="1" thickBot="1">
      <c r="C84" s="160" t="s">
        <v>70</v>
      </c>
      <c r="D84" s="161"/>
      <c r="E84" s="161"/>
      <c r="F84" s="197">
        <f>SUM(F48,F69,F79)</f>
        <v>23253620</v>
      </c>
      <c r="G84" s="197">
        <f>SUM(G48,G69,G79)</f>
        <v>34278998</v>
      </c>
      <c r="H84" s="198">
        <f t="shared" si="3"/>
        <v>57532618</v>
      </c>
      <c r="I84" s="199"/>
      <c r="J84" s="197">
        <f>SUM(J48,J69,J79)</f>
        <v>392406622</v>
      </c>
      <c r="K84" s="197">
        <f>SUM(K48,K69,K79)</f>
        <v>344941875</v>
      </c>
      <c r="L84" s="197">
        <f>SUM(L48,L69,L79)</f>
        <v>388277563</v>
      </c>
      <c r="M84" s="197">
        <f>SUM(M48,M69,M79)</f>
        <v>537571534</v>
      </c>
      <c r="N84" s="197">
        <f>SUM(N48,N69,N79)</f>
        <v>323885753</v>
      </c>
      <c r="O84" s="198">
        <f t="shared" si="4"/>
        <v>1987083347</v>
      </c>
      <c r="P84" s="200">
        <f t="shared" si="5"/>
        <v>2044615965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2021-11-18T03:46:05Z</cp:lastPrinted>
  <dcterms:created xsi:type="dcterms:W3CDTF">2012-04-10T04:28:23Z</dcterms:created>
  <dcterms:modified xsi:type="dcterms:W3CDTF">2021-11-18T03:47:46Z</dcterms:modified>
  <cp:category/>
  <cp:version/>
  <cp:contentType/>
  <cp:contentStatus/>
</cp:coreProperties>
</file>