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<sst xmlns="http://schemas.openxmlformats.org/spreadsheetml/2006/main" count="283" uniqueCount="93">
  <si>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</si>
  <si>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</si>
  <si>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</si>
  <si>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</si>
  <si>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</si>
  <si>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</si>
  <si>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</si>
  <si>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</si>
  <si>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</si>
  <si>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</si>
  <si>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</si>
  <si>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</si>
  <si>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</si>
  <si>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</si>
  <si>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</si>
  <si>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</si>
  <si>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</si>
  <si>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</si>
  <si>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</si>
  <si>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</si>
  <si>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</si>
  <si>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</si>
  <si>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</si>
  <si>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</si>
  <si>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</si>
  <si>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</si>
  <si>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</si>
  <si>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</si>
  <si>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</si>
  <si>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</si>
  <si>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</si>
  <si>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</si>
  <si>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</si>
  <si>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</si>
  <si>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</si>
  <si>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</si>
  <si>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</si>
  <si>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</si>
  <si>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</si>
  <si>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</si>
  <si>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</si>
  <si>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</si>
  <si>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</si>
  <si>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</si>
  <si>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</si>
  <si>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</si>
  <si>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</si>
  <si>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</si>
  <si>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</si>
  <si>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</si>
  <si>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</si>
  <si>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</si>
  <si>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</si>
  <si>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</si>
  <si>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</si>
  <si>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</si>
  <si>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</si>
  <si>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</si>
  <si>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</si>
  <si>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</si>
  <si>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</si>
  <si>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</si>
  <si>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</si>
  <si>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</si>
  <si>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</si>
  <si>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</si>
  <si>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</si>
  <si>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</si>
  <si>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</si>
  <si>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</si>
  <si>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</si>
  <si>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</si>
  <si>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</si>
  <si>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</si>
  <si>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</si>
  <si>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</si>
  <si>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</si>
  <si>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</si>
  <si>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</si>
  <si>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</si>
  <si>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</si>
  <si>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</si>
  <si>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</si>
  <si>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</si>
  <si>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</si>
  <si>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</si>
  <si>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</si>
  <si>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</si>
  <si>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</si>
  <si>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</si>
  <si>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</si>
  <si>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9月分）</t>
  </si>
  <si>
    <t>（令和 03年 9月分）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</si>
</sst>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12" sqref="F12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92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9"/>
      <c r="G3" s="59"/>
      <c r="H3" s="59"/>
      <c r="I3" s="59"/>
      <c r="J3" s="59"/>
      <c r="N3" s="60"/>
      <c r="O3" s="132" t="s">
        <v>0</v>
      </c>
      <c r="P3" s="132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9"/>
      <c r="Q4" s="10"/>
    </row>
    <row r="5" spans="6:17" ht="7.5" customHeight="1" thickBot="1">
      <c r="F5" s="59"/>
      <c r="G5" s="59"/>
      <c r="H5" s="59"/>
      <c r="I5" s="59"/>
      <c r="J5" s="59"/>
      <c r="N5" s="60"/>
      <c r="O5" s="99"/>
      <c r="P5" s="99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60"/>
      <c r="Q6" s="99"/>
      <c r="R6" s="99"/>
      <c r="S6" s="10"/>
    </row>
    <row r="7" spans="3:19" ht="45" customHeight="1" thickBot="1">
      <c r="C7" s="116" t="s">
        <v>19</v>
      </c>
      <c r="D7" s="117"/>
      <c r="E7" s="117"/>
      <c r="F7" s="109">
        <v>43088</v>
      </c>
      <c r="G7" s="118"/>
      <c r="H7" s="122">
        <v>30435</v>
      </c>
      <c r="I7" s="118"/>
      <c r="J7" s="109">
        <v>17905</v>
      </c>
      <c r="K7" s="110"/>
      <c r="L7" s="122">
        <f>SUM(F7:K7)</f>
        <v>91428</v>
      </c>
      <c r="M7" s="166"/>
      <c r="P7" s="60"/>
      <c r="Q7" s="99"/>
      <c r="R7" s="99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9"/>
      <c r="T8" s="99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70" t="s">
        <v>10</v>
      </c>
      <c r="G11" s="70" t="s">
        <v>28</v>
      </c>
      <c r="H11" s="96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74">
        <f>SUM(F13:F15)</f>
        <v>3800</v>
      </c>
      <c r="G12" s="74">
        <f>SUM(G13:G15)</f>
        <v>2591</v>
      </c>
      <c r="H12" s="167">
        <f>SUM(H13:H15)</f>
        <v>6391</v>
      </c>
      <c r="I12" s="75">
        <v>0</v>
      </c>
      <c r="J12" s="74">
        <f aca="true" t="shared" si="0" ref="J12:O12">SUM(J13:J15)</f>
        <v>4576</v>
      </c>
      <c r="K12" s="74">
        <f t="shared" si="0"/>
        <v>2655</v>
      </c>
      <c r="L12" s="74">
        <f t="shared" si="0"/>
        <v>2061</v>
      </c>
      <c r="M12" s="74">
        <f t="shared" si="0"/>
        <v>2539</v>
      </c>
      <c r="N12" s="74">
        <f t="shared" si="0"/>
        <v>1362</v>
      </c>
      <c r="O12" s="167">
        <f t="shared" si="0"/>
        <v>13193</v>
      </c>
      <c r="P12" s="168">
        <f aca="true" t="shared" si="1" ref="P12:P17">H12+O12</f>
        <v>19584</v>
      </c>
      <c r="Q12" s="20"/>
    </row>
    <row r="13" spans="3:16" ht="49.5" customHeight="1">
      <c r="C13" s="101" t="s">
        <v>87</v>
      </c>
      <c r="D13" s="102"/>
      <c r="E13" s="102"/>
      <c r="F13" s="74">
        <v>422</v>
      </c>
      <c r="G13" s="74">
        <v>301</v>
      </c>
      <c r="H13" s="167">
        <f>SUM(F13:G13)</f>
        <v>723</v>
      </c>
      <c r="I13" s="75">
        <v>0</v>
      </c>
      <c r="J13" s="74">
        <v>467</v>
      </c>
      <c r="K13" s="74">
        <v>282</v>
      </c>
      <c r="L13" s="74">
        <v>211</v>
      </c>
      <c r="M13" s="74">
        <v>209</v>
      </c>
      <c r="N13" s="74">
        <v>131</v>
      </c>
      <c r="O13" s="167">
        <f>SUM(J13:N13)</f>
        <v>1300</v>
      </c>
      <c r="P13" s="168">
        <f t="shared" si="1"/>
        <v>2023</v>
      </c>
    </row>
    <row r="14" spans="3:16" ht="49.5" customHeight="1">
      <c r="C14" s="112" t="s">
        <v>88</v>
      </c>
      <c r="D14" s="113"/>
      <c r="E14" s="113"/>
      <c r="F14" s="74">
        <v>1576</v>
      </c>
      <c r="G14" s="74">
        <v>904</v>
      </c>
      <c r="H14" s="167">
        <f>SUM(F14:G14)</f>
        <v>2480</v>
      </c>
      <c r="I14" s="75">
        <v>0</v>
      </c>
      <c r="J14" s="74">
        <v>1569</v>
      </c>
      <c r="K14" s="74">
        <v>737</v>
      </c>
      <c r="L14" s="74">
        <v>522</v>
      </c>
      <c r="M14" s="74">
        <v>631</v>
      </c>
      <c r="N14" s="74">
        <v>321</v>
      </c>
      <c r="O14" s="167">
        <f>SUM(J14:N14)</f>
        <v>3780</v>
      </c>
      <c r="P14" s="168">
        <f t="shared" si="1"/>
        <v>6260</v>
      </c>
    </row>
    <row r="15" spans="3:16" ht="49.5" customHeight="1">
      <c r="C15" s="101" t="s">
        <v>89</v>
      </c>
      <c r="D15" s="102"/>
      <c r="E15" s="102"/>
      <c r="F15" s="74">
        <v>1802</v>
      </c>
      <c r="G15" s="74">
        <v>1386</v>
      </c>
      <c r="H15" s="167">
        <f>SUM(F15:G15)</f>
        <v>3188</v>
      </c>
      <c r="I15" s="75"/>
      <c r="J15" s="74">
        <v>2540</v>
      </c>
      <c r="K15" s="74">
        <v>1636</v>
      </c>
      <c r="L15" s="74">
        <v>1328</v>
      </c>
      <c r="M15" s="74">
        <v>1699</v>
      </c>
      <c r="N15" s="74">
        <v>910</v>
      </c>
      <c r="O15" s="167">
        <f>SUM(J15:N15)</f>
        <v>8113</v>
      </c>
      <c r="P15" s="168">
        <f t="shared" si="1"/>
        <v>11301</v>
      </c>
    </row>
    <row r="16" spans="3:16" ht="49.5" customHeight="1">
      <c r="C16" s="112" t="s">
        <v>90</v>
      </c>
      <c r="D16" s="113"/>
      <c r="E16" s="113"/>
      <c r="F16" s="74">
        <v>26</v>
      </c>
      <c r="G16" s="74">
        <v>46</v>
      </c>
      <c r="H16" s="167">
        <f>SUM(F16:G16)</f>
        <v>72</v>
      </c>
      <c r="I16" s="75">
        <v>0</v>
      </c>
      <c r="J16" s="74">
        <v>74</v>
      </c>
      <c r="K16" s="74">
        <v>42</v>
      </c>
      <c r="L16" s="74">
        <v>40</v>
      </c>
      <c r="M16" s="74">
        <v>43</v>
      </c>
      <c r="N16" s="74">
        <v>28</v>
      </c>
      <c r="O16" s="167">
        <f>SUM(J16:N16)</f>
        <v>227</v>
      </c>
      <c r="P16" s="168">
        <f t="shared" si="1"/>
        <v>299</v>
      </c>
    </row>
    <row r="17" spans="3:16" ht="49.5" customHeight="1" thickBot="1">
      <c r="C17" s="107" t="s">
        <v>14</v>
      </c>
      <c r="D17" s="108"/>
      <c r="E17" s="108"/>
      <c r="F17" s="76">
        <f>F12+F16</f>
        <v>3826</v>
      </c>
      <c r="G17" s="76">
        <f>G12+G16</f>
        <v>2637</v>
      </c>
      <c r="H17" s="76">
        <f>H12+H16</f>
        <v>6463</v>
      </c>
      <c r="I17" s="169">
        <v>0</v>
      </c>
      <c r="J17" s="76">
        <f aca="true" t="shared" si="2" ref="J17:O17">J12+J16</f>
        <v>4650</v>
      </c>
      <c r="K17" s="76">
        <f t="shared" si="2"/>
        <v>2697</v>
      </c>
      <c r="L17" s="76">
        <f t="shared" si="2"/>
        <v>2101</v>
      </c>
      <c r="M17" s="76">
        <f t="shared" si="2"/>
        <v>2582</v>
      </c>
      <c r="N17" s="76">
        <f t="shared" si="2"/>
        <v>1390</v>
      </c>
      <c r="O17" s="76">
        <f t="shared" si="2"/>
        <v>13420</v>
      </c>
      <c r="P17" s="170">
        <f t="shared" si="1"/>
        <v>19883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06"/>
      <c r="Q22" s="20"/>
    </row>
    <row r="23" spans="3:17" ht="49.5" customHeight="1">
      <c r="C23" s="95" t="s">
        <v>12</v>
      </c>
      <c r="D23" s="78"/>
      <c r="E23" s="78"/>
      <c r="F23" s="74">
        <v>1101</v>
      </c>
      <c r="G23" s="74">
        <v>1243</v>
      </c>
      <c r="H23" s="167">
        <f>SUM(F23:G23)</f>
        <v>2344</v>
      </c>
      <c r="I23" s="92"/>
      <c r="J23" s="74">
        <v>3345</v>
      </c>
      <c r="K23" s="74">
        <v>2027</v>
      </c>
      <c r="L23" s="74">
        <v>1164</v>
      </c>
      <c r="M23" s="74">
        <v>829</v>
      </c>
      <c r="N23" s="74">
        <v>348</v>
      </c>
      <c r="O23" s="167">
        <f>SUM(I23:N23)</f>
        <v>7713</v>
      </c>
      <c r="P23" s="168">
        <f>H23+O23</f>
        <v>10057</v>
      </c>
      <c r="Q23" s="20"/>
    </row>
    <row r="24" spans="3:16" ht="49.5" customHeight="1">
      <c r="C24" s="141" t="s">
        <v>13</v>
      </c>
      <c r="D24" s="142"/>
      <c r="E24" s="142"/>
      <c r="F24" s="74">
        <v>6</v>
      </c>
      <c r="G24" s="74">
        <v>22</v>
      </c>
      <c r="H24" s="167">
        <f>SUM(F24:G24)</f>
        <v>28</v>
      </c>
      <c r="I24" s="92"/>
      <c r="J24" s="74">
        <v>56</v>
      </c>
      <c r="K24" s="74">
        <v>32</v>
      </c>
      <c r="L24" s="74">
        <v>21</v>
      </c>
      <c r="M24" s="74">
        <v>15</v>
      </c>
      <c r="N24" s="74">
        <v>13</v>
      </c>
      <c r="O24" s="167">
        <f>SUM(I24:N24)</f>
        <v>137</v>
      </c>
      <c r="P24" s="168">
        <f>H24+O24</f>
        <v>165</v>
      </c>
    </row>
    <row r="25" spans="3:16" ht="49.5" customHeight="1" thickBot="1">
      <c r="C25" s="139" t="s">
        <v>14</v>
      </c>
      <c r="D25" s="140"/>
      <c r="E25" s="140"/>
      <c r="F25" s="76">
        <f>SUM(F23:F24)</f>
        <v>1107</v>
      </c>
      <c r="G25" s="76">
        <f>SUM(G23:G24)</f>
        <v>1265</v>
      </c>
      <c r="H25" s="171">
        <f>SUM(F25:G25)</f>
        <v>2372</v>
      </c>
      <c r="I25" s="172"/>
      <c r="J25" s="76">
        <f aca="true" t="shared" si="3" ref="J25:O25">SUM(J23:J24)</f>
        <v>3401</v>
      </c>
      <c r="K25" s="76">
        <f t="shared" si="3"/>
        <v>2059</v>
      </c>
      <c r="L25" s="76">
        <f t="shared" si="3"/>
        <v>1185</v>
      </c>
      <c r="M25" s="76">
        <f t="shared" si="3"/>
        <v>844</v>
      </c>
      <c r="N25" s="76">
        <f t="shared" si="3"/>
        <v>361</v>
      </c>
      <c r="O25" s="171">
        <f t="shared" si="3"/>
        <v>7850</v>
      </c>
      <c r="P25" s="170">
        <f>H25+O25</f>
        <v>10222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06"/>
      <c r="Q30" s="20"/>
    </row>
    <row r="31" spans="3:17" ht="49.5" customHeight="1">
      <c r="C31" s="95" t="s">
        <v>12</v>
      </c>
      <c r="D31" s="78"/>
      <c r="E31" s="78"/>
      <c r="F31" s="74">
        <v>14</v>
      </c>
      <c r="G31" s="74">
        <v>13</v>
      </c>
      <c r="H31" s="167">
        <f>SUM(F31:G31)</f>
        <v>27</v>
      </c>
      <c r="I31" s="92"/>
      <c r="J31" s="74">
        <v>1048</v>
      </c>
      <c r="K31" s="74">
        <v>725</v>
      </c>
      <c r="L31" s="74">
        <v>552</v>
      </c>
      <c r="M31" s="74">
        <v>505</v>
      </c>
      <c r="N31" s="74">
        <v>267</v>
      </c>
      <c r="O31" s="167">
        <f>SUM(I31:N31)</f>
        <v>3097</v>
      </c>
      <c r="P31" s="168">
        <f>H31+O31</f>
        <v>3124</v>
      </c>
      <c r="Q31" s="20"/>
    </row>
    <row r="32" spans="3:16" ht="49.5" customHeight="1">
      <c r="C32" s="141" t="s">
        <v>13</v>
      </c>
      <c r="D32" s="142"/>
      <c r="E32" s="142"/>
      <c r="F32" s="74">
        <v>0</v>
      </c>
      <c r="G32" s="74">
        <v>0</v>
      </c>
      <c r="H32" s="167">
        <f>SUM(F32:G32)</f>
        <v>0</v>
      </c>
      <c r="I32" s="92"/>
      <c r="J32" s="74">
        <v>9</v>
      </c>
      <c r="K32" s="74">
        <v>6</v>
      </c>
      <c r="L32" s="74">
        <v>5</v>
      </c>
      <c r="M32" s="74">
        <v>3</v>
      </c>
      <c r="N32" s="74">
        <v>5</v>
      </c>
      <c r="O32" s="167">
        <f>SUM(I32:N32)</f>
        <v>28</v>
      </c>
      <c r="P32" s="168">
        <f>H32+O32</f>
        <v>28</v>
      </c>
    </row>
    <row r="33" spans="3:16" ht="49.5" customHeight="1" thickBot="1">
      <c r="C33" s="139" t="s">
        <v>14</v>
      </c>
      <c r="D33" s="140"/>
      <c r="E33" s="140"/>
      <c r="F33" s="76">
        <f>SUM(F31:F32)</f>
        <v>14</v>
      </c>
      <c r="G33" s="76">
        <f>SUM(G31:G32)</f>
        <v>13</v>
      </c>
      <c r="H33" s="171">
        <f>SUM(F33:G33)</f>
        <v>27</v>
      </c>
      <c r="I33" s="172"/>
      <c r="J33" s="76">
        <f>SUM(J31:J32)</f>
        <v>1057</v>
      </c>
      <c r="K33" s="76">
        <f>SUM(K31:K32)</f>
        <v>731</v>
      </c>
      <c r="L33" s="76">
        <f>SUM(L31:L32)</f>
        <v>557</v>
      </c>
      <c r="M33" s="76">
        <f>SUM(M31:M32)</f>
        <v>508</v>
      </c>
      <c r="N33" s="76">
        <f>SUM(N31:N32)</f>
        <v>272</v>
      </c>
      <c r="O33" s="171">
        <f>SUM(I33:N33)</f>
        <v>3125</v>
      </c>
      <c r="P33" s="170">
        <f>H33+O33</f>
        <v>3152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34"/>
      <c r="P38" s="20"/>
      <c r="Q38" s="20"/>
    </row>
    <row r="39" spans="3:17" ht="49.5" customHeight="1">
      <c r="C39" s="98" t="s">
        <v>17</v>
      </c>
      <c r="D39" s="70"/>
      <c r="E39" s="70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11</v>
      </c>
      <c r="K39" s="173">
        <f>SUM(K40:K41)</f>
        <v>210</v>
      </c>
      <c r="L39" s="173">
        <f>SUM(L40:L41)</f>
        <v>519</v>
      </c>
      <c r="M39" s="173">
        <f>SUM(M40:M41)</f>
        <v>350</v>
      </c>
      <c r="N39" s="174">
        <f aca="true" t="shared" si="5" ref="N39:N47">SUM(I39:M39)</f>
        <v>1094</v>
      </c>
      <c r="O39" s="176">
        <f>H39+N39</f>
        <v>1094</v>
      </c>
      <c r="P39" s="20"/>
      <c r="Q39" s="20"/>
    </row>
    <row r="40" spans="3:15" ht="49.5" customHeight="1">
      <c r="C40" s="141" t="s">
        <v>12</v>
      </c>
      <c r="D40" s="142"/>
      <c r="E40" s="142"/>
      <c r="F40" s="74">
        <v>0</v>
      </c>
      <c r="G40" s="74">
        <v>0</v>
      </c>
      <c r="H40" s="167">
        <f t="shared" si="4"/>
        <v>0</v>
      </c>
      <c r="I40" s="83">
        <v>4</v>
      </c>
      <c r="J40" s="74">
        <v>11</v>
      </c>
      <c r="K40" s="74">
        <v>209</v>
      </c>
      <c r="L40" s="74">
        <v>517</v>
      </c>
      <c r="M40" s="74">
        <v>349</v>
      </c>
      <c r="N40" s="167">
        <f>SUM(I40:M40)</f>
        <v>1090</v>
      </c>
      <c r="O40" s="168">
        <f aca="true" t="shared" si="6" ref="O40:O50">H40+N40</f>
        <v>1090</v>
      </c>
    </row>
    <row r="41" spans="3:15" ht="49.5" customHeight="1" thickBot="1">
      <c r="C41" s="139" t="s">
        <v>13</v>
      </c>
      <c r="D41" s="140"/>
      <c r="E41" s="140"/>
      <c r="F41" s="76">
        <v>0</v>
      </c>
      <c r="G41" s="76">
        <v>0</v>
      </c>
      <c r="H41" s="171">
        <f t="shared" si="4"/>
        <v>0</v>
      </c>
      <c r="I41" s="84">
        <v>0</v>
      </c>
      <c r="J41" s="76">
        <v>0</v>
      </c>
      <c r="K41" s="76">
        <v>1</v>
      </c>
      <c r="L41" s="76">
        <v>2</v>
      </c>
      <c r="M41" s="76">
        <v>1</v>
      </c>
      <c r="N41" s="171">
        <f t="shared" si="5"/>
        <v>4</v>
      </c>
      <c r="O41" s="170">
        <f t="shared" si="6"/>
        <v>4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167</v>
      </c>
      <c r="J42" s="173">
        <f>SUM(J43:J44)</f>
        <v>145</v>
      </c>
      <c r="K42" s="173">
        <f>SUM(K43:K44)</f>
        <v>178</v>
      </c>
      <c r="L42" s="173">
        <f>SUM(L43:L44)</f>
        <v>213</v>
      </c>
      <c r="M42" s="173">
        <f>SUM(M43:M44)</f>
        <v>108</v>
      </c>
      <c r="N42" s="167">
        <f t="shared" si="5"/>
        <v>811</v>
      </c>
      <c r="O42" s="176">
        <f t="shared" si="6"/>
        <v>811</v>
      </c>
    </row>
    <row r="43" spans="3:15" ht="49.5" customHeight="1">
      <c r="C43" s="141" t="s">
        <v>12</v>
      </c>
      <c r="D43" s="142"/>
      <c r="E43" s="142"/>
      <c r="F43" s="74">
        <v>0</v>
      </c>
      <c r="G43" s="74">
        <v>0</v>
      </c>
      <c r="H43" s="167">
        <f t="shared" si="4"/>
        <v>0</v>
      </c>
      <c r="I43" s="83">
        <v>166</v>
      </c>
      <c r="J43" s="74">
        <v>144</v>
      </c>
      <c r="K43" s="74">
        <v>174</v>
      </c>
      <c r="L43" s="74">
        <v>205</v>
      </c>
      <c r="M43" s="74">
        <v>107</v>
      </c>
      <c r="N43" s="167">
        <f t="shared" si="5"/>
        <v>796</v>
      </c>
      <c r="O43" s="168">
        <f t="shared" si="6"/>
        <v>796</v>
      </c>
    </row>
    <row r="44" spans="3:15" ht="49.5" customHeight="1" thickBot="1">
      <c r="C44" s="139" t="s">
        <v>13</v>
      </c>
      <c r="D44" s="140"/>
      <c r="E44" s="140"/>
      <c r="F44" s="76">
        <v>0</v>
      </c>
      <c r="G44" s="76">
        <v>0</v>
      </c>
      <c r="H44" s="171">
        <f t="shared" si="4"/>
        <v>0</v>
      </c>
      <c r="I44" s="84">
        <v>1</v>
      </c>
      <c r="J44" s="76">
        <v>1</v>
      </c>
      <c r="K44" s="76">
        <v>4</v>
      </c>
      <c r="L44" s="76">
        <v>8</v>
      </c>
      <c r="M44" s="76">
        <v>1</v>
      </c>
      <c r="N44" s="171">
        <f t="shared" si="5"/>
        <v>15</v>
      </c>
      <c r="O44" s="170">
        <f t="shared" si="6"/>
        <v>15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9</v>
      </c>
      <c r="L45" s="173">
        <f>SUM(L46:L47)</f>
        <v>28</v>
      </c>
      <c r="M45" s="173">
        <f>SUM(M46:M47)</f>
        <v>21</v>
      </c>
      <c r="N45" s="174">
        <f>SUM(I45:M45)</f>
        <v>59</v>
      </c>
      <c r="O45" s="176">
        <f t="shared" si="6"/>
        <v>59</v>
      </c>
    </row>
    <row r="46" spans="3:15" ht="49.5" customHeight="1">
      <c r="C46" s="141" t="s">
        <v>12</v>
      </c>
      <c r="D46" s="142"/>
      <c r="E46" s="142"/>
      <c r="F46" s="74">
        <v>0</v>
      </c>
      <c r="G46" s="74">
        <v>0</v>
      </c>
      <c r="H46" s="167">
        <f t="shared" si="4"/>
        <v>0</v>
      </c>
      <c r="I46" s="83">
        <v>0</v>
      </c>
      <c r="J46" s="74">
        <v>1</v>
      </c>
      <c r="K46" s="74">
        <v>9</v>
      </c>
      <c r="L46" s="74">
        <v>28</v>
      </c>
      <c r="M46" s="74">
        <v>20</v>
      </c>
      <c r="N46" s="167">
        <f t="shared" si="5"/>
        <v>58</v>
      </c>
      <c r="O46" s="168">
        <f>H46+N46</f>
        <v>58</v>
      </c>
    </row>
    <row r="47" spans="3:15" ht="49.5" customHeight="1" thickBot="1">
      <c r="C47" s="139" t="s">
        <v>13</v>
      </c>
      <c r="D47" s="140"/>
      <c r="E47" s="140"/>
      <c r="F47" s="76">
        <v>0</v>
      </c>
      <c r="G47" s="76">
        <v>0</v>
      </c>
      <c r="H47" s="171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1</v>
      </c>
      <c r="N47" s="171">
        <f t="shared" si="5"/>
        <v>1</v>
      </c>
      <c r="O47" s="170">
        <f t="shared" si="6"/>
        <v>1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13</v>
      </c>
      <c r="J48" s="173">
        <f>SUM(J49:J50)</f>
        <v>21</v>
      </c>
      <c r="K48" s="173">
        <f>SUM(K49:K50)</f>
        <v>45</v>
      </c>
      <c r="L48" s="173">
        <f>SUM(L49:L50)</f>
        <v>162</v>
      </c>
      <c r="M48" s="173">
        <f>SUM(M49:M50)</f>
        <v>95</v>
      </c>
      <c r="N48" s="174">
        <f>SUM(I48:M48)</f>
        <v>336</v>
      </c>
      <c r="O48" s="176">
        <f>H48+N48</f>
        <v>336</v>
      </c>
    </row>
    <row r="49" spans="3:15" ht="49.5" customHeight="1">
      <c r="C49" s="141" t="s">
        <v>12</v>
      </c>
      <c r="D49" s="142"/>
      <c r="E49" s="142"/>
      <c r="F49" s="74">
        <v>0</v>
      </c>
      <c r="G49" s="74">
        <v>0</v>
      </c>
      <c r="H49" s="167">
        <f t="shared" si="4"/>
        <v>0</v>
      </c>
      <c r="I49" s="83">
        <v>13</v>
      </c>
      <c r="J49" s="74">
        <v>21</v>
      </c>
      <c r="K49" s="74">
        <v>45</v>
      </c>
      <c r="L49" s="74">
        <v>160</v>
      </c>
      <c r="M49" s="74">
        <v>93</v>
      </c>
      <c r="N49" s="167">
        <f>SUM(I49:M49)</f>
        <v>332</v>
      </c>
      <c r="O49" s="168">
        <f t="shared" si="6"/>
        <v>332</v>
      </c>
    </row>
    <row r="50" spans="3:15" ht="49.5" customHeight="1" thickBot="1">
      <c r="C50" s="139" t="s">
        <v>13</v>
      </c>
      <c r="D50" s="140"/>
      <c r="E50" s="140"/>
      <c r="F50" s="76">
        <v>0</v>
      </c>
      <c r="G50" s="76">
        <v>0</v>
      </c>
      <c r="H50" s="171">
        <f t="shared" si="4"/>
        <v>0</v>
      </c>
      <c r="I50" s="84">
        <v>0</v>
      </c>
      <c r="J50" s="76">
        <v>0</v>
      </c>
      <c r="K50" s="76">
        <v>0</v>
      </c>
      <c r="L50" s="76">
        <v>2</v>
      </c>
      <c r="M50" s="76">
        <v>2</v>
      </c>
      <c r="N50" s="171">
        <f>SUM(I50:M50)</f>
        <v>4</v>
      </c>
      <c r="O50" s="170">
        <f t="shared" si="6"/>
        <v>4</v>
      </c>
    </row>
    <row r="51" spans="3:15" ht="49.5" customHeight="1" thickBot="1">
      <c r="C51" s="137" t="s">
        <v>14</v>
      </c>
      <c r="D51" s="138"/>
      <c r="E51" s="138"/>
      <c r="F51" s="90">
        <v>0</v>
      </c>
      <c r="G51" s="90">
        <v>0</v>
      </c>
      <c r="H51" s="177">
        <f t="shared" si="4"/>
        <v>0</v>
      </c>
      <c r="I51" s="91">
        <v>184</v>
      </c>
      <c r="J51" s="90">
        <v>177</v>
      </c>
      <c r="K51" s="90">
        <v>441</v>
      </c>
      <c r="L51" s="90">
        <v>916</v>
      </c>
      <c r="M51" s="90">
        <v>571</v>
      </c>
      <c r="N51" s="177">
        <f>SUM(I51:M51)</f>
        <v>2289</v>
      </c>
      <c r="O51" s="178">
        <f>H51+N51</f>
        <v>2289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55" zoomScaleNormal="55" zoomScalePageLayoutView="0" workbookViewId="0" topLeftCell="A1">
      <pane ySplit="8" topLeftCell="A9" activePane="bottomLeft" state="frozen"/>
      <selection pane="topLeft" activeCell="G3" sqref="G3"/>
      <selection pane="bottomLeft"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91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2334</v>
      </c>
      <c r="G10" s="179">
        <f>SUM(G11,G17,G20,G25,G29,G30)</f>
        <v>2846</v>
      </c>
      <c r="H10" s="180">
        <f>SUM(F10:G10)</f>
        <v>5180</v>
      </c>
      <c r="I10" s="181"/>
      <c r="J10" s="179">
        <f>SUM(J11,J17,J20,J25,J29,J30)</f>
        <v>9291</v>
      </c>
      <c r="K10" s="179">
        <f>SUM(K11,K17,K20,K25,K29,K30)</f>
        <v>6421</v>
      </c>
      <c r="L10" s="179">
        <f>SUM(L11,L17,L20,L25,L29,L30)</f>
        <v>3760</v>
      </c>
      <c r="M10" s="179">
        <f>SUM(M11,M17,M20,M25,M29,M30)</f>
        <v>2792</v>
      </c>
      <c r="N10" s="179">
        <f>SUM(N11,N17,N20,N25,N29,N30)</f>
        <v>1202</v>
      </c>
      <c r="O10" s="180">
        <f>SUM(I10:N10)</f>
        <v>23466</v>
      </c>
      <c r="P10" s="182">
        <f>SUM(O10,H10)</f>
        <v>28646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142</v>
      </c>
      <c r="G11" s="183">
        <f>SUM(G12:G16)</f>
        <v>221</v>
      </c>
      <c r="H11" s="184">
        <f aca="true" t="shared" si="0" ref="H11:H74">SUM(F11:G11)</f>
        <v>363</v>
      </c>
      <c r="I11" s="185"/>
      <c r="J11" s="183">
        <f>SUM(J12:J16)</f>
        <v>2073</v>
      </c>
      <c r="K11" s="183">
        <f>SUM(K12:K16)</f>
        <v>1562</v>
      </c>
      <c r="L11" s="183">
        <f>SUM(L12:L16)</f>
        <v>905</v>
      </c>
      <c r="M11" s="183">
        <f>SUM(M12:M16)</f>
        <v>742</v>
      </c>
      <c r="N11" s="183">
        <f>SUM(N12:N16)</f>
        <v>409</v>
      </c>
      <c r="O11" s="184">
        <f aca="true" t="shared" si="1" ref="O11:O74">SUM(I11:N11)</f>
        <v>5691</v>
      </c>
      <c r="P11" s="186">
        <f aca="true" t="shared" si="2" ref="P11:P74">SUM(O11,H11)</f>
        <v>6054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93"/>
      <c r="J12" s="52">
        <v>1091</v>
      </c>
      <c r="K12" s="52">
        <v>644</v>
      </c>
      <c r="L12" s="52">
        <v>296</v>
      </c>
      <c r="M12" s="52">
        <v>190</v>
      </c>
      <c r="N12" s="52">
        <v>107</v>
      </c>
      <c r="O12" s="184">
        <f t="shared" si="1"/>
        <v>2328</v>
      </c>
      <c r="P12" s="186">
        <f t="shared" si="2"/>
        <v>2328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 t="shared" si="0"/>
        <v>1</v>
      </c>
      <c r="I13" s="93"/>
      <c r="J13" s="52">
        <v>5</v>
      </c>
      <c r="K13" s="52">
        <v>12</v>
      </c>
      <c r="L13" s="52">
        <v>25</v>
      </c>
      <c r="M13" s="52">
        <v>38</v>
      </c>
      <c r="N13" s="52">
        <v>44</v>
      </c>
      <c r="O13" s="184">
        <f t="shared" si="1"/>
        <v>124</v>
      </c>
      <c r="P13" s="186">
        <f t="shared" si="2"/>
        <v>125</v>
      </c>
    </row>
    <row r="14" spans="3:16" ht="30" customHeight="1">
      <c r="C14" s="28"/>
      <c r="D14" s="29"/>
      <c r="E14" s="31" t="s">
        <v>41</v>
      </c>
      <c r="F14" s="52">
        <v>50</v>
      </c>
      <c r="G14" s="52">
        <v>83</v>
      </c>
      <c r="H14" s="184">
        <f t="shared" si="0"/>
        <v>133</v>
      </c>
      <c r="I14" s="93"/>
      <c r="J14" s="52">
        <v>259</v>
      </c>
      <c r="K14" s="52">
        <v>182</v>
      </c>
      <c r="L14" s="52">
        <v>126</v>
      </c>
      <c r="M14" s="52">
        <v>127</v>
      </c>
      <c r="N14" s="52">
        <v>89</v>
      </c>
      <c r="O14" s="184">
        <f t="shared" si="1"/>
        <v>783</v>
      </c>
      <c r="P14" s="186">
        <f t="shared" si="2"/>
        <v>916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69</v>
      </c>
      <c r="H15" s="184">
        <f t="shared" si="0"/>
        <v>107</v>
      </c>
      <c r="I15" s="93"/>
      <c r="J15" s="52">
        <v>134</v>
      </c>
      <c r="K15" s="52">
        <v>118</v>
      </c>
      <c r="L15" s="52">
        <v>76</v>
      </c>
      <c r="M15" s="52">
        <v>67</v>
      </c>
      <c r="N15" s="52">
        <v>28</v>
      </c>
      <c r="O15" s="184">
        <f t="shared" si="1"/>
        <v>423</v>
      </c>
      <c r="P15" s="186">
        <f t="shared" si="2"/>
        <v>530</v>
      </c>
    </row>
    <row r="16" spans="3:16" ht="30" customHeight="1">
      <c r="C16" s="28"/>
      <c r="D16" s="29"/>
      <c r="E16" s="31" t="s">
        <v>43</v>
      </c>
      <c r="F16" s="52">
        <v>54</v>
      </c>
      <c r="G16" s="52">
        <v>68</v>
      </c>
      <c r="H16" s="184">
        <f t="shared" si="0"/>
        <v>122</v>
      </c>
      <c r="I16" s="93"/>
      <c r="J16" s="52">
        <v>584</v>
      </c>
      <c r="K16" s="52">
        <v>606</v>
      </c>
      <c r="L16" s="52">
        <v>382</v>
      </c>
      <c r="M16" s="52">
        <v>320</v>
      </c>
      <c r="N16" s="52">
        <v>141</v>
      </c>
      <c r="O16" s="184">
        <f t="shared" si="1"/>
        <v>2033</v>
      </c>
      <c r="P16" s="186">
        <f t="shared" si="2"/>
        <v>2155</v>
      </c>
    </row>
    <row r="17" spans="3:16" ht="30" customHeight="1">
      <c r="C17" s="28"/>
      <c r="D17" s="32" t="s">
        <v>44</v>
      </c>
      <c r="E17" s="33"/>
      <c r="F17" s="183">
        <f>SUM(F18:F19)</f>
        <v>296</v>
      </c>
      <c r="G17" s="183">
        <f>SUM(G18:G19)</f>
        <v>320</v>
      </c>
      <c r="H17" s="184">
        <f t="shared" si="0"/>
        <v>616</v>
      </c>
      <c r="I17" s="185"/>
      <c r="J17" s="183">
        <f>SUM(J18:J19)</f>
        <v>2115</v>
      </c>
      <c r="K17" s="183">
        <f>SUM(K18:K19)</f>
        <v>1277</v>
      </c>
      <c r="L17" s="183">
        <f>SUM(L18:L19)</f>
        <v>667</v>
      </c>
      <c r="M17" s="183">
        <f>SUM(M18:M19)</f>
        <v>456</v>
      </c>
      <c r="N17" s="183">
        <f>SUM(N18:N19)</f>
        <v>135</v>
      </c>
      <c r="O17" s="184">
        <f t="shared" si="1"/>
        <v>4650</v>
      </c>
      <c r="P17" s="186">
        <f t="shared" si="2"/>
        <v>5266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1589</v>
      </c>
      <c r="K18" s="52">
        <v>942</v>
      </c>
      <c r="L18" s="52">
        <v>526</v>
      </c>
      <c r="M18" s="52">
        <v>372</v>
      </c>
      <c r="N18" s="52">
        <v>118</v>
      </c>
      <c r="O18" s="184">
        <f t="shared" si="1"/>
        <v>3547</v>
      </c>
      <c r="P18" s="186">
        <f t="shared" si="2"/>
        <v>3547</v>
      </c>
    </row>
    <row r="19" spans="3:16" ht="30" customHeight="1">
      <c r="C19" s="28"/>
      <c r="D19" s="29"/>
      <c r="E19" s="31" t="s">
        <v>46</v>
      </c>
      <c r="F19" s="52">
        <v>296</v>
      </c>
      <c r="G19" s="52">
        <v>320</v>
      </c>
      <c r="H19" s="184">
        <f t="shared" si="0"/>
        <v>616</v>
      </c>
      <c r="I19" s="93"/>
      <c r="J19" s="52">
        <v>526</v>
      </c>
      <c r="K19" s="52">
        <v>335</v>
      </c>
      <c r="L19" s="52">
        <v>141</v>
      </c>
      <c r="M19" s="52">
        <v>84</v>
      </c>
      <c r="N19" s="52">
        <v>17</v>
      </c>
      <c r="O19" s="184">
        <f t="shared" si="1"/>
        <v>1103</v>
      </c>
      <c r="P19" s="186">
        <f t="shared" si="2"/>
        <v>1719</v>
      </c>
    </row>
    <row r="20" spans="3:16" ht="30" customHeight="1">
      <c r="C20" s="28"/>
      <c r="D20" s="32" t="s">
        <v>47</v>
      </c>
      <c r="E20" s="33"/>
      <c r="F20" s="183">
        <f>SUM(F21:F24)</f>
        <v>2</v>
      </c>
      <c r="G20" s="183">
        <f>SUM(G21:G24)</f>
        <v>8</v>
      </c>
      <c r="H20" s="184">
        <f t="shared" si="0"/>
        <v>10</v>
      </c>
      <c r="I20" s="185"/>
      <c r="J20" s="183">
        <f>SUM(J21:J24)</f>
        <v>147</v>
      </c>
      <c r="K20" s="183">
        <f>SUM(K21:K24)</f>
        <v>119</v>
      </c>
      <c r="L20" s="183">
        <f>SUM(L21:L24)</f>
        <v>169</v>
      </c>
      <c r="M20" s="183">
        <f>SUM(M21:M24)</f>
        <v>164</v>
      </c>
      <c r="N20" s="183">
        <f>SUM(N21:N24)</f>
        <v>62</v>
      </c>
      <c r="O20" s="184">
        <f t="shared" si="1"/>
        <v>661</v>
      </c>
      <c r="P20" s="186">
        <f t="shared" si="2"/>
        <v>671</v>
      </c>
    </row>
    <row r="21" spans="3:16" ht="30" customHeight="1">
      <c r="C21" s="28"/>
      <c r="D21" s="29"/>
      <c r="E21" s="31" t="s">
        <v>48</v>
      </c>
      <c r="F21" s="52">
        <v>1</v>
      </c>
      <c r="G21" s="52">
        <v>4</v>
      </c>
      <c r="H21" s="184">
        <f t="shared" si="0"/>
        <v>5</v>
      </c>
      <c r="I21" s="93"/>
      <c r="J21" s="52">
        <v>115</v>
      </c>
      <c r="K21" s="52">
        <v>94</v>
      </c>
      <c r="L21" s="52">
        <v>152</v>
      </c>
      <c r="M21" s="52">
        <v>151</v>
      </c>
      <c r="N21" s="52">
        <v>61</v>
      </c>
      <c r="O21" s="184">
        <f t="shared" si="1"/>
        <v>573</v>
      </c>
      <c r="P21" s="186">
        <f t="shared" si="2"/>
        <v>578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4</v>
      </c>
      <c r="H22" s="184">
        <f t="shared" si="0"/>
        <v>5</v>
      </c>
      <c r="I22" s="93"/>
      <c r="J22" s="52">
        <v>32</v>
      </c>
      <c r="K22" s="52">
        <v>25</v>
      </c>
      <c r="L22" s="52">
        <v>17</v>
      </c>
      <c r="M22" s="52">
        <v>13</v>
      </c>
      <c r="N22" s="52">
        <v>1</v>
      </c>
      <c r="O22" s="184">
        <f t="shared" si="1"/>
        <v>88</v>
      </c>
      <c r="P22" s="186">
        <f t="shared" si="2"/>
        <v>93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839</v>
      </c>
      <c r="G25" s="183">
        <f>SUM(G26:G28)</f>
        <v>1053</v>
      </c>
      <c r="H25" s="184">
        <f t="shared" si="0"/>
        <v>1892</v>
      </c>
      <c r="I25" s="185"/>
      <c r="J25" s="183">
        <f>SUM(J26:J28)</f>
        <v>1629</v>
      </c>
      <c r="K25" s="183">
        <f>SUM(K26:K28)</f>
        <v>1467</v>
      </c>
      <c r="L25" s="183">
        <f>SUM(L26:L28)</f>
        <v>896</v>
      </c>
      <c r="M25" s="183">
        <f>SUM(M26:M28)</f>
        <v>615</v>
      </c>
      <c r="N25" s="183">
        <f>SUM(N26:N28)</f>
        <v>254</v>
      </c>
      <c r="O25" s="184">
        <f t="shared" si="1"/>
        <v>4861</v>
      </c>
      <c r="P25" s="186">
        <f t="shared" si="2"/>
        <v>6753</v>
      </c>
    </row>
    <row r="26" spans="3:16" ht="30" customHeight="1">
      <c r="C26" s="28"/>
      <c r="D26" s="29"/>
      <c r="E26" s="34" t="s">
        <v>52</v>
      </c>
      <c r="F26" s="52">
        <v>784</v>
      </c>
      <c r="G26" s="52">
        <v>1021</v>
      </c>
      <c r="H26" s="184">
        <f t="shared" si="0"/>
        <v>1805</v>
      </c>
      <c r="I26" s="93"/>
      <c r="J26" s="52">
        <v>1570</v>
      </c>
      <c r="K26" s="52">
        <v>1434</v>
      </c>
      <c r="L26" s="52">
        <v>870</v>
      </c>
      <c r="M26" s="52">
        <v>591</v>
      </c>
      <c r="N26" s="52">
        <v>249</v>
      </c>
      <c r="O26" s="184">
        <f t="shared" si="1"/>
        <v>4714</v>
      </c>
      <c r="P26" s="186">
        <f t="shared" si="2"/>
        <v>6519</v>
      </c>
    </row>
    <row r="27" spans="3:16" ht="30" customHeight="1">
      <c r="C27" s="28"/>
      <c r="D27" s="29"/>
      <c r="E27" s="34" t="s">
        <v>53</v>
      </c>
      <c r="F27" s="52">
        <v>19</v>
      </c>
      <c r="G27" s="52">
        <v>14</v>
      </c>
      <c r="H27" s="184">
        <f t="shared" si="0"/>
        <v>33</v>
      </c>
      <c r="I27" s="93"/>
      <c r="J27" s="52">
        <v>29</v>
      </c>
      <c r="K27" s="52">
        <v>17</v>
      </c>
      <c r="L27" s="52">
        <v>13</v>
      </c>
      <c r="M27" s="52">
        <v>13</v>
      </c>
      <c r="N27" s="52">
        <v>2</v>
      </c>
      <c r="O27" s="184">
        <f t="shared" si="1"/>
        <v>74</v>
      </c>
      <c r="P27" s="186">
        <f t="shared" si="2"/>
        <v>107</v>
      </c>
    </row>
    <row r="28" spans="3:16" ht="30" customHeight="1">
      <c r="C28" s="28"/>
      <c r="D28" s="29"/>
      <c r="E28" s="34" t="s">
        <v>54</v>
      </c>
      <c r="F28" s="52">
        <v>36</v>
      </c>
      <c r="G28" s="52">
        <v>18</v>
      </c>
      <c r="H28" s="184">
        <f t="shared" si="0"/>
        <v>54</v>
      </c>
      <c r="I28" s="93"/>
      <c r="J28" s="52">
        <v>30</v>
      </c>
      <c r="K28" s="52">
        <v>16</v>
      </c>
      <c r="L28" s="52">
        <v>13</v>
      </c>
      <c r="M28" s="52">
        <v>11</v>
      </c>
      <c r="N28" s="52">
        <v>3</v>
      </c>
      <c r="O28" s="184">
        <f t="shared" si="1"/>
        <v>73</v>
      </c>
      <c r="P28" s="186">
        <f t="shared" si="2"/>
        <v>127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16</v>
      </c>
      <c r="H29" s="184">
        <f t="shared" si="0"/>
        <v>36</v>
      </c>
      <c r="I29" s="93"/>
      <c r="J29" s="52">
        <v>81</v>
      </c>
      <c r="K29" s="52">
        <v>67</v>
      </c>
      <c r="L29" s="52">
        <v>42</v>
      </c>
      <c r="M29" s="52">
        <v>51</v>
      </c>
      <c r="N29" s="52">
        <v>24</v>
      </c>
      <c r="O29" s="184">
        <f t="shared" si="1"/>
        <v>265</v>
      </c>
      <c r="P29" s="186">
        <f t="shared" si="2"/>
        <v>301</v>
      </c>
    </row>
    <row r="30" spans="3:16" ht="30" customHeight="1" thickBot="1">
      <c r="C30" s="38"/>
      <c r="D30" s="39" t="s">
        <v>56</v>
      </c>
      <c r="E30" s="40"/>
      <c r="F30" s="54">
        <v>1035</v>
      </c>
      <c r="G30" s="54">
        <v>1228</v>
      </c>
      <c r="H30" s="187">
        <f t="shared" si="0"/>
        <v>2263</v>
      </c>
      <c r="I30" s="94"/>
      <c r="J30" s="54">
        <v>3246</v>
      </c>
      <c r="K30" s="54">
        <v>1929</v>
      </c>
      <c r="L30" s="54">
        <v>1081</v>
      </c>
      <c r="M30" s="54">
        <v>764</v>
      </c>
      <c r="N30" s="54">
        <v>318</v>
      </c>
      <c r="O30" s="187">
        <f t="shared" si="1"/>
        <v>7338</v>
      </c>
      <c r="P30" s="188">
        <f t="shared" si="2"/>
        <v>9601</v>
      </c>
    </row>
    <row r="31" spans="3:16" ht="30" customHeight="1">
      <c r="C31" s="25" t="s">
        <v>57</v>
      </c>
      <c r="D31" s="41"/>
      <c r="E31" s="42"/>
      <c r="F31" s="179">
        <f>SUM(F32:F40)</f>
        <v>14</v>
      </c>
      <c r="G31" s="179">
        <f>SUM(G32:G40)</f>
        <v>13</v>
      </c>
      <c r="H31" s="180">
        <f t="shared" si="0"/>
        <v>27</v>
      </c>
      <c r="I31" s="181"/>
      <c r="J31" s="179">
        <f>SUM(J32:J40)</f>
        <v>1130</v>
      </c>
      <c r="K31" s="179">
        <f>SUM(K32:K40)</f>
        <v>825</v>
      </c>
      <c r="L31" s="179">
        <f>SUM(L32:L40)</f>
        <v>622</v>
      </c>
      <c r="M31" s="179">
        <f>SUM(M32:M40)</f>
        <v>540</v>
      </c>
      <c r="N31" s="179">
        <f>SUM(N32:N40)</f>
        <v>286</v>
      </c>
      <c r="O31" s="180">
        <f t="shared" si="1"/>
        <v>3403</v>
      </c>
      <c r="P31" s="182">
        <f t="shared" si="2"/>
        <v>3430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103</v>
      </c>
      <c r="K32" s="55">
        <v>142</v>
      </c>
      <c r="L32" s="55">
        <v>99</v>
      </c>
      <c r="M32" s="55">
        <v>71</v>
      </c>
      <c r="N32" s="55">
        <v>15</v>
      </c>
      <c r="O32" s="189">
        <f t="shared" si="1"/>
        <v>430</v>
      </c>
      <c r="P32" s="190">
        <f t="shared" si="2"/>
        <v>430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763</v>
      </c>
      <c r="K34" s="52">
        <v>465</v>
      </c>
      <c r="L34" s="52">
        <v>228</v>
      </c>
      <c r="M34" s="52">
        <v>95</v>
      </c>
      <c r="N34" s="52">
        <v>37</v>
      </c>
      <c r="O34" s="184">
        <f t="shared" si="1"/>
        <v>1588</v>
      </c>
      <c r="P34" s="186">
        <f t="shared" si="2"/>
        <v>1588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83">
        <f t="shared" si="0"/>
        <v>2</v>
      </c>
      <c r="I35" s="93"/>
      <c r="J35" s="52">
        <v>43</v>
      </c>
      <c r="K35" s="52">
        <v>28</v>
      </c>
      <c r="L35" s="52">
        <v>46</v>
      </c>
      <c r="M35" s="52">
        <v>22</v>
      </c>
      <c r="N35" s="52">
        <v>18</v>
      </c>
      <c r="O35" s="184">
        <f t="shared" si="1"/>
        <v>157</v>
      </c>
      <c r="P35" s="186">
        <f t="shared" si="2"/>
        <v>159</v>
      </c>
    </row>
    <row r="36" spans="3:16" ht="30" customHeight="1">
      <c r="C36" s="28"/>
      <c r="D36" s="36" t="s">
        <v>61</v>
      </c>
      <c r="E36" s="37"/>
      <c r="F36" s="52">
        <v>14</v>
      </c>
      <c r="G36" s="52">
        <v>10</v>
      </c>
      <c r="H36" s="183">
        <f t="shared" si="0"/>
        <v>24</v>
      </c>
      <c r="I36" s="93"/>
      <c r="J36" s="52">
        <v>103</v>
      </c>
      <c r="K36" s="52">
        <v>59</v>
      </c>
      <c r="L36" s="52">
        <v>57</v>
      </c>
      <c r="M36" s="52">
        <v>32</v>
      </c>
      <c r="N36" s="52">
        <v>9</v>
      </c>
      <c r="O36" s="184">
        <f t="shared" si="1"/>
        <v>260</v>
      </c>
      <c r="P36" s="186">
        <f t="shared" si="2"/>
        <v>284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112</v>
      </c>
      <c r="K37" s="52">
        <v>120</v>
      </c>
      <c r="L37" s="52">
        <v>96</v>
      </c>
      <c r="M37" s="52">
        <v>64</v>
      </c>
      <c r="N37" s="52">
        <v>21</v>
      </c>
      <c r="O37" s="184">
        <f t="shared" si="1"/>
        <v>413</v>
      </c>
      <c r="P37" s="186">
        <f t="shared" si="2"/>
        <v>414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88</v>
      </c>
      <c r="M39" s="52">
        <v>247</v>
      </c>
      <c r="N39" s="52">
        <v>183</v>
      </c>
      <c r="O39" s="184">
        <f t="shared" si="1"/>
        <v>524</v>
      </c>
      <c r="P39" s="186">
        <f t="shared" si="2"/>
        <v>524</v>
      </c>
    </row>
    <row r="40" spans="3:16" ht="30" customHeight="1" thickBot="1">
      <c r="C40" s="38"/>
      <c r="D40" s="149" t="s">
        <v>65</v>
      </c>
      <c r="E40" s="150"/>
      <c r="F40" s="56">
        <v>0</v>
      </c>
      <c r="G40" s="56">
        <v>0</v>
      </c>
      <c r="H40" s="191">
        <f t="shared" si="0"/>
        <v>0</v>
      </c>
      <c r="I40" s="57"/>
      <c r="J40" s="56">
        <v>4</v>
      </c>
      <c r="K40" s="56">
        <v>6</v>
      </c>
      <c r="L40" s="56">
        <v>8</v>
      </c>
      <c r="M40" s="56">
        <v>9</v>
      </c>
      <c r="N40" s="56">
        <v>3</v>
      </c>
      <c r="O40" s="191">
        <f t="shared" si="1"/>
        <v>30</v>
      </c>
      <c r="P40" s="192">
        <f t="shared" si="2"/>
        <v>30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186</v>
      </c>
      <c r="K41" s="179">
        <f>SUM(K42:K45)</f>
        <v>181</v>
      </c>
      <c r="L41" s="179">
        <f>SUM(L42:L45)</f>
        <v>441</v>
      </c>
      <c r="M41" s="179">
        <f>SUM(M42:M45)</f>
        <v>915</v>
      </c>
      <c r="N41" s="179">
        <f>SUM(N42:N45)</f>
        <v>568</v>
      </c>
      <c r="O41" s="180">
        <f t="shared" si="1"/>
        <v>2291</v>
      </c>
      <c r="P41" s="182">
        <f t="shared" si="2"/>
        <v>2291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11</v>
      </c>
      <c r="L42" s="52">
        <v>207</v>
      </c>
      <c r="M42" s="52">
        <v>510</v>
      </c>
      <c r="N42" s="52">
        <v>346</v>
      </c>
      <c r="O42" s="194">
        <f t="shared" si="1"/>
        <v>1078</v>
      </c>
      <c r="P42" s="186">
        <f t="shared" si="2"/>
        <v>1078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168</v>
      </c>
      <c r="K43" s="52">
        <v>148</v>
      </c>
      <c r="L43" s="52">
        <v>180</v>
      </c>
      <c r="M43" s="52">
        <v>218</v>
      </c>
      <c r="N43" s="52">
        <v>110</v>
      </c>
      <c r="O43" s="194">
        <f t="shared" si="1"/>
        <v>824</v>
      </c>
      <c r="P43" s="186">
        <f t="shared" si="2"/>
        <v>824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9</v>
      </c>
      <c r="M44" s="52">
        <v>28</v>
      </c>
      <c r="N44" s="52">
        <v>21</v>
      </c>
      <c r="O44" s="194">
        <f t="shared" si="1"/>
        <v>59</v>
      </c>
      <c r="P44" s="186">
        <f t="shared" si="2"/>
        <v>59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14</v>
      </c>
      <c r="K45" s="54">
        <v>21</v>
      </c>
      <c r="L45" s="54">
        <v>45</v>
      </c>
      <c r="M45" s="54">
        <v>159</v>
      </c>
      <c r="N45" s="54">
        <v>91</v>
      </c>
      <c r="O45" s="196">
        <f t="shared" si="1"/>
        <v>330</v>
      </c>
      <c r="P45" s="188">
        <f t="shared" si="2"/>
        <v>330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2348</v>
      </c>
      <c r="G46" s="197">
        <f>SUM(G10,G31,G41)</f>
        <v>2859</v>
      </c>
      <c r="H46" s="198">
        <f t="shared" si="0"/>
        <v>5207</v>
      </c>
      <c r="I46" s="199"/>
      <c r="J46" s="197">
        <f>SUM(J10,J31,J41)</f>
        <v>10607</v>
      </c>
      <c r="K46" s="197">
        <f>SUM(K10,K31,K41)</f>
        <v>7427</v>
      </c>
      <c r="L46" s="197">
        <f>SUM(L10,L31,L41)</f>
        <v>4823</v>
      </c>
      <c r="M46" s="197">
        <f>SUM(M10,M31,M41)</f>
        <v>4247</v>
      </c>
      <c r="N46" s="197">
        <f>SUM(N10,N31,N41)</f>
        <v>2056</v>
      </c>
      <c r="O46" s="198">
        <f t="shared" si="1"/>
        <v>29160</v>
      </c>
      <c r="P46" s="200">
        <f t="shared" si="2"/>
        <v>34367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2032582</v>
      </c>
      <c r="G48" s="179">
        <f>SUM(G49,G55,G58,G63,G67,G68)</f>
        <v>3521688</v>
      </c>
      <c r="H48" s="180">
        <f t="shared" si="0"/>
        <v>5554270</v>
      </c>
      <c r="I48" s="181"/>
      <c r="J48" s="179">
        <f>SUM(J49,J55,J58,J63,J67,J68)</f>
        <v>28439962</v>
      </c>
      <c r="K48" s="179">
        <f>SUM(K49,K55,K58,K63,K67,K68)</f>
        <v>22622752</v>
      </c>
      <c r="L48" s="179">
        <f>SUM(L49,L55,L58,L63,L67,L68)</f>
        <v>18186440</v>
      </c>
      <c r="M48" s="179">
        <f>SUM(M49,M55,M58,M63,M67,M68)</f>
        <v>16423890</v>
      </c>
      <c r="N48" s="179">
        <f>SUM(N49,N55,N58,N63,N67,N68)</f>
        <v>7890176</v>
      </c>
      <c r="O48" s="180">
        <f t="shared" si="1"/>
        <v>93563220</v>
      </c>
      <c r="P48" s="182">
        <f t="shared" si="2"/>
        <v>99117490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268511</v>
      </c>
      <c r="G49" s="183">
        <f>SUM(G50:G54)</f>
        <v>621546</v>
      </c>
      <c r="H49" s="184">
        <f t="shared" si="0"/>
        <v>890057</v>
      </c>
      <c r="I49" s="185"/>
      <c r="J49" s="183">
        <f>SUM(J50:J54)</f>
        <v>5831857</v>
      </c>
      <c r="K49" s="183">
        <f>SUM(K50:K54)</f>
        <v>4462358</v>
      </c>
      <c r="L49" s="183">
        <f>SUM(L50:L54)</f>
        <v>3347461</v>
      </c>
      <c r="M49" s="183">
        <f>SUM(M50:M54)</f>
        <v>3407837</v>
      </c>
      <c r="N49" s="183">
        <f>SUM(N50:N54)</f>
        <v>2459097</v>
      </c>
      <c r="O49" s="184">
        <f t="shared" si="1"/>
        <v>19508610</v>
      </c>
      <c r="P49" s="186">
        <f t="shared" si="2"/>
        <v>20398667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3734368</v>
      </c>
      <c r="K50" s="52">
        <v>2545474</v>
      </c>
      <c r="L50" s="52">
        <v>2022857</v>
      </c>
      <c r="M50" s="52">
        <v>1851995</v>
      </c>
      <c r="N50" s="52">
        <v>1414669</v>
      </c>
      <c r="O50" s="194">
        <f t="shared" si="1"/>
        <v>11569363</v>
      </c>
      <c r="P50" s="186">
        <f t="shared" si="2"/>
        <v>11569363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3660</v>
      </c>
      <c r="H51" s="184">
        <f t="shared" si="0"/>
        <v>3660</v>
      </c>
      <c r="I51" s="93"/>
      <c r="J51" s="52">
        <v>27144</v>
      </c>
      <c r="K51" s="52">
        <v>60311</v>
      </c>
      <c r="L51" s="52">
        <v>153076</v>
      </c>
      <c r="M51" s="52">
        <v>331226</v>
      </c>
      <c r="N51" s="52">
        <v>361192</v>
      </c>
      <c r="O51" s="194">
        <f t="shared" si="1"/>
        <v>932949</v>
      </c>
      <c r="P51" s="186">
        <f t="shared" si="2"/>
        <v>936609</v>
      </c>
    </row>
    <row r="52" spans="3:16" ht="30" customHeight="1">
      <c r="C52" s="28"/>
      <c r="D52" s="29"/>
      <c r="E52" s="31" t="s">
        <v>41</v>
      </c>
      <c r="F52" s="52">
        <v>117178</v>
      </c>
      <c r="G52" s="52">
        <v>297254</v>
      </c>
      <c r="H52" s="184">
        <f t="shared" si="0"/>
        <v>414432</v>
      </c>
      <c r="I52" s="93"/>
      <c r="J52" s="52">
        <v>996210</v>
      </c>
      <c r="K52" s="52">
        <v>840167</v>
      </c>
      <c r="L52" s="52">
        <v>541245</v>
      </c>
      <c r="M52" s="52">
        <v>669561</v>
      </c>
      <c r="N52" s="52">
        <v>444272</v>
      </c>
      <c r="O52" s="194">
        <f t="shared" si="1"/>
        <v>3491455</v>
      </c>
      <c r="P52" s="186">
        <f t="shared" si="2"/>
        <v>3905887</v>
      </c>
    </row>
    <row r="53" spans="3:16" ht="30" customHeight="1">
      <c r="C53" s="28"/>
      <c r="D53" s="29"/>
      <c r="E53" s="31" t="s">
        <v>42</v>
      </c>
      <c r="F53" s="52">
        <v>100821</v>
      </c>
      <c r="G53" s="52">
        <v>262513</v>
      </c>
      <c r="H53" s="184">
        <f t="shared" si="0"/>
        <v>363334</v>
      </c>
      <c r="I53" s="93"/>
      <c r="J53" s="52">
        <v>582764</v>
      </c>
      <c r="K53" s="52">
        <v>533518</v>
      </c>
      <c r="L53" s="52">
        <v>312953</v>
      </c>
      <c r="M53" s="52">
        <v>294699</v>
      </c>
      <c r="N53" s="52">
        <v>126728</v>
      </c>
      <c r="O53" s="194">
        <f t="shared" si="1"/>
        <v>1850662</v>
      </c>
      <c r="P53" s="186">
        <f t="shared" si="2"/>
        <v>2213996</v>
      </c>
    </row>
    <row r="54" spans="3:16" ht="30" customHeight="1">
      <c r="C54" s="28"/>
      <c r="D54" s="29"/>
      <c r="E54" s="31" t="s">
        <v>43</v>
      </c>
      <c r="F54" s="52">
        <v>50512</v>
      </c>
      <c r="G54" s="52">
        <v>58119</v>
      </c>
      <c r="H54" s="184">
        <f t="shared" si="0"/>
        <v>108631</v>
      </c>
      <c r="I54" s="93"/>
      <c r="J54" s="52">
        <v>491371</v>
      </c>
      <c r="K54" s="52">
        <v>482888</v>
      </c>
      <c r="L54" s="52">
        <v>317330</v>
      </c>
      <c r="M54" s="52">
        <v>260356</v>
      </c>
      <c r="N54" s="52">
        <v>112236</v>
      </c>
      <c r="O54" s="194">
        <f t="shared" si="1"/>
        <v>1664181</v>
      </c>
      <c r="P54" s="186">
        <f t="shared" si="2"/>
        <v>1772812</v>
      </c>
    </row>
    <row r="55" spans="3:16" ht="30" customHeight="1">
      <c r="C55" s="28"/>
      <c r="D55" s="32" t="s">
        <v>44</v>
      </c>
      <c r="E55" s="33"/>
      <c r="F55" s="183">
        <f>SUM(F56:F57)</f>
        <v>717347</v>
      </c>
      <c r="G55" s="183">
        <f>SUM(G56:G57)</f>
        <v>1434018</v>
      </c>
      <c r="H55" s="184">
        <f t="shared" si="0"/>
        <v>2151365</v>
      </c>
      <c r="I55" s="185"/>
      <c r="J55" s="183">
        <f>SUM(J56:J57)</f>
        <v>14648983</v>
      </c>
      <c r="K55" s="183">
        <f>SUM(K56:K57)</f>
        <v>11216688</v>
      </c>
      <c r="L55" s="183">
        <f>SUM(L56:L57)</f>
        <v>7920806</v>
      </c>
      <c r="M55" s="183">
        <f>SUM(M56:M57)</f>
        <v>6383912</v>
      </c>
      <c r="N55" s="183">
        <f>SUM(N56:N57)</f>
        <v>2555250</v>
      </c>
      <c r="O55" s="184">
        <f t="shared" si="1"/>
        <v>42725639</v>
      </c>
      <c r="P55" s="186">
        <f t="shared" si="2"/>
        <v>44877004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11693245</v>
      </c>
      <c r="K56" s="52">
        <v>8629971</v>
      </c>
      <c r="L56" s="52">
        <v>6620211</v>
      </c>
      <c r="M56" s="52">
        <v>5565135</v>
      </c>
      <c r="N56" s="52">
        <v>2363334</v>
      </c>
      <c r="O56" s="184">
        <f t="shared" si="1"/>
        <v>34871896</v>
      </c>
      <c r="P56" s="186">
        <f t="shared" si="2"/>
        <v>34871896</v>
      </c>
    </row>
    <row r="57" spans="3:16" ht="30" customHeight="1">
      <c r="C57" s="28"/>
      <c r="D57" s="29"/>
      <c r="E57" s="31" t="s">
        <v>46</v>
      </c>
      <c r="F57" s="52">
        <v>717347</v>
      </c>
      <c r="G57" s="52">
        <v>1434018</v>
      </c>
      <c r="H57" s="184">
        <f t="shared" si="0"/>
        <v>2151365</v>
      </c>
      <c r="I57" s="93"/>
      <c r="J57" s="52">
        <v>2955738</v>
      </c>
      <c r="K57" s="52">
        <v>2586717</v>
      </c>
      <c r="L57" s="52">
        <v>1300595</v>
      </c>
      <c r="M57" s="52">
        <v>818777</v>
      </c>
      <c r="N57" s="52">
        <v>191916</v>
      </c>
      <c r="O57" s="184">
        <f t="shared" si="1"/>
        <v>7853743</v>
      </c>
      <c r="P57" s="186">
        <f t="shared" si="2"/>
        <v>10005108</v>
      </c>
    </row>
    <row r="58" spans="3:16" ht="30" customHeight="1">
      <c r="C58" s="28"/>
      <c r="D58" s="32" t="s">
        <v>47</v>
      </c>
      <c r="E58" s="33"/>
      <c r="F58" s="183">
        <f>SUM(F59:F62)</f>
        <v>3490</v>
      </c>
      <c r="G58" s="183">
        <f>SUM(G59:G62)</f>
        <v>30422</v>
      </c>
      <c r="H58" s="184">
        <f t="shared" si="0"/>
        <v>33912</v>
      </c>
      <c r="I58" s="185"/>
      <c r="J58" s="183">
        <f>SUM(J59:J62)</f>
        <v>1052920</v>
      </c>
      <c r="K58" s="183">
        <f>SUM(K59:K62)</f>
        <v>1107017</v>
      </c>
      <c r="L58" s="183">
        <f>SUM(L59:L62)</f>
        <v>2900376</v>
      </c>
      <c r="M58" s="183">
        <f>SUM(M59:M62)</f>
        <v>3085056</v>
      </c>
      <c r="N58" s="183">
        <f>SUM(N59:N62)</f>
        <v>1219919</v>
      </c>
      <c r="O58" s="184">
        <f t="shared" si="1"/>
        <v>9365288</v>
      </c>
      <c r="P58" s="186">
        <f t="shared" si="2"/>
        <v>9399200</v>
      </c>
    </row>
    <row r="59" spans="3:16" ht="30" customHeight="1">
      <c r="C59" s="28"/>
      <c r="D59" s="29"/>
      <c r="E59" s="31" t="s">
        <v>48</v>
      </c>
      <c r="F59" s="52">
        <v>1058</v>
      </c>
      <c r="G59" s="52">
        <v>14042</v>
      </c>
      <c r="H59" s="184">
        <f t="shared" si="0"/>
        <v>15100</v>
      </c>
      <c r="I59" s="93"/>
      <c r="J59" s="52">
        <v>839895</v>
      </c>
      <c r="K59" s="52">
        <v>857361</v>
      </c>
      <c r="L59" s="52">
        <v>2767381</v>
      </c>
      <c r="M59" s="52">
        <v>2898565</v>
      </c>
      <c r="N59" s="52">
        <v>1212886</v>
      </c>
      <c r="O59" s="184">
        <f t="shared" si="1"/>
        <v>8576088</v>
      </c>
      <c r="P59" s="186">
        <f t="shared" si="2"/>
        <v>8591188</v>
      </c>
    </row>
    <row r="60" spans="3:16" ht="30" customHeight="1">
      <c r="C60" s="28"/>
      <c r="D60" s="29"/>
      <c r="E60" s="34" t="s">
        <v>49</v>
      </c>
      <c r="F60" s="52">
        <v>2432</v>
      </c>
      <c r="G60" s="52">
        <v>16380</v>
      </c>
      <c r="H60" s="184">
        <f t="shared" si="0"/>
        <v>18812</v>
      </c>
      <c r="I60" s="93"/>
      <c r="J60" s="52">
        <v>213025</v>
      </c>
      <c r="K60" s="52">
        <v>249656</v>
      </c>
      <c r="L60" s="52">
        <v>132995</v>
      </c>
      <c r="M60" s="52">
        <v>186491</v>
      </c>
      <c r="N60" s="52">
        <v>7033</v>
      </c>
      <c r="O60" s="184">
        <f t="shared" si="1"/>
        <v>789200</v>
      </c>
      <c r="P60" s="186">
        <f t="shared" si="2"/>
        <v>808012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431348</v>
      </c>
      <c r="G63" s="183">
        <f>SUM(G64)</f>
        <v>712446</v>
      </c>
      <c r="H63" s="184">
        <f t="shared" si="0"/>
        <v>1143794</v>
      </c>
      <c r="I63" s="185"/>
      <c r="J63" s="183">
        <f>SUM(J64)</f>
        <v>1271353</v>
      </c>
      <c r="K63" s="183">
        <f>SUM(K64)</f>
        <v>1933888</v>
      </c>
      <c r="L63" s="183">
        <f>SUM(L64)</f>
        <v>1349979</v>
      </c>
      <c r="M63" s="183">
        <f>SUM(M64)</f>
        <v>1082599</v>
      </c>
      <c r="N63" s="183">
        <f>SUM(N64)</f>
        <v>524298</v>
      </c>
      <c r="O63" s="184">
        <f t="shared" si="1"/>
        <v>6162117</v>
      </c>
      <c r="P63" s="186">
        <f t="shared" si="2"/>
        <v>7305911</v>
      </c>
    </row>
    <row r="64" spans="3:16" ht="30" customHeight="1">
      <c r="C64" s="28"/>
      <c r="D64" s="29"/>
      <c r="E64" s="34" t="s">
        <v>52</v>
      </c>
      <c r="F64" s="52">
        <v>431348</v>
      </c>
      <c r="G64" s="52">
        <v>712446</v>
      </c>
      <c r="H64" s="184">
        <f t="shared" si="0"/>
        <v>1143794</v>
      </c>
      <c r="I64" s="93"/>
      <c r="J64" s="52">
        <v>1271353</v>
      </c>
      <c r="K64" s="52">
        <v>1933888</v>
      </c>
      <c r="L64" s="52">
        <v>1349979</v>
      </c>
      <c r="M64" s="52">
        <v>1082599</v>
      </c>
      <c r="N64" s="52">
        <v>524298</v>
      </c>
      <c r="O64" s="184">
        <f t="shared" si="1"/>
        <v>6162117</v>
      </c>
      <c r="P64" s="186">
        <f t="shared" si="2"/>
        <v>7305911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9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9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138621</v>
      </c>
      <c r="G67" s="52">
        <v>170364</v>
      </c>
      <c r="H67" s="184">
        <f t="shared" si="0"/>
        <v>308985</v>
      </c>
      <c r="I67" s="93"/>
      <c r="J67" s="52">
        <v>1457576</v>
      </c>
      <c r="K67" s="52">
        <v>1393209</v>
      </c>
      <c r="L67" s="52">
        <v>924114</v>
      </c>
      <c r="M67" s="52">
        <v>1250989</v>
      </c>
      <c r="N67" s="52">
        <v>636778</v>
      </c>
      <c r="O67" s="184">
        <f t="shared" si="1"/>
        <v>5662666</v>
      </c>
      <c r="P67" s="186">
        <f t="shared" si="2"/>
        <v>5971651</v>
      </c>
    </row>
    <row r="68" spans="3:16" ht="30" customHeight="1" thickBot="1">
      <c r="C68" s="38"/>
      <c r="D68" s="39" t="s">
        <v>56</v>
      </c>
      <c r="E68" s="40"/>
      <c r="F68" s="54">
        <v>473265</v>
      </c>
      <c r="G68" s="54">
        <v>552892</v>
      </c>
      <c r="H68" s="187">
        <f t="shared" si="0"/>
        <v>1026157</v>
      </c>
      <c r="I68" s="94"/>
      <c r="J68" s="54">
        <v>4177273</v>
      </c>
      <c r="K68" s="54">
        <v>2509592</v>
      </c>
      <c r="L68" s="54">
        <v>1743704</v>
      </c>
      <c r="M68" s="54">
        <v>1213497</v>
      </c>
      <c r="N68" s="54">
        <v>494834</v>
      </c>
      <c r="O68" s="187">
        <f t="shared" si="1"/>
        <v>10138900</v>
      </c>
      <c r="P68" s="188">
        <f t="shared" si="2"/>
        <v>11165057</v>
      </c>
    </row>
    <row r="69" spans="3:16" ht="30" customHeight="1">
      <c r="C69" s="25" t="s">
        <v>57</v>
      </c>
      <c r="D69" s="41"/>
      <c r="E69" s="42"/>
      <c r="F69" s="179">
        <f>SUM(F70:F78)</f>
        <v>73523</v>
      </c>
      <c r="G69" s="179">
        <f>SUM(G70:G78)</f>
        <v>131364</v>
      </c>
      <c r="H69" s="180">
        <f t="shared" si="0"/>
        <v>204887</v>
      </c>
      <c r="I69" s="181"/>
      <c r="J69" s="179">
        <f>SUM(J70:J78)</f>
        <v>11026708</v>
      </c>
      <c r="K69" s="179">
        <f>SUM(K70:K78)</f>
        <v>11124062</v>
      </c>
      <c r="L69" s="179">
        <f>SUM(L70:L78)</f>
        <v>12581650</v>
      </c>
      <c r="M69" s="179">
        <f>SUM(M70:M78)</f>
        <v>14633450</v>
      </c>
      <c r="N69" s="179">
        <f>SUM(N70:N78)</f>
        <v>8944360</v>
      </c>
      <c r="O69" s="180">
        <f t="shared" si="1"/>
        <v>58310230</v>
      </c>
      <c r="P69" s="182">
        <f t="shared" si="2"/>
        <v>58515117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799497</v>
      </c>
      <c r="K70" s="55">
        <v>1777431</v>
      </c>
      <c r="L70" s="55">
        <v>1931597</v>
      </c>
      <c r="M70" s="55">
        <v>1691796</v>
      </c>
      <c r="N70" s="55">
        <v>439323</v>
      </c>
      <c r="O70" s="189">
        <f t="shared" si="1"/>
        <v>6639644</v>
      </c>
      <c r="P70" s="190">
        <f t="shared" si="2"/>
        <v>6639644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13211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13211</v>
      </c>
      <c r="P71" s="186">
        <f t="shared" si="2"/>
        <v>13211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5238148</v>
      </c>
      <c r="K72" s="52">
        <v>4153455</v>
      </c>
      <c r="L72" s="52">
        <v>2695274</v>
      </c>
      <c r="M72" s="52">
        <v>1539102</v>
      </c>
      <c r="N72" s="52">
        <v>832342</v>
      </c>
      <c r="O72" s="184">
        <f t="shared" si="1"/>
        <v>14458321</v>
      </c>
      <c r="P72" s="186">
        <f t="shared" si="2"/>
        <v>14458321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12586</v>
      </c>
      <c r="H73" s="183">
        <f t="shared" si="0"/>
        <v>12586</v>
      </c>
      <c r="I73" s="93"/>
      <c r="J73" s="52">
        <v>447769</v>
      </c>
      <c r="K73" s="52">
        <v>375089</v>
      </c>
      <c r="L73" s="52">
        <v>824537</v>
      </c>
      <c r="M73" s="52">
        <v>452607</v>
      </c>
      <c r="N73" s="52">
        <v>427770</v>
      </c>
      <c r="O73" s="184">
        <f t="shared" si="1"/>
        <v>2527772</v>
      </c>
      <c r="P73" s="186">
        <f t="shared" si="2"/>
        <v>2540358</v>
      </c>
    </row>
    <row r="74" spans="3:16" ht="30" customHeight="1">
      <c r="C74" s="28"/>
      <c r="D74" s="36" t="s">
        <v>61</v>
      </c>
      <c r="E74" s="37"/>
      <c r="F74" s="52">
        <v>73523</v>
      </c>
      <c r="G74" s="52">
        <v>91823</v>
      </c>
      <c r="H74" s="183">
        <f t="shared" si="0"/>
        <v>165346</v>
      </c>
      <c r="I74" s="93"/>
      <c r="J74" s="52">
        <v>1432304</v>
      </c>
      <c r="K74" s="52">
        <v>1153805</v>
      </c>
      <c r="L74" s="52">
        <v>1520532</v>
      </c>
      <c r="M74" s="52">
        <v>928881</v>
      </c>
      <c r="N74" s="52">
        <v>290734</v>
      </c>
      <c r="O74" s="184">
        <f t="shared" si="1"/>
        <v>5326256</v>
      </c>
      <c r="P74" s="186">
        <f t="shared" si="2"/>
        <v>5491602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26955</v>
      </c>
      <c r="H75" s="183">
        <f aca="true" t="shared" si="3" ref="H75:H84">SUM(F75:G75)</f>
        <v>26955</v>
      </c>
      <c r="I75" s="53"/>
      <c r="J75" s="52">
        <v>3007740</v>
      </c>
      <c r="K75" s="52">
        <v>3403519</v>
      </c>
      <c r="L75" s="52">
        <v>2804381</v>
      </c>
      <c r="M75" s="52">
        <v>1830949</v>
      </c>
      <c r="N75" s="52">
        <v>610676</v>
      </c>
      <c r="O75" s="184">
        <f aca="true" t="shared" si="4" ref="O75:O84">SUM(I75:N75)</f>
        <v>11657265</v>
      </c>
      <c r="P75" s="186">
        <f aca="true" t="shared" si="5" ref="P75:P84">SUM(O75,H75)</f>
        <v>11684220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27137</v>
      </c>
      <c r="K77" s="52">
        <v>137119</v>
      </c>
      <c r="L77" s="52">
        <v>2572748</v>
      </c>
      <c r="M77" s="52">
        <v>7927184</v>
      </c>
      <c r="N77" s="52">
        <v>6227634</v>
      </c>
      <c r="O77" s="184">
        <f t="shared" si="4"/>
        <v>16891822</v>
      </c>
      <c r="P77" s="186">
        <f t="shared" si="5"/>
        <v>16891822</v>
      </c>
    </row>
    <row r="78" spans="3:16" ht="30" customHeight="1" thickBot="1">
      <c r="C78" s="38"/>
      <c r="D78" s="149" t="s">
        <v>65</v>
      </c>
      <c r="E78" s="150"/>
      <c r="F78" s="56">
        <v>0</v>
      </c>
      <c r="G78" s="56">
        <v>0</v>
      </c>
      <c r="H78" s="191">
        <f t="shared" si="3"/>
        <v>0</v>
      </c>
      <c r="I78" s="57"/>
      <c r="J78" s="56">
        <v>60902</v>
      </c>
      <c r="K78" s="56">
        <v>123644</v>
      </c>
      <c r="L78" s="56">
        <v>232581</v>
      </c>
      <c r="M78" s="56">
        <v>262931</v>
      </c>
      <c r="N78" s="56">
        <v>115881</v>
      </c>
      <c r="O78" s="191">
        <f t="shared" si="4"/>
        <v>795939</v>
      </c>
      <c r="P78" s="192">
        <f t="shared" si="5"/>
        <v>795939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4855930</v>
      </c>
      <c r="K79" s="179">
        <f>SUM(K80:K83)</f>
        <v>5206021</v>
      </c>
      <c r="L79" s="179">
        <f>SUM(L80:L83)</f>
        <v>13052747</v>
      </c>
      <c r="M79" s="179">
        <f>SUM(M80:M83)</f>
        <v>29234479</v>
      </c>
      <c r="N79" s="179">
        <f>SUM(N80:N83)</f>
        <v>19309939</v>
      </c>
      <c r="O79" s="180">
        <f t="shared" si="4"/>
        <v>71659116</v>
      </c>
      <c r="P79" s="182">
        <f t="shared" si="5"/>
        <v>71659116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93843</v>
      </c>
      <c r="K80" s="52">
        <v>280761</v>
      </c>
      <c r="L80" s="52">
        <v>5564874</v>
      </c>
      <c r="M80" s="52">
        <v>14719920</v>
      </c>
      <c r="N80" s="52">
        <v>11101802</v>
      </c>
      <c r="O80" s="194">
        <f t="shared" si="4"/>
        <v>31761200</v>
      </c>
      <c r="P80" s="186">
        <f t="shared" si="5"/>
        <v>31761200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4473324</v>
      </c>
      <c r="K81" s="52">
        <v>4298884</v>
      </c>
      <c r="L81" s="52">
        <v>5656370</v>
      </c>
      <c r="M81" s="52">
        <v>7330793</v>
      </c>
      <c r="N81" s="52">
        <v>3837078</v>
      </c>
      <c r="O81" s="194">
        <f t="shared" si="4"/>
        <v>25596449</v>
      </c>
      <c r="P81" s="186">
        <f t="shared" si="5"/>
        <v>25596449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26410</v>
      </c>
      <c r="L82" s="52">
        <v>288580</v>
      </c>
      <c r="M82" s="52">
        <v>1001904</v>
      </c>
      <c r="N82" s="52">
        <v>822479</v>
      </c>
      <c r="O82" s="194">
        <f t="shared" si="4"/>
        <v>2139373</v>
      </c>
      <c r="P82" s="186">
        <f t="shared" si="5"/>
        <v>2139373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288763</v>
      </c>
      <c r="K83" s="54">
        <v>599966</v>
      </c>
      <c r="L83" s="54">
        <v>1542923</v>
      </c>
      <c r="M83" s="54">
        <v>6181862</v>
      </c>
      <c r="N83" s="54">
        <v>3548580</v>
      </c>
      <c r="O83" s="196">
        <f t="shared" si="4"/>
        <v>12162094</v>
      </c>
      <c r="P83" s="188">
        <f t="shared" si="5"/>
        <v>12162094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2106105</v>
      </c>
      <c r="G84" s="197">
        <f>SUM(G48,G69,G79)</f>
        <v>3653052</v>
      </c>
      <c r="H84" s="198">
        <f t="shared" si="3"/>
        <v>5759157</v>
      </c>
      <c r="I84" s="199"/>
      <c r="J84" s="197">
        <f>SUM(J48,J69,J79)</f>
        <v>44322600</v>
      </c>
      <c r="K84" s="197">
        <f>SUM(K48,K69,K79)</f>
        <v>38952835</v>
      </c>
      <c r="L84" s="197">
        <f>SUM(L48,L69,L79)</f>
        <v>43820837</v>
      </c>
      <c r="M84" s="197">
        <f>SUM(M48,M69,M79)</f>
        <v>60291819</v>
      </c>
      <c r="N84" s="197">
        <f>SUM(N48,N69,N79)</f>
        <v>36144475</v>
      </c>
      <c r="O84" s="198">
        <f t="shared" si="4"/>
        <v>223532566</v>
      </c>
      <c r="P84" s="200">
        <f t="shared" si="5"/>
        <v>229291723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2" sqref="E1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91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23916365</v>
      </c>
      <c r="G10" s="179">
        <f>SUM(G11,G17,G20,G25,G29,G30)</f>
        <v>36939073</v>
      </c>
      <c r="H10" s="180">
        <f>SUM(F10:G10)</f>
        <v>60855438</v>
      </c>
      <c r="I10" s="181"/>
      <c r="J10" s="179">
        <f>SUM(J11,J17,J20,J25,J29,J30)</f>
        <v>288338886</v>
      </c>
      <c r="K10" s="179">
        <f>SUM(K11,K17,K20,K25,K29,K30)</f>
        <v>228335636</v>
      </c>
      <c r="L10" s="179">
        <f>SUM(L11,L17,L20,L25,L29,L30)</f>
        <v>183518061</v>
      </c>
      <c r="M10" s="179">
        <f>SUM(M11,M17,M20,M25,M29,M30)</f>
        <v>165624676</v>
      </c>
      <c r="N10" s="179">
        <f>SUM(N11,N17,N20,N25,N29,N30)</f>
        <v>79425775</v>
      </c>
      <c r="O10" s="180">
        <f>SUM(I10:N10)</f>
        <v>945243034</v>
      </c>
      <c r="P10" s="182">
        <f>SUM(O10,H10)</f>
        <v>1006098472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2685110</v>
      </c>
      <c r="G11" s="183">
        <f>SUM(G12:G16)</f>
        <v>6217452</v>
      </c>
      <c r="H11" s="184">
        <f aca="true" t="shared" si="0" ref="H11:H74">SUM(F11:G11)</f>
        <v>8902562</v>
      </c>
      <c r="I11" s="185"/>
      <c r="J11" s="183">
        <f>SUM(J12:J16)</f>
        <v>58363250</v>
      </c>
      <c r="K11" s="183">
        <f>SUM(K12:K16)</f>
        <v>44673054</v>
      </c>
      <c r="L11" s="183">
        <f>SUM(L12:L16)</f>
        <v>33549459</v>
      </c>
      <c r="M11" s="183">
        <f>SUM(M12:M16)</f>
        <v>34140913</v>
      </c>
      <c r="N11" s="183">
        <f>SUM(N12:N16)</f>
        <v>24739385</v>
      </c>
      <c r="O11" s="184">
        <f aca="true" t="shared" si="1" ref="O11:O74">SUM(I11:N11)</f>
        <v>195466061</v>
      </c>
      <c r="P11" s="186">
        <f aca="true" t="shared" si="2" ref="P11:P74">SUM(O11,H11)</f>
        <v>204368623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93"/>
      <c r="J12" s="52">
        <v>37385263</v>
      </c>
      <c r="K12" s="52">
        <v>25492178</v>
      </c>
      <c r="L12" s="52">
        <v>20295172</v>
      </c>
      <c r="M12" s="52">
        <v>18569158</v>
      </c>
      <c r="N12" s="52">
        <v>14239534</v>
      </c>
      <c r="O12" s="184">
        <f t="shared" si="1"/>
        <v>115981305</v>
      </c>
      <c r="P12" s="186">
        <f t="shared" si="2"/>
        <v>115981305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36600</v>
      </c>
      <c r="H13" s="184">
        <f t="shared" si="0"/>
        <v>36600</v>
      </c>
      <c r="I13" s="93"/>
      <c r="J13" s="52">
        <v>271440</v>
      </c>
      <c r="K13" s="52">
        <v>605188</v>
      </c>
      <c r="L13" s="52">
        <v>1537622</v>
      </c>
      <c r="M13" s="52">
        <v>3318227</v>
      </c>
      <c r="N13" s="52">
        <v>3655644</v>
      </c>
      <c r="O13" s="184">
        <f t="shared" si="1"/>
        <v>9388121</v>
      </c>
      <c r="P13" s="186">
        <f t="shared" si="2"/>
        <v>9424721</v>
      </c>
    </row>
    <row r="14" spans="3:16" ht="30" customHeight="1">
      <c r="C14" s="28"/>
      <c r="D14" s="29"/>
      <c r="E14" s="31" t="s">
        <v>41</v>
      </c>
      <c r="F14" s="52">
        <v>1171780</v>
      </c>
      <c r="G14" s="52">
        <v>2974532</v>
      </c>
      <c r="H14" s="184">
        <f t="shared" si="0"/>
        <v>4146312</v>
      </c>
      <c r="I14" s="93"/>
      <c r="J14" s="52">
        <v>9964322</v>
      </c>
      <c r="K14" s="52">
        <v>8411628</v>
      </c>
      <c r="L14" s="52">
        <v>5413835</v>
      </c>
      <c r="M14" s="52">
        <v>6695610</v>
      </c>
      <c r="N14" s="52">
        <v>4444768</v>
      </c>
      <c r="O14" s="184">
        <f t="shared" si="1"/>
        <v>34930163</v>
      </c>
      <c r="P14" s="186">
        <f t="shared" si="2"/>
        <v>39076475</v>
      </c>
    </row>
    <row r="15" spans="3:16" ht="30" customHeight="1">
      <c r="C15" s="28"/>
      <c r="D15" s="29"/>
      <c r="E15" s="31" t="s">
        <v>42</v>
      </c>
      <c r="F15" s="52">
        <v>1008210</v>
      </c>
      <c r="G15" s="52">
        <v>2625130</v>
      </c>
      <c r="H15" s="184">
        <f t="shared" si="0"/>
        <v>3633340</v>
      </c>
      <c r="I15" s="93"/>
      <c r="J15" s="52">
        <v>5828515</v>
      </c>
      <c r="K15" s="52">
        <v>5335180</v>
      </c>
      <c r="L15" s="52">
        <v>3129530</v>
      </c>
      <c r="M15" s="52">
        <v>2954358</v>
      </c>
      <c r="N15" s="52">
        <v>1277079</v>
      </c>
      <c r="O15" s="184">
        <f t="shared" si="1"/>
        <v>18524662</v>
      </c>
      <c r="P15" s="186">
        <f t="shared" si="2"/>
        <v>22158002</v>
      </c>
    </row>
    <row r="16" spans="3:16" ht="30" customHeight="1">
      <c r="C16" s="28"/>
      <c r="D16" s="29"/>
      <c r="E16" s="31" t="s">
        <v>43</v>
      </c>
      <c r="F16" s="52">
        <v>505120</v>
      </c>
      <c r="G16" s="52">
        <v>581190</v>
      </c>
      <c r="H16" s="184">
        <f t="shared" si="0"/>
        <v>1086310</v>
      </c>
      <c r="I16" s="93"/>
      <c r="J16" s="52">
        <v>4913710</v>
      </c>
      <c r="K16" s="52">
        <v>4828880</v>
      </c>
      <c r="L16" s="52">
        <v>3173300</v>
      </c>
      <c r="M16" s="52">
        <v>2603560</v>
      </c>
      <c r="N16" s="52">
        <v>1122360</v>
      </c>
      <c r="O16" s="184">
        <f t="shared" si="1"/>
        <v>16641810</v>
      </c>
      <c r="P16" s="186">
        <f t="shared" si="2"/>
        <v>17728120</v>
      </c>
    </row>
    <row r="17" spans="3:16" ht="30" customHeight="1">
      <c r="C17" s="28"/>
      <c r="D17" s="32" t="s">
        <v>44</v>
      </c>
      <c r="E17" s="33"/>
      <c r="F17" s="183">
        <f>SUM(F18:F19)</f>
        <v>7175165</v>
      </c>
      <c r="G17" s="183">
        <f>SUM(G18:G19)</f>
        <v>14343138</v>
      </c>
      <c r="H17" s="184">
        <f t="shared" si="0"/>
        <v>21518303</v>
      </c>
      <c r="I17" s="185"/>
      <c r="J17" s="183">
        <f>SUM(J18:J19)</f>
        <v>146504552</v>
      </c>
      <c r="K17" s="183">
        <f>SUM(K18:K19)</f>
        <v>112200835</v>
      </c>
      <c r="L17" s="183">
        <f>SUM(L18:L19)</f>
        <v>79241512</v>
      </c>
      <c r="M17" s="183">
        <f>SUM(M18:M19)</f>
        <v>63866729</v>
      </c>
      <c r="N17" s="183">
        <f>SUM(N18:N19)</f>
        <v>25559809</v>
      </c>
      <c r="O17" s="184">
        <f t="shared" si="1"/>
        <v>427373437</v>
      </c>
      <c r="P17" s="186">
        <f t="shared" si="2"/>
        <v>448891740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116942874</v>
      </c>
      <c r="K18" s="52">
        <v>86319577</v>
      </c>
      <c r="L18" s="52">
        <v>66226081</v>
      </c>
      <c r="M18" s="52">
        <v>55676786</v>
      </c>
      <c r="N18" s="52">
        <v>23640649</v>
      </c>
      <c r="O18" s="184">
        <f t="shared" si="1"/>
        <v>348805967</v>
      </c>
      <c r="P18" s="186">
        <f t="shared" si="2"/>
        <v>348805967</v>
      </c>
    </row>
    <row r="19" spans="3:16" ht="30" customHeight="1">
      <c r="C19" s="28"/>
      <c r="D19" s="29"/>
      <c r="E19" s="31" t="s">
        <v>46</v>
      </c>
      <c r="F19" s="52">
        <v>7175165</v>
      </c>
      <c r="G19" s="52">
        <v>14343138</v>
      </c>
      <c r="H19" s="184">
        <f t="shared" si="0"/>
        <v>21518303</v>
      </c>
      <c r="I19" s="93"/>
      <c r="J19" s="52">
        <v>29561678</v>
      </c>
      <c r="K19" s="52">
        <v>25881258</v>
      </c>
      <c r="L19" s="52">
        <v>13015431</v>
      </c>
      <c r="M19" s="52">
        <v>8189943</v>
      </c>
      <c r="N19" s="52">
        <v>1919160</v>
      </c>
      <c r="O19" s="184">
        <f t="shared" si="1"/>
        <v>78567470</v>
      </c>
      <c r="P19" s="186">
        <f t="shared" si="2"/>
        <v>100085773</v>
      </c>
    </row>
    <row r="20" spans="3:16" ht="30" customHeight="1">
      <c r="C20" s="28"/>
      <c r="D20" s="32" t="s">
        <v>47</v>
      </c>
      <c r="E20" s="33"/>
      <c r="F20" s="183">
        <f>SUM(F21:F24)</f>
        <v>34900</v>
      </c>
      <c r="G20" s="183">
        <f>SUM(G21:G24)</f>
        <v>304220</v>
      </c>
      <c r="H20" s="184">
        <f t="shared" si="0"/>
        <v>339120</v>
      </c>
      <c r="I20" s="185"/>
      <c r="J20" s="183">
        <f>SUM(J21:J24)</f>
        <v>10531174</v>
      </c>
      <c r="K20" s="183">
        <f>SUM(K21:K24)</f>
        <v>11070170</v>
      </c>
      <c r="L20" s="183">
        <f>SUM(L21:L24)</f>
        <v>29012136</v>
      </c>
      <c r="M20" s="183">
        <f>SUM(M21:M24)</f>
        <v>30857226</v>
      </c>
      <c r="N20" s="183">
        <f>SUM(N21:N24)</f>
        <v>12199190</v>
      </c>
      <c r="O20" s="184">
        <f t="shared" si="1"/>
        <v>93669896</v>
      </c>
      <c r="P20" s="186">
        <f t="shared" si="2"/>
        <v>94009016</v>
      </c>
    </row>
    <row r="21" spans="3:16" ht="30" customHeight="1">
      <c r="C21" s="28"/>
      <c r="D21" s="29"/>
      <c r="E21" s="31" t="s">
        <v>48</v>
      </c>
      <c r="F21" s="52">
        <v>10580</v>
      </c>
      <c r="G21" s="52">
        <v>140420</v>
      </c>
      <c r="H21" s="184">
        <f t="shared" si="0"/>
        <v>151000</v>
      </c>
      <c r="I21" s="93"/>
      <c r="J21" s="52">
        <v>8400924</v>
      </c>
      <c r="K21" s="52">
        <v>8573610</v>
      </c>
      <c r="L21" s="52">
        <v>27682186</v>
      </c>
      <c r="M21" s="52">
        <v>28992316</v>
      </c>
      <c r="N21" s="52">
        <v>12128860</v>
      </c>
      <c r="O21" s="184">
        <f t="shared" si="1"/>
        <v>85777896</v>
      </c>
      <c r="P21" s="186">
        <f t="shared" si="2"/>
        <v>85928896</v>
      </c>
    </row>
    <row r="22" spans="3:16" ht="30" customHeight="1">
      <c r="C22" s="28"/>
      <c r="D22" s="29"/>
      <c r="E22" s="34" t="s">
        <v>49</v>
      </c>
      <c r="F22" s="52">
        <v>24320</v>
      </c>
      <c r="G22" s="52">
        <v>163800</v>
      </c>
      <c r="H22" s="184">
        <f t="shared" si="0"/>
        <v>188120</v>
      </c>
      <c r="I22" s="93"/>
      <c r="J22" s="52">
        <v>2130250</v>
      </c>
      <c r="K22" s="52">
        <v>2496560</v>
      </c>
      <c r="L22" s="52">
        <v>1329950</v>
      </c>
      <c r="M22" s="52">
        <v>1864910</v>
      </c>
      <c r="N22" s="52">
        <v>70330</v>
      </c>
      <c r="O22" s="184">
        <f t="shared" si="1"/>
        <v>7892000</v>
      </c>
      <c r="P22" s="186">
        <f t="shared" si="2"/>
        <v>8080120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7884591</v>
      </c>
      <c r="G25" s="183">
        <f>SUM(G26:G28)</f>
        <v>8832428</v>
      </c>
      <c r="H25" s="184">
        <f t="shared" si="0"/>
        <v>16717019</v>
      </c>
      <c r="I25" s="185"/>
      <c r="J25" s="183">
        <f>SUM(J26:J28)</f>
        <v>16494683</v>
      </c>
      <c r="K25" s="183">
        <f>SUM(K26:K28)</f>
        <v>21275281</v>
      </c>
      <c r="L25" s="183">
        <f>SUM(L26:L28)</f>
        <v>14995380</v>
      </c>
      <c r="M25" s="183">
        <f>SUM(M26:M28)</f>
        <v>12049790</v>
      </c>
      <c r="N25" s="183">
        <f>SUM(N26:N28)</f>
        <v>5578035</v>
      </c>
      <c r="O25" s="184">
        <f t="shared" si="1"/>
        <v>70393169</v>
      </c>
      <c r="P25" s="186">
        <f t="shared" si="2"/>
        <v>87110188</v>
      </c>
    </row>
    <row r="26" spans="3:16" ht="30" customHeight="1">
      <c r="C26" s="28"/>
      <c r="D26" s="29"/>
      <c r="E26" s="34" t="s">
        <v>52</v>
      </c>
      <c r="F26" s="52">
        <v>4313480</v>
      </c>
      <c r="G26" s="52">
        <v>7124460</v>
      </c>
      <c r="H26" s="184">
        <f t="shared" si="0"/>
        <v>11437940</v>
      </c>
      <c r="I26" s="93"/>
      <c r="J26" s="52">
        <v>12713530</v>
      </c>
      <c r="K26" s="52">
        <v>19338880</v>
      </c>
      <c r="L26" s="52">
        <v>13499790</v>
      </c>
      <c r="M26" s="52">
        <v>10825990</v>
      </c>
      <c r="N26" s="52">
        <v>5242980</v>
      </c>
      <c r="O26" s="184">
        <f t="shared" si="1"/>
        <v>61621170</v>
      </c>
      <c r="P26" s="186">
        <f t="shared" si="2"/>
        <v>73059110</v>
      </c>
    </row>
    <row r="27" spans="3:16" ht="30" customHeight="1">
      <c r="C27" s="28"/>
      <c r="D27" s="29"/>
      <c r="E27" s="34" t="s">
        <v>53</v>
      </c>
      <c r="F27" s="52">
        <v>628680</v>
      </c>
      <c r="G27" s="52">
        <v>393258</v>
      </c>
      <c r="H27" s="184">
        <f t="shared" si="0"/>
        <v>1021938</v>
      </c>
      <c r="I27" s="93"/>
      <c r="J27" s="52">
        <v>1256865</v>
      </c>
      <c r="K27" s="52">
        <v>494440</v>
      </c>
      <c r="L27" s="52">
        <v>671640</v>
      </c>
      <c r="M27" s="52">
        <v>399690</v>
      </c>
      <c r="N27" s="52">
        <v>51480</v>
      </c>
      <c r="O27" s="184">
        <f t="shared" si="1"/>
        <v>2874115</v>
      </c>
      <c r="P27" s="186">
        <f t="shared" si="2"/>
        <v>3896053</v>
      </c>
    </row>
    <row r="28" spans="3:16" ht="30" customHeight="1">
      <c r="C28" s="28"/>
      <c r="D28" s="29"/>
      <c r="E28" s="34" t="s">
        <v>54</v>
      </c>
      <c r="F28" s="52">
        <v>2942431</v>
      </c>
      <c r="G28" s="52">
        <v>1314710</v>
      </c>
      <c r="H28" s="184">
        <f t="shared" si="0"/>
        <v>4257141</v>
      </c>
      <c r="I28" s="93"/>
      <c r="J28" s="52">
        <v>2524288</v>
      </c>
      <c r="K28" s="52">
        <v>1441961</v>
      </c>
      <c r="L28" s="52">
        <v>823950</v>
      </c>
      <c r="M28" s="52">
        <v>824110</v>
      </c>
      <c r="N28" s="52">
        <v>283575</v>
      </c>
      <c r="O28" s="184">
        <f t="shared" si="1"/>
        <v>5897884</v>
      </c>
      <c r="P28" s="186">
        <f t="shared" si="2"/>
        <v>10155025</v>
      </c>
    </row>
    <row r="29" spans="3:16" ht="30" customHeight="1">
      <c r="C29" s="28"/>
      <c r="D29" s="36" t="s">
        <v>55</v>
      </c>
      <c r="E29" s="37"/>
      <c r="F29" s="52">
        <v>1403949</v>
      </c>
      <c r="G29" s="52">
        <v>1711902</v>
      </c>
      <c r="H29" s="184">
        <f t="shared" si="0"/>
        <v>3115851</v>
      </c>
      <c r="I29" s="93"/>
      <c r="J29" s="52">
        <v>14656553</v>
      </c>
      <c r="K29" s="52">
        <v>14009038</v>
      </c>
      <c r="L29" s="52">
        <v>9271982</v>
      </c>
      <c r="M29" s="52">
        <v>12564194</v>
      </c>
      <c r="N29" s="52">
        <v>6392442</v>
      </c>
      <c r="O29" s="184">
        <f t="shared" si="1"/>
        <v>56894209</v>
      </c>
      <c r="P29" s="186">
        <f t="shared" si="2"/>
        <v>60010060</v>
      </c>
    </row>
    <row r="30" spans="3:16" ht="30" customHeight="1" thickBot="1">
      <c r="C30" s="38"/>
      <c r="D30" s="39" t="s">
        <v>56</v>
      </c>
      <c r="E30" s="40"/>
      <c r="F30" s="54">
        <v>4732650</v>
      </c>
      <c r="G30" s="54">
        <v>5529933</v>
      </c>
      <c r="H30" s="187">
        <f t="shared" si="0"/>
        <v>10262583</v>
      </c>
      <c r="I30" s="94"/>
      <c r="J30" s="54">
        <v>41788674</v>
      </c>
      <c r="K30" s="54">
        <v>25107258</v>
      </c>
      <c r="L30" s="54">
        <v>17447592</v>
      </c>
      <c r="M30" s="54">
        <v>12145824</v>
      </c>
      <c r="N30" s="54">
        <v>4956914</v>
      </c>
      <c r="O30" s="187">
        <f t="shared" si="1"/>
        <v>101446262</v>
      </c>
      <c r="P30" s="188">
        <f t="shared" si="2"/>
        <v>111708845</v>
      </c>
    </row>
    <row r="31" spans="3:16" ht="30" customHeight="1">
      <c r="C31" s="25" t="s">
        <v>57</v>
      </c>
      <c r="D31" s="41"/>
      <c r="E31" s="42"/>
      <c r="F31" s="179">
        <f>SUM(F32:F40)</f>
        <v>735230</v>
      </c>
      <c r="G31" s="179">
        <f>SUM(G32:G40)</f>
        <v>1313640</v>
      </c>
      <c r="H31" s="180">
        <f t="shared" si="0"/>
        <v>2048870</v>
      </c>
      <c r="I31" s="181"/>
      <c r="J31" s="179">
        <f>SUM(J32:J40)</f>
        <v>110280125</v>
      </c>
      <c r="K31" s="179">
        <f>SUM(K32:K40)</f>
        <v>111241792</v>
      </c>
      <c r="L31" s="179">
        <f>SUM(L32:L40)</f>
        <v>125818249</v>
      </c>
      <c r="M31" s="179">
        <f>SUM(M32:M40)</f>
        <v>146367703</v>
      </c>
      <c r="N31" s="179">
        <f>SUM(N32:N40)</f>
        <v>89443600</v>
      </c>
      <c r="O31" s="180">
        <f t="shared" si="1"/>
        <v>583151469</v>
      </c>
      <c r="P31" s="182">
        <f t="shared" si="2"/>
        <v>585200339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7994970</v>
      </c>
      <c r="K32" s="55">
        <v>17774310</v>
      </c>
      <c r="L32" s="55">
        <v>19315970</v>
      </c>
      <c r="M32" s="55">
        <v>16944907</v>
      </c>
      <c r="N32" s="55">
        <v>4393230</v>
      </c>
      <c r="O32" s="189">
        <f t="shared" si="1"/>
        <v>66423387</v>
      </c>
      <c r="P32" s="190">
        <f t="shared" si="2"/>
        <v>66423387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132110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132110</v>
      </c>
      <c r="P33" s="186">
        <f t="shared" si="2"/>
        <v>132110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52392556</v>
      </c>
      <c r="K34" s="52">
        <v>41534733</v>
      </c>
      <c r="L34" s="52">
        <v>26952740</v>
      </c>
      <c r="M34" s="52">
        <v>15397276</v>
      </c>
      <c r="N34" s="52">
        <v>8323420</v>
      </c>
      <c r="O34" s="184">
        <f t="shared" si="1"/>
        <v>144600725</v>
      </c>
      <c r="P34" s="186">
        <f t="shared" si="2"/>
        <v>144600725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125860</v>
      </c>
      <c r="H35" s="183">
        <f t="shared" si="0"/>
        <v>125860</v>
      </c>
      <c r="I35" s="93"/>
      <c r="J35" s="52">
        <v>4477690</v>
      </c>
      <c r="K35" s="52">
        <v>3751879</v>
      </c>
      <c r="L35" s="52">
        <v>8247119</v>
      </c>
      <c r="M35" s="52">
        <v>4526070</v>
      </c>
      <c r="N35" s="52">
        <v>4277700</v>
      </c>
      <c r="O35" s="184">
        <f t="shared" si="1"/>
        <v>25280458</v>
      </c>
      <c r="P35" s="186">
        <f t="shared" si="2"/>
        <v>25406318</v>
      </c>
    </row>
    <row r="36" spans="3:16" ht="30" customHeight="1">
      <c r="C36" s="28"/>
      <c r="D36" s="36" t="s">
        <v>61</v>
      </c>
      <c r="E36" s="37"/>
      <c r="F36" s="52">
        <v>735230</v>
      </c>
      <c r="G36" s="52">
        <v>918230</v>
      </c>
      <c r="H36" s="183">
        <f t="shared" si="0"/>
        <v>1653460</v>
      </c>
      <c r="I36" s="93"/>
      <c r="J36" s="52">
        <v>14325009</v>
      </c>
      <c r="K36" s="52">
        <v>11538050</v>
      </c>
      <c r="L36" s="52">
        <v>15205320</v>
      </c>
      <c r="M36" s="52">
        <v>9288810</v>
      </c>
      <c r="N36" s="52">
        <v>2907340</v>
      </c>
      <c r="O36" s="184">
        <f t="shared" si="1"/>
        <v>53264529</v>
      </c>
      <c r="P36" s="186">
        <f t="shared" si="2"/>
        <v>54917989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269550</v>
      </c>
      <c r="H37" s="183">
        <f t="shared" si="0"/>
        <v>269550</v>
      </c>
      <c r="I37" s="53"/>
      <c r="J37" s="52">
        <v>30077400</v>
      </c>
      <c r="K37" s="52">
        <v>34035190</v>
      </c>
      <c r="L37" s="52">
        <v>28043810</v>
      </c>
      <c r="M37" s="52">
        <v>18309490</v>
      </c>
      <c r="N37" s="52">
        <v>6106760</v>
      </c>
      <c r="O37" s="184">
        <f t="shared" si="1"/>
        <v>116572650</v>
      </c>
      <c r="P37" s="186">
        <f t="shared" si="2"/>
        <v>116842200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271370</v>
      </c>
      <c r="K39" s="52">
        <v>1371190</v>
      </c>
      <c r="L39" s="52">
        <v>25727480</v>
      </c>
      <c r="M39" s="52">
        <v>79271840</v>
      </c>
      <c r="N39" s="52">
        <v>62276340</v>
      </c>
      <c r="O39" s="184">
        <f t="shared" si="1"/>
        <v>168918220</v>
      </c>
      <c r="P39" s="186">
        <f t="shared" si="2"/>
        <v>168918220</v>
      </c>
    </row>
    <row r="40" spans="3:16" ht="30" customHeight="1" thickBot="1">
      <c r="C40" s="38"/>
      <c r="D40" s="149" t="s">
        <v>65</v>
      </c>
      <c r="E40" s="150"/>
      <c r="F40" s="56">
        <v>0</v>
      </c>
      <c r="G40" s="56">
        <v>0</v>
      </c>
      <c r="H40" s="191">
        <f t="shared" si="0"/>
        <v>0</v>
      </c>
      <c r="I40" s="57"/>
      <c r="J40" s="56">
        <v>609020</v>
      </c>
      <c r="K40" s="56">
        <v>1236440</v>
      </c>
      <c r="L40" s="56">
        <v>2325810</v>
      </c>
      <c r="M40" s="56">
        <v>2629310</v>
      </c>
      <c r="N40" s="56">
        <v>1158810</v>
      </c>
      <c r="O40" s="191">
        <f t="shared" si="1"/>
        <v>7959390</v>
      </c>
      <c r="P40" s="192">
        <f t="shared" si="2"/>
        <v>7959390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48604134</v>
      </c>
      <c r="K41" s="179">
        <f>SUM(K42:K45)</f>
        <v>52083941</v>
      </c>
      <c r="L41" s="179">
        <f>SUM(L42:L45)</f>
        <v>130614053</v>
      </c>
      <c r="M41" s="179">
        <f>SUM(M42:M45)</f>
        <v>292449023</v>
      </c>
      <c r="N41" s="179">
        <f>SUM(N42:N45)</f>
        <v>193207018</v>
      </c>
      <c r="O41" s="180">
        <f t="shared" si="1"/>
        <v>716958169</v>
      </c>
      <c r="P41" s="182">
        <f t="shared" si="2"/>
        <v>716958169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938430</v>
      </c>
      <c r="K42" s="52">
        <v>2807610</v>
      </c>
      <c r="L42" s="52">
        <v>55730959</v>
      </c>
      <c r="M42" s="52">
        <v>147285559</v>
      </c>
      <c r="N42" s="52">
        <v>111055248</v>
      </c>
      <c r="O42" s="184">
        <f>SUM(I42:N42)</f>
        <v>317817806</v>
      </c>
      <c r="P42" s="186">
        <f>SUM(O42,H42)</f>
        <v>317817806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44778074</v>
      </c>
      <c r="K43" s="52">
        <v>43012571</v>
      </c>
      <c r="L43" s="52">
        <v>56568064</v>
      </c>
      <c r="M43" s="52">
        <v>73312556</v>
      </c>
      <c r="N43" s="52">
        <v>38414974</v>
      </c>
      <c r="O43" s="184">
        <f>SUM(I43:N43)</f>
        <v>256086239</v>
      </c>
      <c r="P43" s="186">
        <f>SUM(O43,H43)</f>
        <v>256086239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264100</v>
      </c>
      <c r="L44" s="52">
        <v>2885800</v>
      </c>
      <c r="M44" s="52">
        <v>10019040</v>
      </c>
      <c r="N44" s="52">
        <v>8224790</v>
      </c>
      <c r="O44" s="184">
        <f>SUM(I44:N44)</f>
        <v>21393730</v>
      </c>
      <c r="P44" s="186">
        <f>SUM(O44,H44)</f>
        <v>21393730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2887630</v>
      </c>
      <c r="K45" s="54">
        <v>5999660</v>
      </c>
      <c r="L45" s="54">
        <v>15429230</v>
      </c>
      <c r="M45" s="54">
        <v>61831868</v>
      </c>
      <c r="N45" s="54">
        <v>35512006</v>
      </c>
      <c r="O45" s="201">
        <f>SUM(I45:N45)</f>
        <v>121660394</v>
      </c>
      <c r="P45" s="202">
        <f>SUM(O45,H45)</f>
        <v>121660394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24651595</v>
      </c>
      <c r="G46" s="197">
        <f>SUM(G10,G31,G41)</f>
        <v>38252713</v>
      </c>
      <c r="H46" s="198">
        <f t="shared" si="0"/>
        <v>62904308</v>
      </c>
      <c r="I46" s="199"/>
      <c r="J46" s="197">
        <f>SUM(J10,J31,J41)</f>
        <v>447223145</v>
      </c>
      <c r="K46" s="197">
        <f>SUM(K10,K31,K41)</f>
        <v>391661369</v>
      </c>
      <c r="L46" s="197">
        <f>SUM(L10,L31,L41)</f>
        <v>439950363</v>
      </c>
      <c r="M46" s="197">
        <f>SUM(M10,M31,M41)</f>
        <v>604441402</v>
      </c>
      <c r="N46" s="197">
        <f>SUM(N10,N31,N41)</f>
        <v>362076393</v>
      </c>
      <c r="O46" s="198">
        <f t="shared" si="1"/>
        <v>2245352672</v>
      </c>
      <c r="P46" s="200">
        <f t="shared" si="2"/>
        <v>2308256980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21786061</v>
      </c>
      <c r="G48" s="179">
        <f>SUM(G49,G55,G58,G63,G67,G68)</f>
        <v>33474982</v>
      </c>
      <c r="H48" s="180">
        <f t="shared" si="0"/>
        <v>55261043</v>
      </c>
      <c r="I48" s="181"/>
      <c r="J48" s="179">
        <f>SUM(J49,J55,J58,J63,J67,J68)</f>
        <v>261195652</v>
      </c>
      <c r="K48" s="179">
        <f>SUM(K49,K55,K58,K63,K67,K68)</f>
        <v>205758174</v>
      </c>
      <c r="L48" s="179">
        <f>SUM(L49,L55,L58,L63,L67,L68)</f>
        <v>165317666</v>
      </c>
      <c r="M48" s="179">
        <f>SUM(M49,M55,M58,M63,M67,M68)</f>
        <v>148932848</v>
      </c>
      <c r="N48" s="179">
        <f>SUM(N49,N55,N58,N63,N67,N68)</f>
        <v>71050736</v>
      </c>
      <c r="O48" s="180">
        <f t="shared" si="1"/>
        <v>852255076</v>
      </c>
      <c r="P48" s="182">
        <f t="shared" si="2"/>
        <v>907516119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2394961</v>
      </c>
      <c r="G49" s="183">
        <f>SUM(G50:G54)</f>
        <v>5532293</v>
      </c>
      <c r="H49" s="184">
        <f t="shared" si="0"/>
        <v>7927254</v>
      </c>
      <c r="I49" s="185"/>
      <c r="J49" s="183">
        <f>SUM(J50:J54)</f>
        <v>51896427</v>
      </c>
      <c r="K49" s="183">
        <f>SUM(K50:K54)</f>
        <v>39662589</v>
      </c>
      <c r="L49" s="183">
        <f>SUM(L50:L54)</f>
        <v>29924920</v>
      </c>
      <c r="M49" s="183">
        <f>SUM(M50:M54)</f>
        <v>30375024</v>
      </c>
      <c r="N49" s="183">
        <f>SUM(N50:N54)</f>
        <v>21893076</v>
      </c>
      <c r="O49" s="184">
        <f t="shared" si="1"/>
        <v>173752036</v>
      </c>
      <c r="P49" s="186">
        <f t="shared" si="2"/>
        <v>181679290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33238172</v>
      </c>
      <c r="K50" s="52">
        <v>22663239</v>
      </c>
      <c r="L50" s="52">
        <v>18106109</v>
      </c>
      <c r="M50" s="52">
        <v>16575839</v>
      </c>
      <c r="N50" s="52">
        <v>12634080</v>
      </c>
      <c r="O50" s="184">
        <f t="shared" si="1"/>
        <v>103217439</v>
      </c>
      <c r="P50" s="186">
        <f t="shared" si="2"/>
        <v>103217439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32940</v>
      </c>
      <c r="H51" s="184">
        <f t="shared" si="0"/>
        <v>32940</v>
      </c>
      <c r="I51" s="93"/>
      <c r="J51" s="52">
        <v>242943</v>
      </c>
      <c r="K51" s="52">
        <v>528124</v>
      </c>
      <c r="L51" s="52">
        <v>1362206</v>
      </c>
      <c r="M51" s="52">
        <v>2922799</v>
      </c>
      <c r="N51" s="52">
        <v>3208394</v>
      </c>
      <c r="O51" s="184">
        <f t="shared" si="1"/>
        <v>8264466</v>
      </c>
      <c r="P51" s="186">
        <f t="shared" si="2"/>
        <v>8297406</v>
      </c>
    </row>
    <row r="52" spans="3:16" ht="30" customHeight="1">
      <c r="C52" s="28"/>
      <c r="D52" s="29"/>
      <c r="E52" s="31" t="s">
        <v>41</v>
      </c>
      <c r="F52" s="52">
        <v>1043728</v>
      </c>
      <c r="G52" s="52">
        <v>2659956</v>
      </c>
      <c r="H52" s="184">
        <f t="shared" si="0"/>
        <v>3703684</v>
      </c>
      <c r="I52" s="93"/>
      <c r="J52" s="52">
        <v>8840658</v>
      </c>
      <c r="K52" s="52">
        <v>7478158</v>
      </c>
      <c r="L52" s="52">
        <v>4828176</v>
      </c>
      <c r="M52" s="52">
        <v>5963377</v>
      </c>
      <c r="N52" s="52">
        <v>3926184</v>
      </c>
      <c r="O52" s="184">
        <f t="shared" si="1"/>
        <v>31036553</v>
      </c>
      <c r="P52" s="186">
        <f t="shared" si="2"/>
        <v>34740237</v>
      </c>
    </row>
    <row r="53" spans="3:16" ht="30" customHeight="1">
      <c r="C53" s="28"/>
      <c r="D53" s="29"/>
      <c r="E53" s="31" t="s">
        <v>42</v>
      </c>
      <c r="F53" s="52">
        <v>897991</v>
      </c>
      <c r="G53" s="52">
        <v>2319966</v>
      </c>
      <c r="H53" s="184">
        <f t="shared" si="0"/>
        <v>3217957</v>
      </c>
      <c r="I53" s="93"/>
      <c r="J53" s="52">
        <v>5197440</v>
      </c>
      <c r="K53" s="52">
        <v>4701882</v>
      </c>
      <c r="L53" s="52">
        <v>2797461</v>
      </c>
      <c r="M53" s="52">
        <v>2593041</v>
      </c>
      <c r="N53" s="52">
        <v>1123393</v>
      </c>
      <c r="O53" s="184">
        <f t="shared" si="1"/>
        <v>16413217</v>
      </c>
      <c r="P53" s="186">
        <f t="shared" si="2"/>
        <v>19631174</v>
      </c>
    </row>
    <row r="54" spans="3:16" ht="30" customHeight="1">
      <c r="C54" s="28"/>
      <c r="D54" s="29"/>
      <c r="E54" s="31" t="s">
        <v>43</v>
      </c>
      <c r="F54" s="52">
        <v>453242</v>
      </c>
      <c r="G54" s="52">
        <v>519431</v>
      </c>
      <c r="H54" s="184">
        <f t="shared" si="0"/>
        <v>972673</v>
      </c>
      <c r="I54" s="93"/>
      <c r="J54" s="52">
        <v>4377214</v>
      </c>
      <c r="K54" s="52">
        <v>4291186</v>
      </c>
      <c r="L54" s="52">
        <v>2830968</v>
      </c>
      <c r="M54" s="52">
        <v>2319968</v>
      </c>
      <c r="N54" s="52">
        <v>1001025</v>
      </c>
      <c r="O54" s="184">
        <f t="shared" si="1"/>
        <v>14820361</v>
      </c>
      <c r="P54" s="186">
        <f t="shared" si="2"/>
        <v>15793034</v>
      </c>
    </row>
    <row r="55" spans="3:16" ht="30" customHeight="1">
      <c r="C55" s="28"/>
      <c r="D55" s="32" t="s">
        <v>44</v>
      </c>
      <c r="E55" s="33"/>
      <c r="F55" s="183">
        <f>SUM(F56:F57)</f>
        <v>6373481</v>
      </c>
      <c r="G55" s="183">
        <f>SUM(G56:G57)</f>
        <v>12781279</v>
      </c>
      <c r="H55" s="184">
        <f t="shared" si="0"/>
        <v>19154760</v>
      </c>
      <c r="I55" s="185"/>
      <c r="J55" s="183">
        <f>SUM(J56:J57)</f>
        <v>130386582</v>
      </c>
      <c r="K55" s="183">
        <f>SUM(K56:K57)</f>
        <v>99950737</v>
      </c>
      <c r="L55" s="183">
        <f>SUM(L56:L57)</f>
        <v>70511122</v>
      </c>
      <c r="M55" s="183">
        <f>SUM(M56:M57)</f>
        <v>56854668</v>
      </c>
      <c r="N55" s="183">
        <f>SUM(N56:N57)</f>
        <v>22788635</v>
      </c>
      <c r="O55" s="184">
        <f t="shared" si="1"/>
        <v>380491744</v>
      </c>
      <c r="P55" s="186">
        <f t="shared" si="2"/>
        <v>399646504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104042290</v>
      </c>
      <c r="K56" s="52">
        <v>76929019</v>
      </c>
      <c r="L56" s="52">
        <v>58956151</v>
      </c>
      <c r="M56" s="52">
        <v>49544289</v>
      </c>
      <c r="N56" s="52">
        <v>21061391</v>
      </c>
      <c r="O56" s="184">
        <f t="shared" si="1"/>
        <v>310533140</v>
      </c>
      <c r="P56" s="186">
        <f t="shared" si="2"/>
        <v>310533140</v>
      </c>
    </row>
    <row r="57" spans="3:16" ht="30" customHeight="1">
      <c r="C57" s="28"/>
      <c r="D57" s="29"/>
      <c r="E57" s="31" t="s">
        <v>46</v>
      </c>
      <c r="F57" s="52">
        <v>6373481</v>
      </c>
      <c r="G57" s="52">
        <v>12781279</v>
      </c>
      <c r="H57" s="184">
        <f t="shared" si="0"/>
        <v>19154760</v>
      </c>
      <c r="I57" s="93"/>
      <c r="J57" s="52">
        <v>26344292</v>
      </c>
      <c r="K57" s="52">
        <v>23021718</v>
      </c>
      <c r="L57" s="52">
        <v>11554971</v>
      </c>
      <c r="M57" s="52">
        <v>7310379</v>
      </c>
      <c r="N57" s="52">
        <v>1727244</v>
      </c>
      <c r="O57" s="184">
        <f t="shared" si="1"/>
        <v>69958604</v>
      </c>
      <c r="P57" s="186">
        <f t="shared" si="2"/>
        <v>89113364</v>
      </c>
    </row>
    <row r="58" spans="3:16" ht="30" customHeight="1">
      <c r="C58" s="28"/>
      <c r="D58" s="32" t="s">
        <v>47</v>
      </c>
      <c r="E58" s="33"/>
      <c r="F58" s="183">
        <f>SUM(F59:F62)</f>
        <v>28978</v>
      </c>
      <c r="G58" s="183">
        <f>SUM(G59:G62)</f>
        <v>272021</v>
      </c>
      <c r="H58" s="184">
        <f t="shared" si="0"/>
        <v>300999</v>
      </c>
      <c r="I58" s="185"/>
      <c r="J58" s="183">
        <f>SUM(J59:J62)</f>
        <v>9404089</v>
      </c>
      <c r="K58" s="183">
        <f>SUM(K59:K62)</f>
        <v>9826758</v>
      </c>
      <c r="L58" s="183">
        <f>SUM(L59:L62)</f>
        <v>25891975</v>
      </c>
      <c r="M58" s="183">
        <f>SUM(M59:M62)</f>
        <v>27585799</v>
      </c>
      <c r="N58" s="183">
        <f>SUM(N59:N62)</f>
        <v>10787342</v>
      </c>
      <c r="O58" s="184">
        <f t="shared" si="1"/>
        <v>83495963</v>
      </c>
      <c r="P58" s="186">
        <f t="shared" si="2"/>
        <v>83796962</v>
      </c>
    </row>
    <row r="59" spans="3:16" ht="30" customHeight="1">
      <c r="C59" s="28"/>
      <c r="D59" s="29"/>
      <c r="E59" s="31" t="s">
        <v>48</v>
      </c>
      <c r="F59" s="52">
        <v>9522</v>
      </c>
      <c r="G59" s="52">
        <v>124601</v>
      </c>
      <c r="H59" s="184">
        <f t="shared" si="0"/>
        <v>134123</v>
      </c>
      <c r="I59" s="93"/>
      <c r="J59" s="52">
        <v>7510994</v>
      </c>
      <c r="K59" s="52">
        <v>7643800</v>
      </c>
      <c r="L59" s="52">
        <v>24718871</v>
      </c>
      <c r="M59" s="52">
        <v>25907380</v>
      </c>
      <c r="N59" s="52">
        <v>10724045</v>
      </c>
      <c r="O59" s="184">
        <f t="shared" si="1"/>
        <v>76505090</v>
      </c>
      <c r="P59" s="186">
        <f t="shared" si="2"/>
        <v>76639213</v>
      </c>
    </row>
    <row r="60" spans="3:16" ht="30" customHeight="1">
      <c r="C60" s="28"/>
      <c r="D60" s="29"/>
      <c r="E60" s="34" t="s">
        <v>49</v>
      </c>
      <c r="F60" s="52">
        <v>19456</v>
      </c>
      <c r="G60" s="52">
        <v>147420</v>
      </c>
      <c r="H60" s="184">
        <f t="shared" si="0"/>
        <v>166876</v>
      </c>
      <c r="I60" s="93"/>
      <c r="J60" s="52">
        <v>1893095</v>
      </c>
      <c r="K60" s="52">
        <v>2182958</v>
      </c>
      <c r="L60" s="52">
        <v>1173104</v>
      </c>
      <c r="M60" s="52">
        <v>1678419</v>
      </c>
      <c r="N60" s="52">
        <v>63297</v>
      </c>
      <c r="O60" s="184">
        <f t="shared" si="1"/>
        <v>6990873</v>
      </c>
      <c r="P60" s="186">
        <f t="shared" si="2"/>
        <v>7157749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7013668</v>
      </c>
      <c r="G63" s="183">
        <f>SUM(G64:G66)</f>
        <v>7854522</v>
      </c>
      <c r="H63" s="184">
        <f t="shared" si="0"/>
        <v>14868190</v>
      </c>
      <c r="I63" s="185"/>
      <c r="J63" s="183">
        <f>SUM(J64:J66)</f>
        <v>14680726</v>
      </c>
      <c r="K63" s="183">
        <f>SUM(K64:K66)</f>
        <v>18907477</v>
      </c>
      <c r="L63" s="183">
        <f>SUM(L64:L66)</f>
        <v>13344287</v>
      </c>
      <c r="M63" s="183">
        <f>SUM(M64:M66)</f>
        <v>10749979</v>
      </c>
      <c r="N63" s="183">
        <f>SUM(N64:N66)</f>
        <v>4955127</v>
      </c>
      <c r="O63" s="184">
        <f t="shared" si="1"/>
        <v>62637596</v>
      </c>
      <c r="P63" s="186">
        <f t="shared" si="2"/>
        <v>77505786</v>
      </c>
    </row>
    <row r="64" spans="3:16" ht="30" customHeight="1">
      <c r="C64" s="28"/>
      <c r="D64" s="29"/>
      <c r="E64" s="34" t="s">
        <v>52</v>
      </c>
      <c r="F64" s="52">
        <v>3850123</v>
      </c>
      <c r="G64" s="52">
        <v>6364007</v>
      </c>
      <c r="H64" s="184">
        <f t="shared" si="0"/>
        <v>10214130</v>
      </c>
      <c r="I64" s="93"/>
      <c r="J64" s="52">
        <v>11328600</v>
      </c>
      <c r="K64" s="52">
        <v>17205486</v>
      </c>
      <c r="L64" s="52">
        <v>12017227</v>
      </c>
      <c r="M64" s="52">
        <v>9648560</v>
      </c>
      <c r="N64" s="52">
        <v>4653578</v>
      </c>
      <c r="O64" s="184">
        <f t="shared" si="1"/>
        <v>54853451</v>
      </c>
      <c r="P64" s="186">
        <f t="shared" si="2"/>
        <v>65067581</v>
      </c>
    </row>
    <row r="65" spans="3:16" ht="30" customHeight="1">
      <c r="C65" s="28"/>
      <c r="D65" s="29"/>
      <c r="E65" s="34" t="s">
        <v>53</v>
      </c>
      <c r="F65" s="52">
        <v>553041</v>
      </c>
      <c r="G65" s="52">
        <v>346476</v>
      </c>
      <c r="H65" s="184">
        <f t="shared" si="0"/>
        <v>899517</v>
      </c>
      <c r="I65" s="93"/>
      <c r="J65" s="52">
        <v>1129198</v>
      </c>
      <c r="K65" s="52">
        <v>424758</v>
      </c>
      <c r="L65" s="52">
        <v>585507</v>
      </c>
      <c r="M65" s="52">
        <v>359721</v>
      </c>
      <c r="N65" s="52">
        <v>46332</v>
      </c>
      <c r="O65" s="184">
        <f t="shared" si="1"/>
        <v>2545516</v>
      </c>
      <c r="P65" s="186">
        <f t="shared" si="2"/>
        <v>3445033</v>
      </c>
    </row>
    <row r="66" spans="3:16" ht="30" customHeight="1">
      <c r="C66" s="28"/>
      <c r="D66" s="29"/>
      <c r="E66" s="34" t="s">
        <v>54</v>
      </c>
      <c r="F66" s="52">
        <v>2610504</v>
      </c>
      <c r="G66" s="52">
        <v>1144039</v>
      </c>
      <c r="H66" s="184">
        <f t="shared" si="0"/>
        <v>3754543</v>
      </c>
      <c r="I66" s="93"/>
      <c r="J66" s="52">
        <v>2222928</v>
      </c>
      <c r="K66" s="52">
        <v>1277233</v>
      </c>
      <c r="L66" s="52">
        <v>741553</v>
      </c>
      <c r="M66" s="52">
        <v>741698</v>
      </c>
      <c r="N66" s="52">
        <v>255217</v>
      </c>
      <c r="O66" s="184">
        <f t="shared" si="1"/>
        <v>5238629</v>
      </c>
      <c r="P66" s="186">
        <f t="shared" si="2"/>
        <v>8993172</v>
      </c>
    </row>
    <row r="67" spans="3:16" ht="30" customHeight="1">
      <c r="C67" s="28"/>
      <c r="D67" s="36" t="s">
        <v>55</v>
      </c>
      <c r="E67" s="37"/>
      <c r="F67" s="52">
        <v>1242323</v>
      </c>
      <c r="G67" s="52">
        <v>1504934</v>
      </c>
      <c r="H67" s="184">
        <f t="shared" si="0"/>
        <v>2747257</v>
      </c>
      <c r="I67" s="93"/>
      <c r="J67" s="52">
        <v>13039154</v>
      </c>
      <c r="K67" s="52">
        <v>12303355</v>
      </c>
      <c r="L67" s="52">
        <v>8197770</v>
      </c>
      <c r="M67" s="52">
        <v>11221554</v>
      </c>
      <c r="N67" s="52">
        <v>5669642</v>
      </c>
      <c r="O67" s="184">
        <f t="shared" si="1"/>
        <v>50431475</v>
      </c>
      <c r="P67" s="186">
        <f t="shared" si="2"/>
        <v>53178732</v>
      </c>
    </row>
    <row r="68" spans="3:16" ht="30" customHeight="1" thickBot="1">
      <c r="C68" s="38"/>
      <c r="D68" s="39" t="s">
        <v>56</v>
      </c>
      <c r="E68" s="40"/>
      <c r="F68" s="54">
        <v>4732650</v>
      </c>
      <c r="G68" s="54">
        <v>5529933</v>
      </c>
      <c r="H68" s="187">
        <f t="shared" si="0"/>
        <v>10262583</v>
      </c>
      <c r="I68" s="94"/>
      <c r="J68" s="54">
        <v>41788674</v>
      </c>
      <c r="K68" s="54">
        <v>25107258</v>
      </c>
      <c r="L68" s="54">
        <v>17447592</v>
      </c>
      <c r="M68" s="54">
        <v>12145824</v>
      </c>
      <c r="N68" s="54">
        <v>4956914</v>
      </c>
      <c r="O68" s="187">
        <f t="shared" si="1"/>
        <v>101446262</v>
      </c>
      <c r="P68" s="188">
        <f t="shared" si="2"/>
        <v>111708845</v>
      </c>
    </row>
    <row r="69" spans="3:16" ht="30" customHeight="1">
      <c r="C69" s="25" t="s">
        <v>57</v>
      </c>
      <c r="D69" s="41"/>
      <c r="E69" s="42"/>
      <c r="F69" s="179">
        <f>SUM(F70:F78)</f>
        <v>650943</v>
      </c>
      <c r="G69" s="179">
        <f>SUM(G70:G78)</f>
        <v>1164368</v>
      </c>
      <c r="H69" s="180">
        <f t="shared" si="0"/>
        <v>1815311</v>
      </c>
      <c r="I69" s="181"/>
      <c r="J69" s="179">
        <f>SUM(J70:J78)</f>
        <v>98160915</v>
      </c>
      <c r="K69" s="179">
        <f>SUM(K70:K78)</f>
        <v>99170091</v>
      </c>
      <c r="L69" s="179">
        <f>SUM(L70:L78)</f>
        <v>112253341</v>
      </c>
      <c r="M69" s="179">
        <f>SUM(M70:M78)</f>
        <v>130762412</v>
      </c>
      <c r="N69" s="179">
        <f>SUM(N70:N78)</f>
        <v>79845595</v>
      </c>
      <c r="O69" s="180">
        <f t="shared" si="1"/>
        <v>520192354</v>
      </c>
      <c r="P69" s="182">
        <f t="shared" si="2"/>
        <v>522007665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7067355</v>
      </c>
      <c r="K70" s="55">
        <v>15826799</v>
      </c>
      <c r="L70" s="55">
        <v>17240624</v>
      </c>
      <c r="M70" s="55">
        <v>15210632</v>
      </c>
      <c r="N70" s="55">
        <v>3913973</v>
      </c>
      <c r="O70" s="189">
        <f t="shared" si="1"/>
        <v>59259383</v>
      </c>
      <c r="P70" s="190">
        <f t="shared" si="2"/>
        <v>59259383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118899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118899</v>
      </c>
      <c r="P71" s="186">
        <f t="shared" si="2"/>
        <v>118899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46669567</v>
      </c>
      <c r="K72" s="52">
        <v>37089706</v>
      </c>
      <c r="L72" s="52">
        <v>24145684</v>
      </c>
      <c r="M72" s="52">
        <v>13745022</v>
      </c>
      <c r="N72" s="52">
        <v>7491078</v>
      </c>
      <c r="O72" s="184">
        <f t="shared" si="1"/>
        <v>129141057</v>
      </c>
      <c r="P72" s="186">
        <f t="shared" si="2"/>
        <v>129141057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113274</v>
      </c>
      <c r="H73" s="183">
        <f t="shared" si="0"/>
        <v>113274</v>
      </c>
      <c r="I73" s="93"/>
      <c r="J73" s="52">
        <v>3984906</v>
      </c>
      <c r="K73" s="52">
        <v>3318266</v>
      </c>
      <c r="L73" s="52">
        <v>7402827</v>
      </c>
      <c r="M73" s="52">
        <v>4073463</v>
      </c>
      <c r="N73" s="52">
        <v>3849930</v>
      </c>
      <c r="O73" s="184">
        <f t="shared" si="1"/>
        <v>22629392</v>
      </c>
      <c r="P73" s="186">
        <f t="shared" si="2"/>
        <v>22742666</v>
      </c>
    </row>
    <row r="74" spans="3:16" ht="30" customHeight="1">
      <c r="C74" s="28"/>
      <c r="D74" s="36" t="s">
        <v>61</v>
      </c>
      <c r="E74" s="37"/>
      <c r="F74" s="52">
        <v>650943</v>
      </c>
      <c r="G74" s="52">
        <v>808499</v>
      </c>
      <c r="H74" s="183">
        <f t="shared" si="0"/>
        <v>1459442</v>
      </c>
      <c r="I74" s="93"/>
      <c r="J74" s="52">
        <v>12717300</v>
      </c>
      <c r="K74" s="52">
        <v>10164402</v>
      </c>
      <c r="L74" s="52">
        <v>13635057</v>
      </c>
      <c r="M74" s="52">
        <v>8085636</v>
      </c>
      <c r="N74" s="52">
        <v>2548506</v>
      </c>
      <c r="O74" s="184">
        <f t="shared" si="1"/>
        <v>47150901</v>
      </c>
      <c r="P74" s="186">
        <f t="shared" si="2"/>
        <v>48610343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242595</v>
      </c>
      <c r="H75" s="183">
        <f aca="true" t="shared" si="3" ref="H75:H84">SUM(F75:G75)</f>
        <v>242595</v>
      </c>
      <c r="I75" s="53"/>
      <c r="J75" s="52">
        <v>26810537</v>
      </c>
      <c r="K75" s="52">
        <v>30445319</v>
      </c>
      <c r="L75" s="52">
        <v>24911304</v>
      </c>
      <c r="M75" s="52">
        <v>16268758</v>
      </c>
      <c r="N75" s="52">
        <v>5408766</v>
      </c>
      <c r="O75" s="184">
        <f aca="true" t="shared" si="4" ref="O75:O84">SUM(I75:N75)</f>
        <v>103844684</v>
      </c>
      <c r="P75" s="186">
        <f aca="true" t="shared" si="5" ref="P75:P84">SUM(O75,H75)</f>
        <v>104087279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244233</v>
      </c>
      <c r="K77" s="52">
        <v>1234071</v>
      </c>
      <c r="L77" s="52">
        <v>22878852</v>
      </c>
      <c r="M77" s="52">
        <v>71042948</v>
      </c>
      <c r="N77" s="52">
        <v>55668449</v>
      </c>
      <c r="O77" s="184">
        <f t="shared" si="4"/>
        <v>151068553</v>
      </c>
      <c r="P77" s="186">
        <f t="shared" si="5"/>
        <v>151068553</v>
      </c>
    </row>
    <row r="78" spans="3:16" ht="30" customHeight="1" thickBot="1">
      <c r="C78" s="38"/>
      <c r="D78" s="149" t="s">
        <v>65</v>
      </c>
      <c r="E78" s="150"/>
      <c r="F78" s="56">
        <v>0</v>
      </c>
      <c r="G78" s="56">
        <v>0</v>
      </c>
      <c r="H78" s="191">
        <f t="shared" si="3"/>
        <v>0</v>
      </c>
      <c r="I78" s="57"/>
      <c r="J78" s="56">
        <v>548118</v>
      </c>
      <c r="K78" s="56">
        <v>1091528</v>
      </c>
      <c r="L78" s="56">
        <v>2038993</v>
      </c>
      <c r="M78" s="56">
        <v>2335953</v>
      </c>
      <c r="N78" s="56">
        <v>964893</v>
      </c>
      <c r="O78" s="191">
        <f t="shared" si="4"/>
        <v>6979485</v>
      </c>
      <c r="P78" s="192">
        <f t="shared" si="5"/>
        <v>6979485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43510847</v>
      </c>
      <c r="K79" s="179">
        <f>SUM(K80:K83)</f>
        <v>46647859</v>
      </c>
      <c r="L79" s="179">
        <f>SUM(L80:L83)</f>
        <v>116671023</v>
      </c>
      <c r="M79" s="179">
        <f>SUM(M80:M83)</f>
        <v>261601981</v>
      </c>
      <c r="N79" s="179">
        <f>SUM(N80:N83)</f>
        <v>172393531</v>
      </c>
      <c r="O79" s="180">
        <f t="shared" si="4"/>
        <v>640825241</v>
      </c>
      <c r="P79" s="182">
        <f t="shared" si="5"/>
        <v>640825241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844587</v>
      </c>
      <c r="K80" s="52">
        <v>2526849</v>
      </c>
      <c r="L80" s="52">
        <v>49919258</v>
      </c>
      <c r="M80" s="52">
        <v>131953654</v>
      </c>
      <c r="N80" s="52">
        <v>99334633</v>
      </c>
      <c r="O80" s="184">
        <f t="shared" si="4"/>
        <v>284578981</v>
      </c>
      <c r="P80" s="186">
        <f t="shared" si="5"/>
        <v>284578981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40067393</v>
      </c>
      <c r="K81" s="52">
        <v>38483626</v>
      </c>
      <c r="L81" s="52">
        <v>50451684</v>
      </c>
      <c r="M81" s="52">
        <v>65651087</v>
      </c>
      <c r="N81" s="52">
        <v>34135061</v>
      </c>
      <c r="O81" s="184">
        <f t="shared" si="4"/>
        <v>228788851</v>
      </c>
      <c r="P81" s="186">
        <f t="shared" si="5"/>
        <v>228788851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237690</v>
      </c>
      <c r="L82" s="52">
        <v>2597220</v>
      </c>
      <c r="M82" s="52">
        <v>8792902</v>
      </c>
      <c r="N82" s="52">
        <v>7402311</v>
      </c>
      <c r="O82" s="184">
        <f t="shared" si="4"/>
        <v>19030123</v>
      </c>
      <c r="P82" s="186">
        <f t="shared" si="5"/>
        <v>19030123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2598867</v>
      </c>
      <c r="K83" s="54">
        <v>5399694</v>
      </c>
      <c r="L83" s="54">
        <v>13702861</v>
      </c>
      <c r="M83" s="54">
        <v>55204338</v>
      </c>
      <c r="N83" s="54">
        <v>31521526</v>
      </c>
      <c r="O83" s="187">
        <f t="shared" si="4"/>
        <v>108427286</v>
      </c>
      <c r="P83" s="188">
        <f t="shared" si="5"/>
        <v>108427286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22437004</v>
      </c>
      <c r="G84" s="197">
        <f>SUM(G48,G69,G79)</f>
        <v>34639350</v>
      </c>
      <c r="H84" s="198">
        <f t="shared" si="3"/>
        <v>57076354</v>
      </c>
      <c r="I84" s="199"/>
      <c r="J84" s="197">
        <f>SUM(J48,J69,J79)</f>
        <v>402867414</v>
      </c>
      <c r="K84" s="197">
        <f>SUM(K48,K69,K79)</f>
        <v>351576124</v>
      </c>
      <c r="L84" s="197">
        <f>SUM(L48,L69,L79)</f>
        <v>394242030</v>
      </c>
      <c r="M84" s="197">
        <f>SUM(M48,M69,M79)</f>
        <v>541297241</v>
      </c>
      <c r="N84" s="197">
        <f>SUM(N48,N69,N79)</f>
        <v>323289862</v>
      </c>
      <c r="O84" s="198">
        <f t="shared" si="4"/>
        <v>2013272671</v>
      </c>
      <c r="P84" s="200">
        <f t="shared" si="5"/>
        <v>2070349025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2021-10-25T06:56:27Z</cp:lastPrinted>
  <dcterms:created xsi:type="dcterms:W3CDTF">2012-04-10T04:28:23Z</dcterms:created>
  <dcterms:modified xsi:type="dcterms:W3CDTF">2021-10-25T06:58:14Z</dcterms:modified>
  <cp:category/>
  <cp:version/>
  <cp:contentType/>
  <cp:contentStatus/>
</cp:coreProperties>
</file>