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<sst xmlns="http://schemas.openxmlformats.org/spreadsheetml/2006/main" count="283" uniqueCount="93">
  <si>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</si>
  <si>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</si>
  <si>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</si>
  <si>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</si>
  <si>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</si>
  <si>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</si>
  <si>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</si>
  <si>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</si>
  <si>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</si>
  <si>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</si>
  <si>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</si>
  <si>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</si>
  <si>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</si>
  <si>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</si>
  <si>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</si>
  <si>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</si>
  <si>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</si>
  <si>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</si>
  <si>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</si>
  <si>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</si>
  <si>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</si>
  <si>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</si>
  <si>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</si>
  <si>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</si>
  <si>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</si>
  <si>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</si>
  <si>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</si>
  <si>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</si>
  <si>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</si>
  <si>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</si>
  <si>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</si>
  <si>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</si>
  <si>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</si>
  <si>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</si>
  <si>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</si>
  <si>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</si>
  <si>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</si>
  <si>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</si>
  <si>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</si>
  <si>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</si>
  <si>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</si>
  <si>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</si>
  <si>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</si>
  <si>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</si>
  <si>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</si>
  <si>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</si>
  <si>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</si>
  <si>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</si>
  <si>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</si>
  <si>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</si>
  <si>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</si>
  <si>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</si>
  <si>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</si>
  <si>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</si>
  <si>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</si>
  <si>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</si>
  <si>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</si>
  <si>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</si>
  <si>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</si>
  <si>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</si>
  <si>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</si>
  <si>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</si>
  <si>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</si>
  <si>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</si>
  <si>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</si>
  <si>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</si>
  <si>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</si>
  <si>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</si>
  <si>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</si>
  <si>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</si>
  <si>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</si>
  <si>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</si>
  <si>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</si>
  <si>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</si>
  <si>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</si>
  <si>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</si>
  <si>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</si>
  <si>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</si>
  <si>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</si>
  <si>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</si>
  <si>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</si>
  <si>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</si>
  <si>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</si>
  <si>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</si>
  <si>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</si>
  <si>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</si>
  <si>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</si>
  <si>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</si>
  <si>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</si>
  <si>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</si>
  <si>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</si>
  <si>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03年 7月分）</t>
  </si>
  <si>
    <t>（令和 03年 7月分）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</si>
</sst>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8" fontId="48" fillId="0" borderId="40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6" fontId="48" fillId="0" borderId="42" xfId="0" applyNumberFormat="1" applyFont="1" applyFill="1" applyBorder="1" applyAlignment="1" applyProtection="1">
      <alignment vertical="center" shrinkToFit="1"/>
      <protection locked="0"/>
    </xf>
    <xf numFmtId="176" fontId="48" fillId="0" borderId="43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178" fontId="48" fillId="0" borderId="47" xfId="0" applyNumberFormat="1" applyFont="1" applyFill="1" applyBorder="1" applyAlignment="1">
      <alignment vertical="center"/>
    </xf>
    <xf numFmtId="176" fontId="48" fillId="0" borderId="48" xfId="0" applyNumberFormat="1" applyFont="1" applyFill="1" applyBorder="1" applyAlignment="1">
      <alignment vertical="center"/>
    </xf>
    <xf numFmtId="178" fontId="48" fillId="0" borderId="49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78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3" xfId="0" applyNumberFormat="1" applyFont="1" applyFill="1" applyBorder="1" applyAlignment="1" applyProtection="1">
      <alignment vertical="center" shrinkToFit="1"/>
      <protection locked="0"/>
    </xf>
    <xf numFmtId="0" fontId="48" fillId="0" borderId="58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63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178" fontId="52" fillId="0" borderId="66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65" xfId="0" applyNumberFormat="1" applyFont="1" applyFill="1" applyBorder="1" applyAlignment="1">
      <alignment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left" vertical="center"/>
    </xf>
    <xf numFmtId="0" fontId="48" fillId="0" borderId="72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49" xfId="0" applyFont="1" applyFill="1" applyBorder="1" applyAlignment="1">
      <alignment horizontal="left"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50" fillId="0" borderId="78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79" xfId="0" applyFont="1" applyFill="1" applyBorder="1" applyAlignment="1">
      <alignment horizontal="left" vertical="center"/>
    </xf>
    <xf numFmtId="0" fontId="50" fillId="0" borderId="80" xfId="0" applyFont="1" applyFill="1" applyBorder="1" applyAlignment="1">
      <alignment horizontal="left" vertical="center"/>
    </xf>
    <xf numFmtId="0" fontId="50" fillId="0" borderId="81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 wrapText="1"/>
    </xf>
    <xf numFmtId="0" fontId="48" fillId="0" borderId="87" xfId="0" applyFont="1" applyFill="1" applyBorder="1" applyAlignment="1">
      <alignment horizontal="center" vertical="center" wrapText="1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50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45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E15" sqref="E15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19" t="s">
        <v>21</v>
      </c>
      <c r="G1" s="119"/>
      <c r="H1" s="119"/>
      <c r="I1" s="119"/>
      <c r="J1" s="119"/>
      <c r="K1" s="119"/>
      <c r="L1" s="119"/>
      <c r="M1" s="119"/>
      <c r="N1" s="119"/>
      <c r="O1" s="4"/>
    </row>
    <row r="2" spans="5:16" ht="45" customHeight="1">
      <c r="E2" s="5"/>
      <c r="F2" s="120" t="s">
        <v>91</v>
      </c>
      <c r="G2" s="120"/>
      <c r="H2" s="120"/>
      <c r="I2" s="120"/>
      <c r="J2" s="120"/>
      <c r="K2" s="121"/>
      <c r="L2" s="121"/>
      <c r="M2" s="121"/>
      <c r="N2" s="121"/>
      <c r="O2" s="132">
        <v>41009</v>
      </c>
      <c r="P2" s="132"/>
    </row>
    <row r="3" spans="6:17" ht="30" customHeight="1">
      <c r="F3" s="59"/>
      <c r="G3" s="59"/>
      <c r="H3" s="59"/>
      <c r="I3" s="59"/>
      <c r="J3" s="59"/>
      <c r="N3" s="60"/>
      <c r="O3" s="132" t="s">
        <v>0</v>
      </c>
      <c r="P3" s="132"/>
      <c r="Q3" s="10"/>
    </row>
    <row r="4" spans="3:17" ht="45" customHeight="1">
      <c r="C4" s="61" t="s">
        <v>22</v>
      </c>
      <c r="F4" s="59"/>
      <c r="G4" s="62"/>
      <c r="H4" s="59"/>
      <c r="I4" s="59"/>
      <c r="J4" s="59"/>
      <c r="M4" s="63" t="s">
        <v>75</v>
      </c>
      <c r="N4" s="60"/>
      <c r="P4" s="99"/>
      <c r="Q4" s="10"/>
    </row>
    <row r="5" spans="6:17" ht="7.5" customHeight="1" thickBot="1">
      <c r="F5" s="59"/>
      <c r="G5" s="59"/>
      <c r="H5" s="59"/>
      <c r="I5" s="59"/>
      <c r="J5" s="59"/>
      <c r="N5" s="60"/>
      <c r="O5" s="99"/>
      <c r="P5" s="99"/>
      <c r="Q5" s="10"/>
    </row>
    <row r="6" spans="3:19" ht="45" customHeight="1">
      <c r="C6" s="130" t="s">
        <v>20</v>
      </c>
      <c r="D6" s="124"/>
      <c r="E6" s="131"/>
      <c r="F6" s="126" t="s">
        <v>80</v>
      </c>
      <c r="G6" s="131"/>
      <c r="H6" s="124" t="s">
        <v>81</v>
      </c>
      <c r="I6" s="124"/>
      <c r="J6" s="126" t="s">
        <v>82</v>
      </c>
      <c r="K6" s="127"/>
      <c r="L6" s="124" t="s">
        <v>85</v>
      </c>
      <c r="M6" s="125"/>
      <c r="P6" s="60"/>
      <c r="Q6" s="99"/>
      <c r="R6" s="99"/>
      <c r="S6" s="10"/>
    </row>
    <row r="7" spans="3:19" ht="45" customHeight="1" thickBot="1">
      <c r="C7" s="116" t="s">
        <v>19</v>
      </c>
      <c r="D7" s="117"/>
      <c r="E7" s="117"/>
      <c r="F7" s="109">
        <v>43310</v>
      </c>
      <c r="G7" s="118"/>
      <c r="H7" s="122">
        <v>30276</v>
      </c>
      <c r="I7" s="118"/>
      <c r="J7" s="109">
        <v>17855</v>
      </c>
      <c r="K7" s="110"/>
      <c r="L7" s="122">
        <f>SUM(F7:K7)</f>
        <v>91441</v>
      </c>
      <c r="M7" s="166"/>
      <c r="P7" s="60"/>
      <c r="Q7" s="99"/>
      <c r="R7" s="99"/>
      <c r="S7" s="10"/>
    </row>
    <row r="8" spans="3:21" ht="30" customHeight="1">
      <c r="C8" s="64"/>
      <c r="D8" s="64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R8" s="60"/>
      <c r="S8" s="99"/>
      <c r="T8" s="99"/>
      <c r="U8" s="10"/>
    </row>
    <row r="9" spans="3:17" ht="45" customHeight="1">
      <c r="C9" s="61" t="s">
        <v>23</v>
      </c>
      <c r="E9" s="12"/>
      <c r="O9" s="66"/>
      <c r="P9" s="67" t="s">
        <v>75</v>
      </c>
      <c r="Q9" s="10"/>
    </row>
    <row r="10" spans="3:17" ht="6.75" customHeight="1" thickBot="1">
      <c r="C10" s="68"/>
      <c r="D10" s="68"/>
      <c r="E10" s="69"/>
      <c r="L10" s="18"/>
      <c r="M10" s="18"/>
      <c r="N10" s="111"/>
      <c r="O10" s="111"/>
      <c r="P10" s="111"/>
      <c r="Q10" s="18"/>
    </row>
    <row r="11" spans="3:17" ht="49.5" customHeight="1">
      <c r="C11" s="114"/>
      <c r="D11" s="115"/>
      <c r="E11" s="115"/>
      <c r="F11" s="70" t="s">
        <v>10</v>
      </c>
      <c r="G11" s="70" t="s">
        <v>28</v>
      </c>
      <c r="H11" s="96" t="s">
        <v>11</v>
      </c>
      <c r="I11" s="71" t="s">
        <v>29</v>
      </c>
      <c r="J11" s="72" t="s">
        <v>1</v>
      </c>
      <c r="K11" s="72" t="s">
        <v>2</v>
      </c>
      <c r="L11" s="72" t="s">
        <v>3</v>
      </c>
      <c r="M11" s="72" t="s">
        <v>4</v>
      </c>
      <c r="N11" s="72" t="s">
        <v>5</v>
      </c>
      <c r="O11" s="73" t="s">
        <v>11</v>
      </c>
      <c r="P11" s="100" t="s">
        <v>83</v>
      </c>
      <c r="Q11" s="20"/>
    </row>
    <row r="12" spans="3:17" ht="49.5" customHeight="1">
      <c r="C12" s="101" t="s">
        <v>86</v>
      </c>
      <c r="D12" s="97"/>
      <c r="E12" s="97"/>
      <c r="F12" s="74">
        <f>SUM(F13:F15)</f>
        <v>3791</v>
      </c>
      <c r="G12" s="74">
        <f>SUM(G13:G15)</f>
        <v>2608</v>
      </c>
      <c r="H12" s="167">
        <f>SUM(H13:H15)</f>
        <v>6399</v>
      </c>
      <c r="I12" s="75">
        <v>0</v>
      </c>
      <c r="J12" s="74">
        <f aca="true" t="shared" si="0" ref="J12:O12">SUM(J13:J15)</f>
        <v>4546</v>
      </c>
      <c r="K12" s="74">
        <f t="shared" si="0"/>
        <v>2678</v>
      </c>
      <c r="L12" s="74">
        <f t="shared" si="0"/>
        <v>2051</v>
      </c>
      <c r="M12" s="74">
        <f t="shared" si="0"/>
        <v>2502</v>
      </c>
      <c r="N12" s="74">
        <f t="shared" si="0"/>
        <v>1360</v>
      </c>
      <c r="O12" s="167">
        <f t="shared" si="0"/>
        <v>13137</v>
      </c>
      <c r="P12" s="168">
        <f aca="true" t="shared" si="1" ref="P12:P17">H12+O12</f>
        <v>19536</v>
      </c>
      <c r="Q12" s="20"/>
    </row>
    <row r="13" spans="3:16" ht="49.5" customHeight="1">
      <c r="C13" s="101" t="s">
        <v>87</v>
      </c>
      <c r="D13" s="102"/>
      <c r="E13" s="102"/>
      <c r="F13" s="74">
        <v>430</v>
      </c>
      <c r="G13" s="74">
        <v>312</v>
      </c>
      <c r="H13" s="167">
        <f>SUM(F13:G13)</f>
        <v>742</v>
      </c>
      <c r="I13" s="75">
        <v>0</v>
      </c>
      <c r="J13" s="74">
        <v>460</v>
      </c>
      <c r="K13" s="74">
        <v>288</v>
      </c>
      <c r="L13" s="74">
        <v>202</v>
      </c>
      <c r="M13" s="74">
        <v>210</v>
      </c>
      <c r="N13" s="74">
        <v>133</v>
      </c>
      <c r="O13" s="167">
        <f>SUM(J13:N13)</f>
        <v>1293</v>
      </c>
      <c r="P13" s="168">
        <f t="shared" si="1"/>
        <v>2035</v>
      </c>
    </row>
    <row r="14" spans="3:16" ht="49.5" customHeight="1">
      <c r="C14" s="112" t="s">
        <v>88</v>
      </c>
      <c r="D14" s="113"/>
      <c r="E14" s="113"/>
      <c r="F14" s="74">
        <v>1579</v>
      </c>
      <c r="G14" s="74">
        <v>919</v>
      </c>
      <c r="H14" s="167">
        <f>SUM(F14:G14)</f>
        <v>2498</v>
      </c>
      <c r="I14" s="75">
        <v>0</v>
      </c>
      <c r="J14" s="74">
        <v>1542</v>
      </c>
      <c r="K14" s="74">
        <v>740</v>
      </c>
      <c r="L14" s="74">
        <v>530</v>
      </c>
      <c r="M14" s="74">
        <v>610</v>
      </c>
      <c r="N14" s="74">
        <v>327</v>
      </c>
      <c r="O14" s="167">
        <f>SUM(J14:N14)</f>
        <v>3749</v>
      </c>
      <c r="P14" s="168">
        <f t="shared" si="1"/>
        <v>6247</v>
      </c>
    </row>
    <row r="15" spans="3:16" ht="49.5" customHeight="1">
      <c r="C15" s="101" t="s">
        <v>89</v>
      </c>
      <c r="D15" s="102"/>
      <c r="E15" s="102"/>
      <c r="F15" s="74">
        <v>1782</v>
      </c>
      <c r="G15" s="74">
        <v>1377</v>
      </c>
      <c r="H15" s="167">
        <f>SUM(F15:G15)</f>
        <v>3159</v>
      </c>
      <c r="I15" s="75"/>
      <c r="J15" s="74">
        <v>2544</v>
      </c>
      <c r="K15" s="74">
        <v>1650</v>
      </c>
      <c r="L15" s="74">
        <v>1319</v>
      </c>
      <c r="M15" s="74">
        <v>1682</v>
      </c>
      <c r="N15" s="74">
        <v>900</v>
      </c>
      <c r="O15" s="167">
        <f>SUM(J15:N15)</f>
        <v>8095</v>
      </c>
      <c r="P15" s="168">
        <f t="shared" si="1"/>
        <v>11254</v>
      </c>
    </row>
    <row r="16" spans="3:16" ht="49.5" customHeight="1">
      <c r="C16" s="112" t="s">
        <v>90</v>
      </c>
      <c r="D16" s="113"/>
      <c r="E16" s="113"/>
      <c r="F16" s="74">
        <v>22</v>
      </c>
      <c r="G16" s="74">
        <v>46</v>
      </c>
      <c r="H16" s="167">
        <f>SUM(F16:G16)</f>
        <v>68</v>
      </c>
      <c r="I16" s="75">
        <v>0</v>
      </c>
      <c r="J16" s="74">
        <v>71</v>
      </c>
      <c r="K16" s="74">
        <v>45</v>
      </c>
      <c r="L16" s="74">
        <v>37</v>
      </c>
      <c r="M16" s="74">
        <v>44</v>
      </c>
      <c r="N16" s="74">
        <v>27</v>
      </c>
      <c r="O16" s="167">
        <f>SUM(J16:N16)</f>
        <v>224</v>
      </c>
      <c r="P16" s="168">
        <f t="shared" si="1"/>
        <v>292</v>
      </c>
    </row>
    <row r="17" spans="3:16" ht="49.5" customHeight="1" thickBot="1">
      <c r="C17" s="107" t="s">
        <v>14</v>
      </c>
      <c r="D17" s="108"/>
      <c r="E17" s="108"/>
      <c r="F17" s="76">
        <f>F12+F16</f>
        <v>3813</v>
      </c>
      <c r="G17" s="76">
        <f>G12+G16</f>
        <v>2654</v>
      </c>
      <c r="H17" s="76">
        <f>H12+H16</f>
        <v>6467</v>
      </c>
      <c r="I17" s="169">
        <v>0</v>
      </c>
      <c r="J17" s="76">
        <f aca="true" t="shared" si="2" ref="J17:O17">J12+J16</f>
        <v>4617</v>
      </c>
      <c r="K17" s="76">
        <f t="shared" si="2"/>
        <v>2723</v>
      </c>
      <c r="L17" s="76">
        <f t="shared" si="2"/>
        <v>2088</v>
      </c>
      <c r="M17" s="76">
        <f t="shared" si="2"/>
        <v>2546</v>
      </c>
      <c r="N17" s="76">
        <f t="shared" si="2"/>
        <v>1387</v>
      </c>
      <c r="O17" s="76">
        <f t="shared" si="2"/>
        <v>13361</v>
      </c>
      <c r="P17" s="170">
        <f t="shared" si="1"/>
        <v>19828</v>
      </c>
    </row>
    <row r="18" ht="30" customHeight="1"/>
    <row r="19" spans="3:17" ht="39.75" customHeight="1">
      <c r="C19" s="61" t="s">
        <v>24</v>
      </c>
      <c r="E19" s="12"/>
      <c r="N19" s="77"/>
      <c r="O19" s="10"/>
      <c r="P19" s="15" t="s">
        <v>79</v>
      </c>
      <c r="Q19" s="10"/>
    </row>
    <row r="20" spans="3:17" ht="6.75" customHeight="1" thickBot="1">
      <c r="C20" s="68"/>
      <c r="D20" s="68"/>
      <c r="E20" s="69"/>
      <c r="L20" s="18"/>
      <c r="M20" s="18"/>
      <c r="N20" s="18"/>
      <c r="P20" s="18"/>
      <c r="Q20" s="18"/>
    </row>
    <row r="21" spans="3:17" ht="49.5" customHeight="1">
      <c r="C21" s="114"/>
      <c r="D21" s="115"/>
      <c r="E21" s="115"/>
      <c r="F21" s="136" t="s">
        <v>15</v>
      </c>
      <c r="G21" s="123"/>
      <c r="H21" s="123"/>
      <c r="I21" s="123" t="s">
        <v>16</v>
      </c>
      <c r="J21" s="123"/>
      <c r="K21" s="123"/>
      <c r="L21" s="123"/>
      <c r="M21" s="123"/>
      <c r="N21" s="123"/>
      <c r="O21" s="123"/>
      <c r="P21" s="105" t="s">
        <v>84</v>
      </c>
      <c r="Q21" s="20"/>
    </row>
    <row r="22" spans="3:17" ht="49.5" customHeight="1">
      <c r="C22" s="145"/>
      <c r="D22" s="146"/>
      <c r="E22" s="146"/>
      <c r="F22" s="78" t="s">
        <v>7</v>
      </c>
      <c r="G22" s="78" t="s">
        <v>8</v>
      </c>
      <c r="H22" s="79" t="s">
        <v>9</v>
      </c>
      <c r="I22" s="80" t="s">
        <v>29</v>
      </c>
      <c r="J22" s="78" t="s">
        <v>1</v>
      </c>
      <c r="K22" s="81" t="s">
        <v>2</v>
      </c>
      <c r="L22" s="81" t="s">
        <v>3</v>
      </c>
      <c r="M22" s="81" t="s">
        <v>4</v>
      </c>
      <c r="N22" s="81" t="s">
        <v>5</v>
      </c>
      <c r="O22" s="82" t="s">
        <v>9</v>
      </c>
      <c r="P22" s="106"/>
      <c r="Q22" s="20"/>
    </row>
    <row r="23" spans="3:17" ht="49.5" customHeight="1">
      <c r="C23" s="95" t="s">
        <v>12</v>
      </c>
      <c r="D23" s="78"/>
      <c r="E23" s="78"/>
      <c r="F23" s="74">
        <v>1097</v>
      </c>
      <c r="G23" s="74">
        <v>1235</v>
      </c>
      <c r="H23" s="167">
        <f>SUM(F23:G23)</f>
        <v>2332</v>
      </c>
      <c r="I23" s="92"/>
      <c r="J23" s="74">
        <v>3340</v>
      </c>
      <c r="K23" s="74">
        <v>2038</v>
      </c>
      <c r="L23" s="74">
        <v>1149</v>
      </c>
      <c r="M23" s="74">
        <v>835</v>
      </c>
      <c r="N23" s="74">
        <v>329</v>
      </c>
      <c r="O23" s="167">
        <f>SUM(I23:N23)</f>
        <v>7691</v>
      </c>
      <c r="P23" s="168">
        <f>H23+O23</f>
        <v>10023</v>
      </c>
      <c r="Q23" s="20"/>
    </row>
    <row r="24" spans="3:16" ht="49.5" customHeight="1">
      <c r="C24" s="141" t="s">
        <v>13</v>
      </c>
      <c r="D24" s="142"/>
      <c r="E24" s="142"/>
      <c r="F24" s="74">
        <v>7</v>
      </c>
      <c r="G24" s="74">
        <v>23</v>
      </c>
      <c r="H24" s="167">
        <f>SUM(F24:G24)</f>
        <v>30</v>
      </c>
      <c r="I24" s="92"/>
      <c r="J24" s="74">
        <v>55</v>
      </c>
      <c r="K24" s="74">
        <v>34</v>
      </c>
      <c r="L24" s="74">
        <v>17</v>
      </c>
      <c r="M24" s="74">
        <v>15</v>
      </c>
      <c r="N24" s="74">
        <v>11</v>
      </c>
      <c r="O24" s="167">
        <f>SUM(I24:N24)</f>
        <v>132</v>
      </c>
      <c r="P24" s="168">
        <f>H24+O24</f>
        <v>162</v>
      </c>
    </row>
    <row r="25" spans="3:16" ht="49.5" customHeight="1" thickBot="1">
      <c r="C25" s="139" t="s">
        <v>14</v>
      </c>
      <c r="D25" s="140"/>
      <c r="E25" s="140"/>
      <c r="F25" s="76">
        <f>SUM(F23:F24)</f>
        <v>1104</v>
      </c>
      <c r="G25" s="76">
        <f>SUM(G23:G24)</f>
        <v>1258</v>
      </c>
      <c r="H25" s="171">
        <f>SUM(F25:G25)</f>
        <v>2362</v>
      </c>
      <c r="I25" s="172"/>
      <c r="J25" s="76">
        <f aca="true" t="shared" si="3" ref="J25:O25">SUM(J23:J24)</f>
        <v>3395</v>
      </c>
      <c r="K25" s="76">
        <f t="shared" si="3"/>
        <v>2072</v>
      </c>
      <c r="L25" s="76">
        <f t="shared" si="3"/>
        <v>1166</v>
      </c>
      <c r="M25" s="76">
        <f t="shared" si="3"/>
        <v>850</v>
      </c>
      <c r="N25" s="76">
        <f t="shared" si="3"/>
        <v>340</v>
      </c>
      <c r="O25" s="171">
        <f t="shared" si="3"/>
        <v>7823</v>
      </c>
      <c r="P25" s="170">
        <f>H25+O25</f>
        <v>10185</v>
      </c>
    </row>
    <row r="26" ht="30" customHeight="1"/>
    <row r="27" spans="3:17" ht="39.75" customHeight="1">
      <c r="C27" s="61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8"/>
      <c r="D28" s="68"/>
      <c r="E28" s="69"/>
      <c r="L28" s="18"/>
      <c r="M28" s="18"/>
      <c r="N28" s="18"/>
      <c r="P28" s="18"/>
      <c r="Q28" s="18"/>
    </row>
    <row r="29" spans="3:17" ht="49.5" customHeight="1">
      <c r="C29" s="114"/>
      <c r="D29" s="115"/>
      <c r="E29" s="115"/>
      <c r="F29" s="136" t="s">
        <v>15</v>
      </c>
      <c r="G29" s="123"/>
      <c r="H29" s="123"/>
      <c r="I29" s="123" t="s">
        <v>16</v>
      </c>
      <c r="J29" s="123"/>
      <c r="K29" s="123"/>
      <c r="L29" s="123"/>
      <c r="M29" s="123"/>
      <c r="N29" s="123"/>
      <c r="O29" s="123"/>
      <c r="P29" s="105" t="s">
        <v>84</v>
      </c>
      <c r="Q29" s="20"/>
    </row>
    <row r="30" spans="3:17" ht="49.5" customHeight="1">
      <c r="C30" s="145"/>
      <c r="D30" s="146"/>
      <c r="E30" s="146"/>
      <c r="F30" s="78" t="s">
        <v>7</v>
      </c>
      <c r="G30" s="78" t="s">
        <v>8</v>
      </c>
      <c r="H30" s="79" t="s">
        <v>9</v>
      </c>
      <c r="I30" s="80" t="s">
        <v>29</v>
      </c>
      <c r="J30" s="78" t="s">
        <v>1</v>
      </c>
      <c r="K30" s="81" t="s">
        <v>2</v>
      </c>
      <c r="L30" s="81" t="s">
        <v>3</v>
      </c>
      <c r="M30" s="81" t="s">
        <v>4</v>
      </c>
      <c r="N30" s="81" t="s">
        <v>5</v>
      </c>
      <c r="O30" s="82" t="s">
        <v>9</v>
      </c>
      <c r="P30" s="106"/>
      <c r="Q30" s="20"/>
    </row>
    <row r="31" spans="3:17" ht="49.5" customHeight="1">
      <c r="C31" s="95" t="s">
        <v>12</v>
      </c>
      <c r="D31" s="78"/>
      <c r="E31" s="78"/>
      <c r="F31" s="74">
        <v>14</v>
      </c>
      <c r="G31" s="74">
        <v>11</v>
      </c>
      <c r="H31" s="167">
        <f>SUM(F31:G31)</f>
        <v>25</v>
      </c>
      <c r="I31" s="92"/>
      <c r="J31" s="74">
        <v>1050</v>
      </c>
      <c r="K31" s="74">
        <v>740</v>
      </c>
      <c r="L31" s="74">
        <v>545</v>
      </c>
      <c r="M31" s="74">
        <v>504</v>
      </c>
      <c r="N31" s="74">
        <v>266</v>
      </c>
      <c r="O31" s="167">
        <f>SUM(I31:N31)</f>
        <v>3105</v>
      </c>
      <c r="P31" s="168">
        <f>H31+O31</f>
        <v>3130</v>
      </c>
      <c r="Q31" s="20"/>
    </row>
    <row r="32" spans="3:16" ht="49.5" customHeight="1">
      <c r="C32" s="141" t="s">
        <v>13</v>
      </c>
      <c r="D32" s="142"/>
      <c r="E32" s="142"/>
      <c r="F32" s="74">
        <v>1</v>
      </c>
      <c r="G32" s="74">
        <v>0</v>
      </c>
      <c r="H32" s="167">
        <f>SUM(F32:G32)</f>
        <v>1</v>
      </c>
      <c r="I32" s="92"/>
      <c r="J32" s="74">
        <v>7</v>
      </c>
      <c r="K32" s="74">
        <v>6</v>
      </c>
      <c r="L32" s="74">
        <v>5</v>
      </c>
      <c r="M32" s="74">
        <v>3</v>
      </c>
      <c r="N32" s="74">
        <v>5</v>
      </c>
      <c r="O32" s="167">
        <f>SUM(I32:N32)</f>
        <v>26</v>
      </c>
      <c r="P32" s="168">
        <f>H32+O32</f>
        <v>27</v>
      </c>
    </row>
    <row r="33" spans="3:16" ht="49.5" customHeight="1" thickBot="1">
      <c r="C33" s="139" t="s">
        <v>14</v>
      </c>
      <c r="D33" s="140"/>
      <c r="E33" s="140"/>
      <c r="F33" s="76">
        <f>SUM(F31:F32)</f>
        <v>15</v>
      </c>
      <c r="G33" s="76">
        <f>SUM(G31:G32)</f>
        <v>11</v>
      </c>
      <c r="H33" s="171">
        <f>SUM(F33:G33)</f>
        <v>26</v>
      </c>
      <c r="I33" s="172"/>
      <c r="J33" s="76">
        <f>SUM(J31:J32)</f>
        <v>1057</v>
      </c>
      <c r="K33" s="76">
        <f>SUM(K31:K32)</f>
        <v>746</v>
      </c>
      <c r="L33" s="76">
        <f>SUM(L31:L32)</f>
        <v>550</v>
      </c>
      <c r="M33" s="76">
        <f>SUM(M31:M32)</f>
        <v>507</v>
      </c>
      <c r="N33" s="76">
        <f>SUM(N31:N32)</f>
        <v>271</v>
      </c>
      <c r="O33" s="171">
        <f>SUM(I33:N33)</f>
        <v>3131</v>
      </c>
      <c r="P33" s="170">
        <f>H33+O33</f>
        <v>3157</v>
      </c>
    </row>
    <row r="34" ht="30" customHeight="1"/>
    <row r="35" spans="3:17" ht="39.75" customHeight="1">
      <c r="C35" s="61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8"/>
      <c r="D36" s="68"/>
      <c r="E36" s="69"/>
      <c r="L36" s="18"/>
      <c r="M36" s="18"/>
      <c r="N36" s="18"/>
      <c r="P36" s="18"/>
      <c r="Q36" s="18"/>
    </row>
    <row r="37" spans="3:17" ht="49.5" customHeight="1">
      <c r="C37" s="114"/>
      <c r="D37" s="115"/>
      <c r="E37" s="115"/>
      <c r="F37" s="136" t="s">
        <v>15</v>
      </c>
      <c r="G37" s="123"/>
      <c r="H37" s="123"/>
      <c r="I37" s="123" t="s">
        <v>16</v>
      </c>
      <c r="J37" s="123"/>
      <c r="K37" s="123"/>
      <c r="L37" s="123"/>
      <c r="M37" s="123"/>
      <c r="N37" s="135"/>
      <c r="O37" s="133" t="s">
        <v>84</v>
      </c>
      <c r="P37" s="20"/>
      <c r="Q37" s="20"/>
    </row>
    <row r="38" spans="3:17" ht="49.5" customHeight="1" thickBot="1">
      <c r="C38" s="143"/>
      <c r="D38" s="144"/>
      <c r="E38" s="144"/>
      <c r="F38" s="85" t="s">
        <v>7</v>
      </c>
      <c r="G38" s="85" t="s">
        <v>8</v>
      </c>
      <c r="H38" s="86" t="s">
        <v>9</v>
      </c>
      <c r="I38" s="87" t="s">
        <v>1</v>
      </c>
      <c r="J38" s="85" t="s">
        <v>2</v>
      </c>
      <c r="K38" s="88" t="s">
        <v>3</v>
      </c>
      <c r="L38" s="88" t="s">
        <v>4</v>
      </c>
      <c r="M38" s="88" t="s">
        <v>5</v>
      </c>
      <c r="N38" s="89" t="s">
        <v>11</v>
      </c>
      <c r="O38" s="134"/>
      <c r="P38" s="20"/>
      <c r="Q38" s="20"/>
    </row>
    <row r="39" spans="3:17" ht="49.5" customHeight="1">
      <c r="C39" s="98" t="s">
        <v>17</v>
      </c>
      <c r="D39" s="70"/>
      <c r="E39" s="70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4</v>
      </c>
      <c r="J39" s="173">
        <f>SUM(J40:J41)</f>
        <v>10</v>
      </c>
      <c r="K39" s="173">
        <f>SUM(K40:K41)</f>
        <v>209</v>
      </c>
      <c r="L39" s="173">
        <f>SUM(L40:L41)</f>
        <v>519</v>
      </c>
      <c r="M39" s="173">
        <f>SUM(M40:M41)</f>
        <v>335</v>
      </c>
      <c r="N39" s="174">
        <f aca="true" t="shared" si="5" ref="N39:N47">SUM(I39:M39)</f>
        <v>1077</v>
      </c>
      <c r="O39" s="176">
        <f>H39+N39</f>
        <v>1077</v>
      </c>
      <c r="P39" s="20"/>
      <c r="Q39" s="20"/>
    </row>
    <row r="40" spans="3:15" ht="49.5" customHeight="1">
      <c r="C40" s="141" t="s">
        <v>12</v>
      </c>
      <c r="D40" s="142"/>
      <c r="E40" s="142"/>
      <c r="F40" s="74">
        <v>0</v>
      </c>
      <c r="G40" s="74">
        <v>0</v>
      </c>
      <c r="H40" s="167">
        <f t="shared" si="4"/>
        <v>0</v>
      </c>
      <c r="I40" s="83">
        <v>4</v>
      </c>
      <c r="J40" s="74">
        <v>10</v>
      </c>
      <c r="K40" s="74">
        <v>208</v>
      </c>
      <c r="L40" s="74">
        <v>518</v>
      </c>
      <c r="M40" s="74">
        <v>334</v>
      </c>
      <c r="N40" s="167">
        <f>SUM(I40:M40)</f>
        <v>1074</v>
      </c>
      <c r="O40" s="168">
        <f aca="true" t="shared" si="6" ref="O40:O50">H40+N40</f>
        <v>1074</v>
      </c>
    </row>
    <row r="41" spans="3:15" ht="49.5" customHeight="1" thickBot="1">
      <c r="C41" s="139" t="s">
        <v>13</v>
      </c>
      <c r="D41" s="140"/>
      <c r="E41" s="140"/>
      <c r="F41" s="76">
        <v>0</v>
      </c>
      <c r="G41" s="76">
        <v>0</v>
      </c>
      <c r="H41" s="171">
        <f t="shared" si="4"/>
        <v>0</v>
      </c>
      <c r="I41" s="84">
        <v>0</v>
      </c>
      <c r="J41" s="76">
        <v>0</v>
      </c>
      <c r="K41" s="76">
        <v>1</v>
      </c>
      <c r="L41" s="76">
        <v>1</v>
      </c>
      <c r="M41" s="76">
        <v>1</v>
      </c>
      <c r="N41" s="171">
        <f t="shared" si="5"/>
        <v>3</v>
      </c>
      <c r="O41" s="170">
        <f t="shared" si="6"/>
        <v>3</v>
      </c>
    </row>
    <row r="42" spans="3:15" ht="49.5" customHeight="1">
      <c r="C42" s="128" t="s">
        <v>30</v>
      </c>
      <c r="D42" s="129"/>
      <c r="E42" s="129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158</v>
      </c>
      <c r="J42" s="173">
        <f>SUM(J43:J44)</f>
        <v>151</v>
      </c>
      <c r="K42" s="173">
        <f>SUM(K43:K44)</f>
        <v>181</v>
      </c>
      <c r="L42" s="173">
        <f>SUM(L43:L44)</f>
        <v>197</v>
      </c>
      <c r="M42" s="173">
        <f>SUM(M43:M44)</f>
        <v>104</v>
      </c>
      <c r="N42" s="167">
        <f t="shared" si="5"/>
        <v>791</v>
      </c>
      <c r="O42" s="176">
        <f t="shared" si="6"/>
        <v>791</v>
      </c>
    </row>
    <row r="43" spans="3:15" ht="49.5" customHeight="1">
      <c r="C43" s="141" t="s">
        <v>12</v>
      </c>
      <c r="D43" s="142"/>
      <c r="E43" s="142"/>
      <c r="F43" s="74">
        <v>0</v>
      </c>
      <c r="G43" s="74">
        <v>0</v>
      </c>
      <c r="H43" s="167">
        <f t="shared" si="4"/>
        <v>0</v>
      </c>
      <c r="I43" s="83">
        <v>157</v>
      </c>
      <c r="J43" s="74">
        <v>150</v>
      </c>
      <c r="K43" s="74">
        <v>176</v>
      </c>
      <c r="L43" s="74">
        <v>190</v>
      </c>
      <c r="M43" s="74">
        <v>103</v>
      </c>
      <c r="N43" s="167">
        <f t="shared" si="5"/>
        <v>776</v>
      </c>
      <c r="O43" s="168">
        <f t="shared" si="6"/>
        <v>776</v>
      </c>
    </row>
    <row r="44" spans="3:15" ht="49.5" customHeight="1" thickBot="1">
      <c r="C44" s="139" t="s">
        <v>13</v>
      </c>
      <c r="D44" s="140"/>
      <c r="E44" s="140"/>
      <c r="F44" s="76">
        <v>0</v>
      </c>
      <c r="G44" s="76">
        <v>0</v>
      </c>
      <c r="H44" s="171">
        <f t="shared" si="4"/>
        <v>0</v>
      </c>
      <c r="I44" s="84">
        <v>1</v>
      </c>
      <c r="J44" s="76">
        <v>1</v>
      </c>
      <c r="K44" s="76">
        <v>5</v>
      </c>
      <c r="L44" s="76">
        <v>7</v>
      </c>
      <c r="M44" s="76">
        <v>1</v>
      </c>
      <c r="N44" s="171">
        <f t="shared" si="5"/>
        <v>15</v>
      </c>
      <c r="O44" s="170">
        <f t="shared" si="6"/>
        <v>15</v>
      </c>
    </row>
    <row r="45" spans="3:15" ht="49.5" customHeight="1">
      <c r="C45" s="128" t="s">
        <v>18</v>
      </c>
      <c r="D45" s="129"/>
      <c r="E45" s="129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1</v>
      </c>
      <c r="K45" s="173">
        <f>SUM(K46:K47)</f>
        <v>7</v>
      </c>
      <c r="L45" s="173">
        <f>SUM(L46:L47)</f>
        <v>31</v>
      </c>
      <c r="M45" s="173">
        <f>SUM(M46:M47)</f>
        <v>19</v>
      </c>
      <c r="N45" s="174">
        <f>SUM(I45:M45)</f>
        <v>58</v>
      </c>
      <c r="O45" s="176">
        <f t="shared" si="6"/>
        <v>58</v>
      </c>
    </row>
    <row r="46" spans="3:15" ht="49.5" customHeight="1">
      <c r="C46" s="141" t="s">
        <v>12</v>
      </c>
      <c r="D46" s="142"/>
      <c r="E46" s="142"/>
      <c r="F46" s="74">
        <v>0</v>
      </c>
      <c r="G46" s="74">
        <v>0</v>
      </c>
      <c r="H46" s="167">
        <f t="shared" si="4"/>
        <v>0</v>
      </c>
      <c r="I46" s="83">
        <v>0</v>
      </c>
      <c r="J46" s="74">
        <v>1</v>
      </c>
      <c r="K46" s="74">
        <v>7</v>
      </c>
      <c r="L46" s="74">
        <v>31</v>
      </c>
      <c r="M46" s="74">
        <v>19</v>
      </c>
      <c r="N46" s="167">
        <f t="shared" si="5"/>
        <v>58</v>
      </c>
      <c r="O46" s="168">
        <f>H46+N46</f>
        <v>58</v>
      </c>
    </row>
    <row r="47" spans="3:15" ht="49.5" customHeight="1" thickBot="1">
      <c r="C47" s="139" t="s">
        <v>13</v>
      </c>
      <c r="D47" s="140"/>
      <c r="E47" s="140"/>
      <c r="F47" s="76">
        <v>0</v>
      </c>
      <c r="G47" s="76">
        <v>0</v>
      </c>
      <c r="H47" s="171">
        <f t="shared" si="4"/>
        <v>0</v>
      </c>
      <c r="I47" s="84">
        <v>0</v>
      </c>
      <c r="J47" s="76">
        <v>0</v>
      </c>
      <c r="K47" s="76">
        <v>0</v>
      </c>
      <c r="L47" s="76">
        <v>0</v>
      </c>
      <c r="M47" s="76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28" t="s">
        <v>76</v>
      </c>
      <c r="D48" s="129"/>
      <c r="E48" s="129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16</v>
      </c>
      <c r="J48" s="173">
        <f>SUM(J49:J50)</f>
        <v>20</v>
      </c>
      <c r="K48" s="173">
        <f>SUM(K49:K50)</f>
        <v>41</v>
      </c>
      <c r="L48" s="173">
        <f>SUM(L49:L50)</f>
        <v>163</v>
      </c>
      <c r="M48" s="173">
        <f>SUM(M49:M50)</f>
        <v>85</v>
      </c>
      <c r="N48" s="174">
        <f>SUM(I48:M48)</f>
        <v>325</v>
      </c>
      <c r="O48" s="176">
        <f>H48+N48</f>
        <v>325</v>
      </c>
    </row>
    <row r="49" spans="3:15" ht="49.5" customHeight="1">
      <c r="C49" s="141" t="s">
        <v>12</v>
      </c>
      <c r="D49" s="142"/>
      <c r="E49" s="142"/>
      <c r="F49" s="74">
        <v>0</v>
      </c>
      <c r="G49" s="74">
        <v>0</v>
      </c>
      <c r="H49" s="167">
        <f t="shared" si="4"/>
        <v>0</v>
      </c>
      <c r="I49" s="83">
        <v>16</v>
      </c>
      <c r="J49" s="74">
        <v>20</v>
      </c>
      <c r="K49" s="74">
        <v>41</v>
      </c>
      <c r="L49" s="74">
        <v>160</v>
      </c>
      <c r="M49" s="74">
        <v>84</v>
      </c>
      <c r="N49" s="167">
        <f>SUM(I49:M49)</f>
        <v>321</v>
      </c>
      <c r="O49" s="168">
        <f t="shared" si="6"/>
        <v>321</v>
      </c>
    </row>
    <row r="50" spans="3:15" ht="49.5" customHeight="1" thickBot="1">
      <c r="C50" s="139" t="s">
        <v>13</v>
      </c>
      <c r="D50" s="140"/>
      <c r="E50" s="140"/>
      <c r="F50" s="76">
        <v>0</v>
      </c>
      <c r="G50" s="76">
        <v>0</v>
      </c>
      <c r="H50" s="171">
        <f t="shared" si="4"/>
        <v>0</v>
      </c>
      <c r="I50" s="84">
        <v>0</v>
      </c>
      <c r="J50" s="76">
        <v>0</v>
      </c>
      <c r="K50" s="76">
        <v>0</v>
      </c>
      <c r="L50" s="76">
        <v>3</v>
      </c>
      <c r="M50" s="76">
        <v>1</v>
      </c>
      <c r="N50" s="171">
        <f>SUM(I50:M50)</f>
        <v>4</v>
      </c>
      <c r="O50" s="170">
        <f t="shared" si="6"/>
        <v>4</v>
      </c>
    </row>
    <row r="51" spans="3:15" ht="49.5" customHeight="1" thickBot="1">
      <c r="C51" s="137" t="s">
        <v>14</v>
      </c>
      <c r="D51" s="138"/>
      <c r="E51" s="138"/>
      <c r="F51" s="90">
        <v>0</v>
      </c>
      <c r="G51" s="90">
        <v>0</v>
      </c>
      <c r="H51" s="177">
        <f t="shared" si="4"/>
        <v>0</v>
      </c>
      <c r="I51" s="91">
        <v>178</v>
      </c>
      <c r="J51" s="90">
        <v>182</v>
      </c>
      <c r="K51" s="90">
        <v>436</v>
      </c>
      <c r="L51" s="90">
        <v>905</v>
      </c>
      <c r="M51" s="90">
        <v>542</v>
      </c>
      <c r="N51" s="177">
        <f>SUM(I51:M51)</f>
        <v>2243</v>
      </c>
      <c r="O51" s="178">
        <f>H51+N51</f>
        <v>2243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B1">
      <pane ySplit="8" topLeftCell="A9" activePane="bottomLeft" state="frozen"/>
      <selection pane="topLeft" activeCell="B1" sqref="B1"/>
      <selection pane="bottomLeft" activeCell="E17" sqref="E17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103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2327</v>
      </c>
      <c r="G10" s="179">
        <f>SUM(G11,G17,G20,G25,G29,G30)</f>
        <v>2822</v>
      </c>
      <c r="H10" s="180">
        <f>SUM(F10:G10)</f>
        <v>5149</v>
      </c>
      <c r="I10" s="181"/>
      <c r="J10" s="179">
        <f>SUM(J11,J17,J20,J25,J29,J30)</f>
        <v>9281</v>
      </c>
      <c r="K10" s="179">
        <f>SUM(K11,K17,K20,K25,K29,K30)</f>
        <v>6480</v>
      </c>
      <c r="L10" s="179">
        <f>SUM(L11,L17,L20,L25,L29,L30)</f>
        <v>3759</v>
      </c>
      <c r="M10" s="179">
        <f>SUM(M11,M17,M20,M25,M29,M30)</f>
        <v>2818</v>
      </c>
      <c r="N10" s="179">
        <f>SUM(N11,N17,N20,N25,N29,N30)</f>
        <v>1189</v>
      </c>
      <c r="O10" s="180">
        <f>SUM(I10:N10)</f>
        <v>23527</v>
      </c>
      <c r="P10" s="182">
        <f>SUM(O10,H10)</f>
        <v>28676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146</v>
      </c>
      <c r="G11" s="183">
        <f>SUM(G12:G16)</f>
        <v>228</v>
      </c>
      <c r="H11" s="184">
        <f aca="true" t="shared" si="0" ref="H11:H74">SUM(F11:G11)</f>
        <v>374</v>
      </c>
      <c r="I11" s="185"/>
      <c r="J11" s="183">
        <f>SUM(J12:J16)</f>
        <v>2090</v>
      </c>
      <c r="K11" s="183">
        <f>SUM(K12:K16)</f>
        <v>1558</v>
      </c>
      <c r="L11" s="183">
        <f>SUM(L12:L16)</f>
        <v>889</v>
      </c>
      <c r="M11" s="183">
        <f>SUM(M12:M16)</f>
        <v>755</v>
      </c>
      <c r="N11" s="183">
        <f>SUM(N12:N16)</f>
        <v>411</v>
      </c>
      <c r="O11" s="184">
        <f aca="true" t="shared" si="1" ref="O11:O74">SUM(I11:N11)</f>
        <v>5703</v>
      </c>
      <c r="P11" s="186">
        <f aca="true" t="shared" si="2" ref="P11:P74">SUM(O11,H11)</f>
        <v>6077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93"/>
      <c r="J12" s="52">
        <v>1109</v>
      </c>
      <c r="K12" s="52">
        <v>628</v>
      </c>
      <c r="L12" s="52">
        <v>283</v>
      </c>
      <c r="M12" s="52">
        <v>200</v>
      </c>
      <c r="N12" s="52">
        <v>102</v>
      </c>
      <c r="O12" s="184">
        <f t="shared" si="1"/>
        <v>2322</v>
      </c>
      <c r="P12" s="186">
        <f t="shared" si="2"/>
        <v>2322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1</v>
      </c>
      <c r="H13" s="184">
        <f t="shared" si="0"/>
        <v>1</v>
      </c>
      <c r="I13" s="93"/>
      <c r="J13" s="52">
        <v>6</v>
      </c>
      <c r="K13" s="52">
        <v>12</v>
      </c>
      <c r="L13" s="52">
        <v>25</v>
      </c>
      <c r="M13" s="52">
        <v>40</v>
      </c>
      <c r="N13" s="52">
        <v>48</v>
      </c>
      <c r="O13" s="184">
        <f t="shared" si="1"/>
        <v>131</v>
      </c>
      <c r="P13" s="186">
        <f t="shared" si="2"/>
        <v>132</v>
      </c>
    </row>
    <row r="14" spans="3:16" ht="30" customHeight="1">
      <c r="C14" s="28"/>
      <c r="D14" s="29"/>
      <c r="E14" s="31" t="s">
        <v>41</v>
      </c>
      <c r="F14" s="52">
        <v>51</v>
      </c>
      <c r="G14" s="52">
        <v>83</v>
      </c>
      <c r="H14" s="184">
        <f t="shared" si="0"/>
        <v>134</v>
      </c>
      <c r="I14" s="93"/>
      <c r="J14" s="52">
        <v>255</v>
      </c>
      <c r="K14" s="52">
        <v>178</v>
      </c>
      <c r="L14" s="52">
        <v>113</v>
      </c>
      <c r="M14" s="52">
        <v>132</v>
      </c>
      <c r="N14" s="52">
        <v>79</v>
      </c>
      <c r="O14" s="184">
        <f t="shared" si="1"/>
        <v>757</v>
      </c>
      <c r="P14" s="186">
        <f t="shared" si="2"/>
        <v>891</v>
      </c>
    </row>
    <row r="15" spans="3:16" ht="30" customHeight="1">
      <c r="C15" s="28"/>
      <c r="D15" s="29"/>
      <c r="E15" s="31" t="s">
        <v>42</v>
      </c>
      <c r="F15" s="52">
        <v>39</v>
      </c>
      <c r="G15" s="52">
        <v>71</v>
      </c>
      <c r="H15" s="184">
        <f t="shared" si="0"/>
        <v>110</v>
      </c>
      <c r="I15" s="93"/>
      <c r="J15" s="52">
        <v>126</v>
      </c>
      <c r="K15" s="52">
        <v>125</v>
      </c>
      <c r="L15" s="52">
        <v>87</v>
      </c>
      <c r="M15" s="52">
        <v>62</v>
      </c>
      <c r="N15" s="52">
        <v>33</v>
      </c>
      <c r="O15" s="184">
        <f t="shared" si="1"/>
        <v>433</v>
      </c>
      <c r="P15" s="186">
        <f t="shared" si="2"/>
        <v>543</v>
      </c>
    </row>
    <row r="16" spans="3:16" ht="30" customHeight="1">
      <c r="C16" s="28"/>
      <c r="D16" s="29"/>
      <c r="E16" s="31" t="s">
        <v>43</v>
      </c>
      <c r="F16" s="52">
        <v>56</v>
      </c>
      <c r="G16" s="52">
        <v>73</v>
      </c>
      <c r="H16" s="184">
        <f t="shared" si="0"/>
        <v>129</v>
      </c>
      <c r="I16" s="93"/>
      <c r="J16" s="52">
        <v>594</v>
      </c>
      <c r="K16" s="52">
        <v>615</v>
      </c>
      <c r="L16" s="52">
        <v>381</v>
      </c>
      <c r="M16" s="52">
        <v>321</v>
      </c>
      <c r="N16" s="52">
        <v>149</v>
      </c>
      <c r="O16" s="184">
        <f t="shared" si="1"/>
        <v>2060</v>
      </c>
      <c r="P16" s="186">
        <f t="shared" si="2"/>
        <v>2189</v>
      </c>
    </row>
    <row r="17" spans="3:16" ht="30" customHeight="1">
      <c r="C17" s="28"/>
      <c r="D17" s="32" t="s">
        <v>44</v>
      </c>
      <c r="E17" s="33"/>
      <c r="F17" s="183">
        <f>SUM(F18:F19)</f>
        <v>297</v>
      </c>
      <c r="G17" s="183">
        <f>SUM(G18:G19)</f>
        <v>305</v>
      </c>
      <c r="H17" s="184">
        <f t="shared" si="0"/>
        <v>602</v>
      </c>
      <c r="I17" s="185"/>
      <c r="J17" s="183">
        <f>SUM(J18:J19)</f>
        <v>2096</v>
      </c>
      <c r="K17" s="183">
        <f>SUM(K18:K19)</f>
        <v>1278</v>
      </c>
      <c r="L17" s="183">
        <f>SUM(L18:L19)</f>
        <v>656</v>
      </c>
      <c r="M17" s="183">
        <f>SUM(M18:M19)</f>
        <v>459</v>
      </c>
      <c r="N17" s="183">
        <f>SUM(N18:N19)</f>
        <v>140</v>
      </c>
      <c r="O17" s="184">
        <f t="shared" si="1"/>
        <v>4629</v>
      </c>
      <c r="P17" s="186">
        <f t="shared" si="2"/>
        <v>5231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93"/>
      <c r="J18" s="52">
        <v>1585</v>
      </c>
      <c r="K18" s="52">
        <v>947</v>
      </c>
      <c r="L18" s="52">
        <v>519</v>
      </c>
      <c r="M18" s="52">
        <v>371</v>
      </c>
      <c r="N18" s="52">
        <v>120</v>
      </c>
      <c r="O18" s="184">
        <f t="shared" si="1"/>
        <v>3542</v>
      </c>
      <c r="P18" s="186">
        <f t="shared" si="2"/>
        <v>3542</v>
      </c>
    </row>
    <row r="19" spans="3:16" ht="30" customHeight="1">
      <c r="C19" s="28"/>
      <c r="D19" s="29"/>
      <c r="E19" s="31" t="s">
        <v>46</v>
      </c>
      <c r="F19" s="52">
        <v>297</v>
      </c>
      <c r="G19" s="52">
        <v>305</v>
      </c>
      <c r="H19" s="184">
        <f t="shared" si="0"/>
        <v>602</v>
      </c>
      <c r="I19" s="93"/>
      <c r="J19" s="52">
        <v>511</v>
      </c>
      <c r="K19" s="52">
        <v>331</v>
      </c>
      <c r="L19" s="52">
        <v>137</v>
      </c>
      <c r="M19" s="52">
        <v>88</v>
      </c>
      <c r="N19" s="52">
        <v>20</v>
      </c>
      <c r="O19" s="184">
        <f t="shared" si="1"/>
        <v>1087</v>
      </c>
      <c r="P19" s="186">
        <f t="shared" si="2"/>
        <v>1689</v>
      </c>
    </row>
    <row r="20" spans="3:16" ht="30" customHeight="1">
      <c r="C20" s="28"/>
      <c r="D20" s="32" t="s">
        <v>47</v>
      </c>
      <c r="E20" s="33"/>
      <c r="F20" s="183">
        <f>SUM(F21:F24)</f>
        <v>3</v>
      </c>
      <c r="G20" s="183">
        <f>SUM(G21:G24)</f>
        <v>11</v>
      </c>
      <c r="H20" s="184">
        <f t="shared" si="0"/>
        <v>14</v>
      </c>
      <c r="I20" s="185"/>
      <c r="J20" s="183">
        <f>SUM(J21:J24)</f>
        <v>142</v>
      </c>
      <c r="K20" s="183">
        <f>SUM(K21:K24)</f>
        <v>118</v>
      </c>
      <c r="L20" s="183">
        <f>SUM(L21:L24)</f>
        <v>169</v>
      </c>
      <c r="M20" s="183">
        <f>SUM(M21:M24)</f>
        <v>145</v>
      </c>
      <c r="N20" s="183">
        <f>SUM(N21:N24)</f>
        <v>55</v>
      </c>
      <c r="O20" s="184">
        <f t="shared" si="1"/>
        <v>629</v>
      </c>
      <c r="P20" s="186">
        <f t="shared" si="2"/>
        <v>643</v>
      </c>
    </row>
    <row r="21" spans="3:16" ht="30" customHeight="1">
      <c r="C21" s="28"/>
      <c r="D21" s="29"/>
      <c r="E21" s="31" t="s">
        <v>48</v>
      </c>
      <c r="F21" s="52">
        <v>2</v>
      </c>
      <c r="G21" s="52">
        <v>6</v>
      </c>
      <c r="H21" s="184">
        <f t="shared" si="0"/>
        <v>8</v>
      </c>
      <c r="I21" s="93"/>
      <c r="J21" s="52">
        <v>119</v>
      </c>
      <c r="K21" s="52">
        <v>90</v>
      </c>
      <c r="L21" s="52">
        <v>154</v>
      </c>
      <c r="M21" s="52">
        <v>135</v>
      </c>
      <c r="N21" s="52">
        <v>50</v>
      </c>
      <c r="O21" s="184">
        <f t="shared" si="1"/>
        <v>548</v>
      </c>
      <c r="P21" s="186">
        <f t="shared" si="2"/>
        <v>556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5</v>
      </c>
      <c r="H22" s="184">
        <f t="shared" si="0"/>
        <v>6</v>
      </c>
      <c r="I22" s="93"/>
      <c r="J22" s="52">
        <v>23</v>
      </c>
      <c r="K22" s="52">
        <v>28</v>
      </c>
      <c r="L22" s="52">
        <v>15</v>
      </c>
      <c r="M22" s="52">
        <v>10</v>
      </c>
      <c r="N22" s="52">
        <v>5</v>
      </c>
      <c r="O22" s="184">
        <f t="shared" si="1"/>
        <v>81</v>
      </c>
      <c r="P22" s="186">
        <f t="shared" si="2"/>
        <v>87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9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832</v>
      </c>
      <c r="G25" s="183">
        <f>SUM(G26:G28)</f>
        <v>1047</v>
      </c>
      <c r="H25" s="184">
        <f t="shared" si="0"/>
        <v>1879</v>
      </c>
      <c r="I25" s="185"/>
      <c r="J25" s="183">
        <f>SUM(J26:J28)</f>
        <v>1618</v>
      </c>
      <c r="K25" s="183">
        <f>SUM(K26:K28)</f>
        <v>1513</v>
      </c>
      <c r="L25" s="183">
        <f>SUM(L26:L28)</f>
        <v>916</v>
      </c>
      <c r="M25" s="183">
        <f>SUM(M26:M28)</f>
        <v>635</v>
      </c>
      <c r="N25" s="183">
        <f>SUM(N26:N28)</f>
        <v>252</v>
      </c>
      <c r="O25" s="184">
        <f t="shared" si="1"/>
        <v>4934</v>
      </c>
      <c r="P25" s="186">
        <f t="shared" si="2"/>
        <v>6813</v>
      </c>
    </row>
    <row r="26" spans="3:16" ht="30" customHeight="1">
      <c r="C26" s="28"/>
      <c r="D26" s="29"/>
      <c r="E26" s="34" t="s">
        <v>52</v>
      </c>
      <c r="F26" s="52">
        <v>767</v>
      </c>
      <c r="G26" s="52">
        <v>1005</v>
      </c>
      <c r="H26" s="184">
        <f t="shared" si="0"/>
        <v>1772</v>
      </c>
      <c r="I26" s="93"/>
      <c r="J26" s="52">
        <v>1563</v>
      </c>
      <c r="K26" s="52">
        <v>1479</v>
      </c>
      <c r="L26" s="52">
        <v>883</v>
      </c>
      <c r="M26" s="52">
        <v>617</v>
      </c>
      <c r="N26" s="52">
        <v>249</v>
      </c>
      <c r="O26" s="184">
        <f t="shared" si="1"/>
        <v>4791</v>
      </c>
      <c r="P26" s="186">
        <f t="shared" si="2"/>
        <v>6563</v>
      </c>
    </row>
    <row r="27" spans="3:16" ht="30" customHeight="1">
      <c r="C27" s="28"/>
      <c r="D27" s="29"/>
      <c r="E27" s="34" t="s">
        <v>53</v>
      </c>
      <c r="F27" s="52">
        <v>25</v>
      </c>
      <c r="G27" s="52">
        <v>20</v>
      </c>
      <c r="H27" s="184">
        <f t="shared" si="0"/>
        <v>45</v>
      </c>
      <c r="I27" s="93"/>
      <c r="J27" s="52">
        <v>23</v>
      </c>
      <c r="K27" s="52">
        <v>18</v>
      </c>
      <c r="L27" s="52">
        <v>14</v>
      </c>
      <c r="M27" s="52">
        <v>10</v>
      </c>
      <c r="N27" s="52">
        <v>3</v>
      </c>
      <c r="O27" s="184">
        <f t="shared" si="1"/>
        <v>68</v>
      </c>
      <c r="P27" s="186">
        <f t="shared" si="2"/>
        <v>113</v>
      </c>
    </row>
    <row r="28" spans="3:16" ht="30" customHeight="1">
      <c r="C28" s="28"/>
      <c r="D28" s="29"/>
      <c r="E28" s="34" t="s">
        <v>54</v>
      </c>
      <c r="F28" s="52">
        <v>40</v>
      </c>
      <c r="G28" s="52">
        <v>22</v>
      </c>
      <c r="H28" s="184">
        <f t="shared" si="0"/>
        <v>62</v>
      </c>
      <c r="I28" s="93"/>
      <c r="J28" s="52">
        <v>32</v>
      </c>
      <c r="K28" s="52">
        <v>16</v>
      </c>
      <c r="L28" s="52">
        <v>19</v>
      </c>
      <c r="M28" s="52">
        <v>8</v>
      </c>
      <c r="N28" s="52">
        <v>0</v>
      </c>
      <c r="O28" s="184">
        <f t="shared" si="1"/>
        <v>75</v>
      </c>
      <c r="P28" s="186">
        <f t="shared" si="2"/>
        <v>137</v>
      </c>
    </row>
    <row r="29" spans="3:16" ht="30" customHeight="1">
      <c r="C29" s="28"/>
      <c r="D29" s="36" t="s">
        <v>55</v>
      </c>
      <c r="E29" s="37"/>
      <c r="F29" s="52">
        <v>20</v>
      </c>
      <c r="G29" s="52">
        <v>17</v>
      </c>
      <c r="H29" s="184">
        <f t="shared" si="0"/>
        <v>37</v>
      </c>
      <c r="I29" s="93"/>
      <c r="J29" s="52">
        <v>84</v>
      </c>
      <c r="K29" s="52">
        <v>64</v>
      </c>
      <c r="L29" s="52">
        <v>42</v>
      </c>
      <c r="M29" s="52">
        <v>45</v>
      </c>
      <c r="N29" s="52">
        <v>23</v>
      </c>
      <c r="O29" s="184">
        <f t="shared" si="1"/>
        <v>258</v>
      </c>
      <c r="P29" s="186">
        <f t="shared" si="2"/>
        <v>295</v>
      </c>
    </row>
    <row r="30" spans="3:16" ht="30" customHeight="1" thickBot="1">
      <c r="C30" s="38"/>
      <c r="D30" s="39" t="s">
        <v>56</v>
      </c>
      <c r="E30" s="40"/>
      <c r="F30" s="54">
        <v>1029</v>
      </c>
      <c r="G30" s="54">
        <v>1214</v>
      </c>
      <c r="H30" s="187">
        <f t="shared" si="0"/>
        <v>2243</v>
      </c>
      <c r="I30" s="94"/>
      <c r="J30" s="54">
        <v>3251</v>
      </c>
      <c r="K30" s="54">
        <v>1949</v>
      </c>
      <c r="L30" s="54">
        <v>1087</v>
      </c>
      <c r="M30" s="54">
        <v>779</v>
      </c>
      <c r="N30" s="54">
        <v>308</v>
      </c>
      <c r="O30" s="187">
        <f t="shared" si="1"/>
        <v>7374</v>
      </c>
      <c r="P30" s="188">
        <f t="shared" si="2"/>
        <v>9617</v>
      </c>
    </row>
    <row r="31" spans="3:16" ht="30" customHeight="1">
      <c r="C31" s="25" t="s">
        <v>57</v>
      </c>
      <c r="D31" s="41"/>
      <c r="E31" s="42"/>
      <c r="F31" s="179">
        <f>SUM(F32:F40)</f>
        <v>16</v>
      </c>
      <c r="G31" s="179">
        <f>SUM(G32:G40)</f>
        <v>11</v>
      </c>
      <c r="H31" s="180">
        <f t="shared" si="0"/>
        <v>27</v>
      </c>
      <c r="I31" s="181"/>
      <c r="J31" s="179">
        <f>SUM(J32:J40)</f>
        <v>1150</v>
      </c>
      <c r="K31" s="179">
        <f>SUM(K32:K40)</f>
        <v>857</v>
      </c>
      <c r="L31" s="179">
        <f>SUM(L32:L40)</f>
        <v>631</v>
      </c>
      <c r="M31" s="179">
        <f>SUM(M32:M40)</f>
        <v>541</v>
      </c>
      <c r="N31" s="179">
        <f>SUM(N32:N40)</f>
        <v>293</v>
      </c>
      <c r="O31" s="180">
        <f t="shared" si="1"/>
        <v>3472</v>
      </c>
      <c r="P31" s="182">
        <f t="shared" si="2"/>
        <v>3499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89">
        <f t="shared" si="0"/>
        <v>0</v>
      </c>
      <c r="I32" s="53"/>
      <c r="J32" s="55">
        <v>102</v>
      </c>
      <c r="K32" s="55">
        <v>151</v>
      </c>
      <c r="L32" s="55">
        <v>108</v>
      </c>
      <c r="M32" s="55">
        <v>70</v>
      </c>
      <c r="N32" s="55">
        <v>22</v>
      </c>
      <c r="O32" s="189">
        <f t="shared" si="1"/>
        <v>453</v>
      </c>
      <c r="P32" s="190">
        <f t="shared" si="2"/>
        <v>453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</v>
      </c>
      <c r="P33" s="186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790</v>
      </c>
      <c r="K34" s="52">
        <v>478</v>
      </c>
      <c r="L34" s="52">
        <v>234</v>
      </c>
      <c r="M34" s="52">
        <v>95</v>
      </c>
      <c r="N34" s="52">
        <v>37</v>
      </c>
      <c r="O34" s="184">
        <f t="shared" si="1"/>
        <v>1634</v>
      </c>
      <c r="P34" s="186">
        <f t="shared" si="2"/>
        <v>1634</v>
      </c>
    </row>
    <row r="35" spans="3:16" ht="30" customHeight="1">
      <c r="C35" s="28"/>
      <c r="D35" s="36" t="s">
        <v>60</v>
      </c>
      <c r="E35" s="37"/>
      <c r="F35" s="52">
        <v>2</v>
      </c>
      <c r="G35" s="52">
        <v>2</v>
      </c>
      <c r="H35" s="183">
        <f t="shared" si="0"/>
        <v>4</v>
      </c>
      <c r="I35" s="93"/>
      <c r="J35" s="52">
        <v>36</v>
      </c>
      <c r="K35" s="52">
        <v>33</v>
      </c>
      <c r="L35" s="52">
        <v>47</v>
      </c>
      <c r="M35" s="52">
        <v>23</v>
      </c>
      <c r="N35" s="52">
        <v>16</v>
      </c>
      <c r="O35" s="184">
        <f t="shared" si="1"/>
        <v>155</v>
      </c>
      <c r="P35" s="186">
        <f t="shared" si="2"/>
        <v>159</v>
      </c>
    </row>
    <row r="36" spans="3:16" ht="30" customHeight="1">
      <c r="C36" s="28"/>
      <c r="D36" s="36" t="s">
        <v>61</v>
      </c>
      <c r="E36" s="37"/>
      <c r="F36" s="52">
        <v>14</v>
      </c>
      <c r="G36" s="52">
        <v>8</v>
      </c>
      <c r="H36" s="183">
        <f t="shared" si="0"/>
        <v>22</v>
      </c>
      <c r="I36" s="93"/>
      <c r="J36" s="52">
        <v>98</v>
      </c>
      <c r="K36" s="52">
        <v>69</v>
      </c>
      <c r="L36" s="52">
        <v>54</v>
      </c>
      <c r="M36" s="52">
        <v>31</v>
      </c>
      <c r="N36" s="52">
        <v>7</v>
      </c>
      <c r="O36" s="184">
        <f t="shared" si="1"/>
        <v>259</v>
      </c>
      <c r="P36" s="186">
        <f t="shared" si="2"/>
        <v>281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83">
        <f t="shared" si="0"/>
        <v>1</v>
      </c>
      <c r="I37" s="53"/>
      <c r="J37" s="52">
        <v>119</v>
      </c>
      <c r="K37" s="52">
        <v>114</v>
      </c>
      <c r="L37" s="52">
        <v>95</v>
      </c>
      <c r="M37" s="52">
        <v>65</v>
      </c>
      <c r="N37" s="52">
        <v>23</v>
      </c>
      <c r="O37" s="184">
        <f t="shared" si="1"/>
        <v>416</v>
      </c>
      <c r="P37" s="186">
        <f t="shared" si="2"/>
        <v>417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48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5</v>
      </c>
      <c r="L39" s="52">
        <v>88</v>
      </c>
      <c r="M39" s="52">
        <v>250</v>
      </c>
      <c r="N39" s="52">
        <v>184</v>
      </c>
      <c r="O39" s="184">
        <f t="shared" si="1"/>
        <v>528</v>
      </c>
      <c r="P39" s="186">
        <f t="shared" si="2"/>
        <v>528</v>
      </c>
    </row>
    <row r="40" spans="3:16" ht="30" customHeight="1" thickBot="1">
      <c r="C40" s="38"/>
      <c r="D40" s="149" t="s">
        <v>65</v>
      </c>
      <c r="E40" s="150"/>
      <c r="F40" s="56">
        <v>0</v>
      </c>
      <c r="G40" s="56">
        <v>0</v>
      </c>
      <c r="H40" s="191">
        <f t="shared" si="0"/>
        <v>0</v>
      </c>
      <c r="I40" s="57"/>
      <c r="J40" s="56">
        <v>3</v>
      </c>
      <c r="K40" s="56">
        <v>7</v>
      </c>
      <c r="L40" s="56">
        <v>5</v>
      </c>
      <c r="M40" s="56">
        <v>7</v>
      </c>
      <c r="N40" s="56">
        <v>4</v>
      </c>
      <c r="O40" s="191">
        <f t="shared" si="1"/>
        <v>26</v>
      </c>
      <c r="P40" s="192">
        <f t="shared" si="2"/>
        <v>26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179</v>
      </c>
      <c r="K41" s="179">
        <f>SUM(K42:K45)</f>
        <v>186</v>
      </c>
      <c r="L41" s="179">
        <f>SUM(L42:L45)</f>
        <v>443</v>
      </c>
      <c r="M41" s="179">
        <f>SUM(M42:M45)</f>
        <v>912</v>
      </c>
      <c r="N41" s="179">
        <f>SUM(N42:N45)</f>
        <v>542</v>
      </c>
      <c r="O41" s="180">
        <f t="shared" si="1"/>
        <v>2262</v>
      </c>
      <c r="P41" s="182">
        <f t="shared" si="2"/>
        <v>2262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4</v>
      </c>
      <c r="K42" s="52">
        <v>10</v>
      </c>
      <c r="L42" s="52">
        <v>211</v>
      </c>
      <c r="M42" s="52">
        <v>524</v>
      </c>
      <c r="N42" s="52">
        <v>333</v>
      </c>
      <c r="O42" s="194">
        <f t="shared" si="1"/>
        <v>1082</v>
      </c>
      <c r="P42" s="186">
        <f t="shared" si="2"/>
        <v>1082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159</v>
      </c>
      <c r="K43" s="52">
        <v>155</v>
      </c>
      <c r="L43" s="52">
        <v>184</v>
      </c>
      <c r="M43" s="52">
        <v>197</v>
      </c>
      <c r="N43" s="52">
        <v>104</v>
      </c>
      <c r="O43" s="194">
        <f t="shared" si="1"/>
        <v>799</v>
      </c>
      <c r="P43" s="186">
        <f t="shared" si="2"/>
        <v>799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1</v>
      </c>
      <c r="L44" s="52">
        <v>7</v>
      </c>
      <c r="M44" s="52">
        <v>31</v>
      </c>
      <c r="N44" s="52">
        <v>19</v>
      </c>
      <c r="O44" s="194">
        <f t="shared" si="1"/>
        <v>58</v>
      </c>
      <c r="P44" s="186">
        <f t="shared" si="2"/>
        <v>58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8"/>
      <c r="J45" s="54">
        <v>16</v>
      </c>
      <c r="K45" s="54">
        <v>20</v>
      </c>
      <c r="L45" s="54">
        <v>41</v>
      </c>
      <c r="M45" s="54">
        <v>160</v>
      </c>
      <c r="N45" s="54">
        <v>86</v>
      </c>
      <c r="O45" s="196">
        <f t="shared" si="1"/>
        <v>323</v>
      </c>
      <c r="P45" s="188">
        <f t="shared" si="2"/>
        <v>323</v>
      </c>
    </row>
    <row r="46" spans="3:16" ht="30" customHeight="1" thickBot="1">
      <c r="C46" s="151" t="s">
        <v>70</v>
      </c>
      <c r="D46" s="152"/>
      <c r="E46" s="153"/>
      <c r="F46" s="197">
        <f>SUM(F10,F31,F41)</f>
        <v>2343</v>
      </c>
      <c r="G46" s="197">
        <f>SUM(G10,G31,G41)</f>
        <v>2833</v>
      </c>
      <c r="H46" s="198">
        <f t="shared" si="0"/>
        <v>5176</v>
      </c>
      <c r="I46" s="199"/>
      <c r="J46" s="197">
        <f>SUM(J10,J31,J41)</f>
        <v>10610</v>
      </c>
      <c r="K46" s="197">
        <f>SUM(K10,K31,K41)</f>
        <v>7523</v>
      </c>
      <c r="L46" s="197">
        <f>SUM(L10,L31,L41)</f>
        <v>4833</v>
      </c>
      <c r="M46" s="197">
        <f>SUM(M10,M31,M41)</f>
        <v>4271</v>
      </c>
      <c r="N46" s="197">
        <f>SUM(N10,N31,N41)</f>
        <v>2024</v>
      </c>
      <c r="O46" s="198">
        <f t="shared" si="1"/>
        <v>29261</v>
      </c>
      <c r="P46" s="200">
        <f t="shared" si="2"/>
        <v>34437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2010266</v>
      </c>
      <c r="G48" s="179">
        <f>SUM(G49,G55,G58,G63,G67,G68)</f>
        <v>3324972</v>
      </c>
      <c r="H48" s="180">
        <f t="shared" si="0"/>
        <v>5335238</v>
      </c>
      <c r="I48" s="181"/>
      <c r="J48" s="179">
        <f>SUM(J49,J55,J58,J63,J67,J68)</f>
        <v>27949842</v>
      </c>
      <c r="K48" s="179">
        <f>SUM(K49,K55,K58,K63,K67,K68)</f>
        <v>22118729</v>
      </c>
      <c r="L48" s="179">
        <f>SUM(L49,L55,L58,L63,L67,L68)</f>
        <v>17831647</v>
      </c>
      <c r="M48" s="179">
        <f>SUM(M49,M55,M58,M63,M67,M68)</f>
        <v>16179378</v>
      </c>
      <c r="N48" s="179">
        <f>SUM(N49,N55,N58,N63,N67,N68)</f>
        <v>8068320</v>
      </c>
      <c r="O48" s="180">
        <f t="shared" si="1"/>
        <v>92147916</v>
      </c>
      <c r="P48" s="182">
        <f t="shared" si="2"/>
        <v>97483154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269725</v>
      </c>
      <c r="G49" s="183">
        <f>SUM(G50:G54)</f>
        <v>570353</v>
      </c>
      <c r="H49" s="184">
        <f t="shared" si="0"/>
        <v>840078</v>
      </c>
      <c r="I49" s="185"/>
      <c r="J49" s="183">
        <f>SUM(J50:J54)</f>
        <v>5680674</v>
      </c>
      <c r="K49" s="183">
        <f>SUM(K50:K54)</f>
        <v>4320248</v>
      </c>
      <c r="L49" s="183">
        <f>SUM(L50:L54)</f>
        <v>3230610</v>
      </c>
      <c r="M49" s="183">
        <f>SUM(M50:M54)</f>
        <v>3458310</v>
      </c>
      <c r="N49" s="183">
        <f>SUM(N50:N54)</f>
        <v>2503856</v>
      </c>
      <c r="O49" s="184">
        <f t="shared" si="1"/>
        <v>19193698</v>
      </c>
      <c r="P49" s="186">
        <f t="shared" si="2"/>
        <v>20033776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93"/>
      <c r="J50" s="52">
        <v>3726556</v>
      </c>
      <c r="K50" s="52">
        <v>2476353</v>
      </c>
      <c r="L50" s="52">
        <v>1967701</v>
      </c>
      <c r="M50" s="52">
        <v>1946173</v>
      </c>
      <c r="N50" s="52">
        <v>1452859</v>
      </c>
      <c r="O50" s="194">
        <f t="shared" si="1"/>
        <v>11569642</v>
      </c>
      <c r="P50" s="186">
        <f t="shared" si="2"/>
        <v>11569642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3660</v>
      </c>
      <c r="H51" s="184">
        <f t="shared" si="0"/>
        <v>3660</v>
      </c>
      <c r="I51" s="93"/>
      <c r="J51" s="52">
        <v>32990</v>
      </c>
      <c r="K51" s="52">
        <v>70343</v>
      </c>
      <c r="L51" s="52">
        <v>137239</v>
      </c>
      <c r="M51" s="52">
        <v>346506</v>
      </c>
      <c r="N51" s="52">
        <v>332680</v>
      </c>
      <c r="O51" s="194">
        <f t="shared" si="1"/>
        <v>919758</v>
      </c>
      <c r="P51" s="186">
        <f t="shared" si="2"/>
        <v>923418</v>
      </c>
    </row>
    <row r="52" spans="3:16" ht="30" customHeight="1">
      <c r="C52" s="28"/>
      <c r="D52" s="29"/>
      <c r="E52" s="31" t="s">
        <v>41</v>
      </c>
      <c r="F52" s="52">
        <v>120818</v>
      </c>
      <c r="G52" s="52">
        <v>257957</v>
      </c>
      <c r="H52" s="184">
        <f t="shared" si="0"/>
        <v>378775</v>
      </c>
      <c r="I52" s="93"/>
      <c r="J52" s="52">
        <v>932664</v>
      </c>
      <c r="K52" s="52">
        <v>801251</v>
      </c>
      <c r="L52" s="52">
        <v>490568</v>
      </c>
      <c r="M52" s="52">
        <v>676518</v>
      </c>
      <c r="N52" s="52">
        <v>462872</v>
      </c>
      <c r="O52" s="194">
        <f t="shared" si="1"/>
        <v>3363873</v>
      </c>
      <c r="P52" s="186">
        <f t="shared" si="2"/>
        <v>3742648</v>
      </c>
    </row>
    <row r="53" spans="3:16" ht="30" customHeight="1">
      <c r="C53" s="28"/>
      <c r="D53" s="29"/>
      <c r="E53" s="31" t="s">
        <v>42</v>
      </c>
      <c r="F53" s="52">
        <v>96158</v>
      </c>
      <c r="G53" s="52">
        <v>248105</v>
      </c>
      <c r="H53" s="184">
        <f t="shared" si="0"/>
        <v>344263</v>
      </c>
      <c r="I53" s="93"/>
      <c r="J53" s="52">
        <v>487649</v>
      </c>
      <c r="K53" s="52">
        <v>492746</v>
      </c>
      <c r="L53" s="52">
        <v>332048</v>
      </c>
      <c r="M53" s="52">
        <v>231143</v>
      </c>
      <c r="N53" s="52">
        <v>135695</v>
      </c>
      <c r="O53" s="194">
        <f t="shared" si="1"/>
        <v>1679281</v>
      </c>
      <c r="P53" s="186">
        <f t="shared" si="2"/>
        <v>2023544</v>
      </c>
    </row>
    <row r="54" spans="3:16" ht="30" customHeight="1">
      <c r="C54" s="28"/>
      <c r="D54" s="29"/>
      <c r="E54" s="31" t="s">
        <v>43</v>
      </c>
      <c r="F54" s="52">
        <v>52749</v>
      </c>
      <c r="G54" s="52">
        <v>60631</v>
      </c>
      <c r="H54" s="184">
        <f t="shared" si="0"/>
        <v>113380</v>
      </c>
      <c r="I54" s="93"/>
      <c r="J54" s="52">
        <v>500815</v>
      </c>
      <c r="K54" s="52">
        <v>479555</v>
      </c>
      <c r="L54" s="52">
        <v>303054</v>
      </c>
      <c r="M54" s="52">
        <v>257970</v>
      </c>
      <c r="N54" s="52">
        <v>119750</v>
      </c>
      <c r="O54" s="194">
        <f t="shared" si="1"/>
        <v>1661144</v>
      </c>
      <c r="P54" s="186">
        <f t="shared" si="2"/>
        <v>1774524</v>
      </c>
    </row>
    <row r="55" spans="3:16" ht="30" customHeight="1">
      <c r="C55" s="28"/>
      <c r="D55" s="32" t="s">
        <v>44</v>
      </c>
      <c r="E55" s="33"/>
      <c r="F55" s="183">
        <f>SUM(F56:F57)</f>
        <v>703192</v>
      </c>
      <c r="G55" s="183">
        <f>SUM(G56:G57)</f>
        <v>1323077</v>
      </c>
      <c r="H55" s="184">
        <f t="shared" si="0"/>
        <v>2026269</v>
      </c>
      <c r="I55" s="185"/>
      <c r="J55" s="183">
        <f>SUM(J56:J57)</f>
        <v>14242050</v>
      </c>
      <c r="K55" s="183">
        <f>SUM(K56:K57)</f>
        <v>10936416</v>
      </c>
      <c r="L55" s="183">
        <f>SUM(L56:L57)</f>
        <v>7588285</v>
      </c>
      <c r="M55" s="183">
        <f>SUM(M56:M57)</f>
        <v>6338320</v>
      </c>
      <c r="N55" s="183">
        <f>SUM(N56:N57)</f>
        <v>2709293</v>
      </c>
      <c r="O55" s="184">
        <f t="shared" si="1"/>
        <v>41814364</v>
      </c>
      <c r="P55" s="186">
        <f t="shared" si="2"/>
        <v>43840633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93"/>
      <c r="J56" s="52">
        <v>11437385</v>
      </c>
      <c r="K56" s="52">
        <v>8520485</v>
      </c>
      <c r="L56" s="52">
        <v>6368027</v>
      </c>
      <c r="M56" s="52">
        <v>5458638</v>
      </c>
      <c r="N56" s="52">
        <v>2454747</v>
      </c>
      <c r="O56" s="184">
        <f t="shared" si="1"/>
        <v>34239282</v>
      </c>
      <c r="P56" s="186">
        <f t="shared" si="2"/>
        <v>34239282</v>
      </c>
    </row>
    <row r="57" spans="3:16" ht="30" customHeight="1">
      <c r="C57" s="28"/>
      <c r="D57" s="29"/>
      <c r="E57" s="31" t="s">
        <v>46</v>
      </c>
      <c r="F57" s="52">
        <v>703192</v>
      </c>
      <c r="G57" s="52">
        <v>1323077</v>
      </c>
      <c r="H57" s="184">
        <f t="shared" si="0"/>
        <v>2026269</v>
      </c>
      <c r="I57" s="93"/>
      <c r="J57" s="52">
        <v>2804665</v>
      </c>
      <c r="K57" s="52">
        <v>2415931</v>
      </c>
      <c r="L57" s="52">
        <v>1220258</v>
      </c>
      <c r="M57" s="52">
        <v>879682</v>
      </c>
      <c r="N57" s="52">
        <v>254546</v>
      </c>
      <c r="O57" s="184">
        <f t="shared" si="1"/>
        <v>7575082</v>
      </c>
      <c r="P57" s="186">
        <f t="shared" si="2"/>
        <v>9601351</v>
      </c>
    </row>
    <row r="58" spans="3:16" ht="30" customHeight="1">
      <c r="C58" s="28"/>
      <c r="D58" s="32" t="s">
        <v>47</v>
      </c>
      <c r="E58" s="33"/>
      <c r="F58" s="183">
        <f>SUM(F59:F62)</f>
        <v>4730</v>
      </c>
      <c r="G58" s="183">
        <f>SUM(G59:G62)</f>
        <v>43033</v>
      </c>
      <c r="H58" s="184">
        <f t="shared" si="0"/>
        <v>47763</v>
      </c>
      <c r="I58" s="185"/>
      <c r="J58" s="183">
        <f>SUM(J59:J62)</f>
        <v>1044412</v>
      </c>
      <c r="K58" s="183">
        <f>SUM(K59:K62)</f>
        <v>1020409</v>
      </c>
      <c r="L58" s="183">
        <f>SUM(L59:L62)</f>
        <v>2955957</v>
      </c>
      <c r="M58" s="183">
        <f>SUM(M59:M62)</f>
        <v>2900348</v>
      </c>
      <c r="N58" s="183">
        <f>SUM(N59:N62)</f>
        <v>1218946</v>
      </c>
      <c r="O58" s="184">
        <f t="shared" si="1"/>
        <v>9140072</v>
      </c>
      <c r="P58" s="186">
        <f t="shared" si="2"/>
        <v>9187835</v>
      </c>
    </row>
    <row r="59" spans="3:16" ht="30" customHeight="1">
      <c r="C59" s="28"/>
      <c r="D59" s="29"/>
      <c r="E59" s="31" t="s">
        <v>48</v>
      </c>
      <c r="F59" s="52">
        <v>2298</v>
      </c>
      <c r="G59" s="52">
        <v>26500</v>
      </c>
      <c r="H59" s="184">
        <f t="shared" si="0"/>
        <v>28798</v>
      </c>
      <c r="I59" s="93"/>
      <c r="J59" s="52">
        <v>901417</v>
      </c>
      <c r="K59" s="52">
        <v>752673</v>
      </c>
      <c r="L59" s="52">
        <v>2816550</v>
      </c>
      <c r="M59" s="52">
        <v>2751660</v>
      </c>
      <c r="N59" s="52">
        <v>1155294</v>
      </c>
      <c r="O59" s="184">
        <f t="shared" si="1"/>
        <v>8377594</v>
      </c>
      <c r="P59" s="186">
        <f t="shared" si="2"/>
        <v>8406392</v>
      </c>
    </row>
    <row r="60" spans="3:16" ht="30" customHeight="1">
      <c r="C60" s="28"/>
      <c r="D60" s="29"/>
      <c r="E60" s="34" t="s">
        <v>49</v>
      </c>
      <c r="F60" s="52">
        <v>2432</v>
      </c>
      <c r="G60" s="52">
        <v>16533</v>
      </c>
      <c r="H60" s="184">
        <f t="shared" si="0"/>
        <v>18965</v>
      </c>
      <c r="I60" s="93"/>
      <c r="J60" s="52">
        <v>142995</v>
      </c>
      <c r="K60" s="52">
        <v>267736</v>
      </c>
      <c r="L60" s="52">
        <v>139407</v>
      </c>
      <c r="M60" s="52">
        <v>148688</v>
      </c>
      <c r="N60" s="52">
        <v>63652</v>
      </c>
      <c r="O60" s="184">
        <f t="shared" si="1"/>
        <v>762478</v>
      </c>
      <c r="P60" s="186">
        <f t="shared" si="2"/>
        <v>781443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9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431015</v>
      </c>
      <c r="G63" s="183">
        <f>SUM(G64)</f>
        <v>676281</v>
      </c>
      <c r="H63" s="184">
        <f t="shared" si="0"/>
        <v>1107296</v>
      </c>
      <c r="I63" s="185"/>
      <c r="J63" s="183">
        <f>SUM(J64)</f>
        <v>1292684</v>
      </c>
      <c r="K63" s="183">
        <f>SUM(K64)</f>
        <v>2008168</v>
      </c>
      <c r="L63" s="183">
        <f>SUM(L64)</f>
        <v>1387073</v>
      </c>
      <c r="M63" s="183">
        <f>SUM(M64)</f>
        <v>1129271</v>
      </c>
      <c r="N63" s="183">
        <f>SUM(N64)</f>
        <v>529224</v>
      </c>
      <c r="O63" s="184">
        <f t="shared" si="1"/>
        <v>6346420</v>
      </c>
      <c r="P63" s="186">
        <f t="shared" si="2"/>
        <v>7453716</v>
      </c>
    </row>
    <row r="64" spans="3:16" ht="30" customHeight="1">
      <c r="C64" s="28"/>
      <c r="D64" s="29"/>
      <c r="E64" s="34" t="s">
        <v>52</v>
      </c>
      <c r="F64" s="52">
        <v>431015</v>
      </c>
      <c r="G64" s="52">
        <v>676281</v>
      </c>
      <c r="H64" s="184">
        <f t="shared" si="0"/>
        <v>1107296</v>
      </c>
      <c r="I64" s="93"/>
      <c r="J64" s="52">
        <v>1292684</v>
      </c>
      <c r="K64" s="52">
        <v>2008168</v>
      </c>
      <c r="L64" s="52">
        <v>1387073</v>
      </c>
      <c r="M64" s="52">
        <v>1129271</v>
      </c>
      <c r="N64" s="52">
        <v>529224</v>
      </c>
      <c r="O64" s="184">
        <f t="shared" si="1"/>
        <v>6346420</v>
      </c>
      <c r="P64" s="186">
        <f t="shared" si="2"/>
        <v>7453716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9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9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139389</v>
      </c>
      <c r="G67" s="52">
        <v>170006</v>
      </c>
      <c r="H67" s="184">
        <f t="shared" si="0"/>
        <v>309395</v>
      </c>
      <c r="I67" s="93"/>
      <c r="J67" s="52">
        <v>1512521</v>
      </c>
      <c r="K67" s="52">
        <v>1299282</v>
      </c>
      <c r="L67" s="52">
        <v>917873</v>
      </c>
      <c r="M67" s="52">
        <v>1120018</v>
      </c>
      <c r="N67" s="52">
        <v>629217</v>
      </c>
      <c r="O67" s="184">
        <f t="shared" si="1"/>
        <v>5478911</v>
      </c>
      <c r="P67" s="186">
        <f t="shared" si="2"/>
        <v>5788306</v>
      </c>
    </row>
    <row r="68" spans="3:16" ht="30" customHeight="1" thickBot="1">
      <c r="C68" s="38"/>
      <c r="D68" s="39" t="s">
        <v>56</v>
      </c>
      <c r="E68" s="40"/>
      <c r="F68" s="54">
        <v>462215</v>
      </c>
      <c r="G68" s="54">
        <v>542222</v>
      </c>
      <c r="H68" s="187">
        <f t="shared" si="0"/>
        <v>1004437</v>
      </c>
      <c r="I68" s="94"/>
      <c r="J68" s="54">
        <v>4177501</v>
      </c>
      <c r="K68" s="54">
        <v>2534206</v>
      </c>
      <c r="L68" s="54">
        <v>1751849</v>
      </c>
      <c r="M68" s="54">
        <v>1233111</v>
      </c>
      <c r="N68" s="54">
        <v>477784</v>
      </c>
      <c r="O68" s="187">
        <f t="shared" si="1"/>
        <v>10174451</v>
      </c>
      <c r="P68" s="188">
        <f t="shared" si="2"/>
        <v>11178888</v>
      </c>
    </row>
    <row r="69" spans="3:16" ht="30" customHeight="1">
      <c r="C69" s="25" t="s">
        <v>57</v>
      </c>
      <c r="D69" s="41"/>
      <c r="E69" s="42"/>
      <c r="F69" s="179">
        <f>SUM(F70:F78)</f>
        <v>80476</v>
      </c>
      <c r="G69" s="179">
        <f>SUM(G70:G78)</f>
        <v>112552</v>
      </c>
      <c r="H69" s="180">
        <f t="shared" si="0"/>
        <v>193028</v>
      </c>
      <c r="I69" s="181"/>
      <c r="J69" s="179">
        <f>SUM(J70:J78)</f>
        <v>11056437</v>
      </c>
      <c r="K69" s="179">
        <f>SUM(K70:K78)</f>
        <v>11494371</v>
      </c>
      <c r="L69" s="179">
        <f>SUM(L70:L78)</f>
        <v>12719422</v>
      </c>
      <c r="M69" s="179">
        <f>SUM(M70:M78)</f>
        <v>14754067</v>
      </c>
      <c r="N69" s="179">
        <f>SUM(N70:N78)</f>
        <v>9129537</v>
      </c>
      <c r="O69" s="180">
        <f t="shared" si="1"/>
        <v>59153834</v>
      </c>
      <c r="P69" s="182">
        <f t="shared" si="2"/>
        <v>59346862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89">
        <f t="shared" si="0"/>
        <v>0</v>
      </c>
      <c r="I70" s="53"/>
      <c r="J70" s="55">
        <v>801511</v>
      </c>
      <c r="K70" s="55">
        <v>1894467</v>
      </c>
      <c r="L70" s="55">
        <v>2082714</v>
      </c>
      <c r="M70" s="55">
        <v>1720658</v>
      </c>
      <c r="N70" s="55">
        <v>596628</v>
      </c>
      <c r="O70" s="189">
        <f t="shared" si="1"/>
        <v>7095978</v>
      </c>
      <c r="P70" s="190">
        <f t="shared" si="2"/>
        <v>7095978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13655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13655</v>
      </c>
      <c r="P71" s="186">
        <f t="shared" si="2"/>
        <v>13655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5272436</v>
      </c>
      <c r="K72" s="52">
        <v>4341878</v>
      </c>
      <c r="L72" s="52">
        <v>2821198</v>
      </c>
      <c r="M72" s="52">
        <v>1555592</v>
      </c>
      <c r="N72" s="52">
        <v>768683</v>
      </c>
      <c r="O72" s="184">
        <f t="shared" si="1"/>
        <v>14759787</v>
      </c>
      <c r="P72" s="186">
        <f t="shared" si="2"/>
        <v>14759787</v>
      </c>
    </row>
    <row r="73" spans="3:16" ht="30" customHeight="1">
      <c r="C73" s="28"/>
      <c r="D73" s="36" t="s">
        <v>60</v>
      </c>
      <c r="E73" s="37"/>
      <c r="F73" s="52">
        <v>6238</v>
      </c>
      <c r="G73" s="52">
        <v>12324</v>
      </c>
      <c r="H73" s="183">
        <f t="shared" si="0"/>
        <v>18562</v>
      </c>
      <c r="I73" s="93"/>
      <c r="J73" s="52">
        <v>366762</v>
      </c>
      <c r="K73" s="52">
        <v>418489</v>
      </c>
      <c r="L73" s="52">
        <v>841804</v>
      </c>
      <c r="M73" s="52">
        <v>509233</v>
      </c>
      <c r="N73" s="52">
        <v>377542</v>
      </c>
      <c r="O73" s="184">
        <f t="shared" si="1"/>
        <v>2513830</v>
      </c>
      <c r="P73" s="186">
        <f t="shared" si="2"/>
        <v>2532392</v>
      </c>
    </row>
    <row r="74" spans="3:16" ht="30" customHeight="1">
      <c r="C74" s="28"/>
      <c r="D74" s="36" t="s">
        <v>61</v>
      </c>
      <c r="E74" s="37"/>
      <c r="F74" s="52">
        <v>74238</v>
      </c>
      <c r="G74" s="52">
        <v>73820</v>
      </c>
      <c r="H74" s="183">
        <f t="shared" si="0"/>
        <v>148058</v>
      </c>
      <c r="I74" s="93"/>
      <c r="J74" s="52">
        <v>1367022</v>
      </c>
      <c r="K74" s="52">
        <v>1307394</v>
      </c>
      <c r="L74" s="52">
        <v>1462968</v>
      </c>
      <c r="M74" s="52">
        <v>889249</v>
      </c>
      <c r="N74" s="52">
        <v>227043</v>
      </c>
      <c r="O74" s="184">
        <f t="shared" si="1"/>
        <v>5253676</v>
      </c>
      <c r="P74" s="186">
        <f t="shared" si="2"/>
        <v>5401734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26408</v>
      </c>
      <c r="H75" s="183">
        <f aca="true" t="shared" si="3" ref="H75:H84">SUM(F75:G75)</f>
        <v>26408</v>
      </c>
      <c r="I75" s="53"/>
      <c r="J75" s="52">
        <v>3162014</v>
      </c>
      <c r="K75" s="52">
        <v>3245365</v>
      </c>
      <c r="L75" s="52">
        <v>2783195</v>
      </c>
      <c r="M75" s="52">
        <v>1866982</v>
      </c>
      <c r="N75" s="52">
        <v>649638</v>
      </c>
      <c r="O75" s="184">
        <f aca="true" t="shared" si="4" ref="O75:O84">SUM(I75:N75)</f>
        <v>11707194</v>
      </c>
      <c r="P75" s="186">
        <f aca="true" t="shared" si="5" ref="P75:P84">SUM(O75,H75)</f>
        <v>11733602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48"/>
      <c r="F77" s="52">
        <v>0</v>
      </c>
      <c r="G77" s="52">
        <v>0</v>
      </c>
      <c r="H77" s="184">
        <f t="shared" si="3"/>
        <v>0</v>
      </c>
      <c r="I77" s="53"/>
      <c r="J77" s="52">
        <v>27137</v>
      </c>
      <c r="K77" s="52">
        <v>142369</v>
      </c>
      <c r="L77" s="52">
        <v>2597363</v>
      </c>
      <c r="M77" s="52">
        <v>8005129</v>
      </c>
      <c r="N77" s="52">
        <v>6382991</v>
      </c>
      <c r="O77" s="184">
        <f t="shared" si="4"/>
        <v>17154989</v>
      </c>
      <c r="P77" s="186">
        <f t="shared" si="5"/>
        <v>17154989</v>
      </c>
    </row>
    <row r="78" spans="3:16" ht="30" customHeight="1" thickBot="1">
      <c r="C78" s="38"/>
      <c r="D78" s="149" t="s">
        <v>65</v>
      </c>
      <c r="E78" s="150"/>
      <c r="F78" s="56">
        <v>0</v>
      </c>
      <c r="G78" s="56">
        <v>0</v>
      </c>
      <c r="H78" s="191">
        <f t="shared" si="3"/>
        <v>0</v>
      </c>
      <c r="I78" s="57"/>
      <c r="J78" s="56">
        <v>45900</v>
      </c>
      <c r="K78" s="56">
        <v>144409</v>
      </c>
      <c r="L78" s="56">
        <v>130180</v>
      </c>
      <c r="M78" s="56">
        <v>207224</v>
      </c>
      <c r="N78" s="56">
        <v>127012</v>
      </c>
      <c r="O78" s="191">
        <f t="shared" si="4"/>
        <v>654725</v>
      </c>
      <c r="P78" s="192">
        <f t="shared" si="5"/>
        <v>654725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4817051</v>
      </c>
      <c r="K79" s="179">
        <f>SUM(K80:K83)</f>
        <v>5523622</v>
      </c>
      <c r="L79" s="179">
        <f>SUM(L80:L83)</f>
        <v>13017489</v>
      </c>
      <c r="M79" s="179">
        <f>SUM(M80:M83)</f>
        <v>29466878</v>
      </c>
      <c r="N79" s="179">
        <f>SUM(N80:N83)</f>
        <v>18773011</v>
      </c>
      <c r="O79" s="180">
        <f t="shared" si="4"/>
        <v>71598051</v>
      </c>
      <c r="P79" s="182">
        <f t="shared" si="5"/>
        <v>71598051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93771</v>
      </c>
      <c r="K80" s="52">
        <v>256424</v>
      </c>
      <c r="L80" s="52">
        <v>5767286</v>
      </c>
      <c r="M80" s="52">
        <v>15449331</v>
      </c>
      <c r="N80" s="52">
        <v>10699497</v>
      </c>
      <c r="O80" s="194">
        <f t="shared" si="4"/>
        <v>32266309</v>
      </c>
      <c r="P80" s="186">
        <f t="shared" si="5"/>
        <v>32266309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4328330</v>
      </c>
      <c r="K81" s="52">
        <v>4652429</v>
      </c>
      <c r="L81" s="52">
        <v>5555979</v>
      </c>
      <c r="M81" s="52">
        <v>6739190</v>
      </c>
      <c r="N81" s="52">
        <v>3811061</v>
      </c>
      <c r="O81" s="194">
        <f t="shared" si="4"/>
        <v>25086989</v>
      </c>
      <c r="P81" s="186">
        <f t="shared" si="5"/>
        <v>25086989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26286</v>
      </c>
      <c r="L82" s="52">
        <v>226382</v>
      </c>
      <c r="M82" s="52">
        <v>1051758</v>
      </c>
      <c r="N82" s="52">
        <v>751704</v>
      </c>
      <c r="O82" s="194">
        <f t="shared" si="4"/>
        <v>2056130</v>
      </c>
      <c r="P82" s="186">
        <f t="shared" si="5"/>
        <v>2056130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8"/>
      <c r="J83" s="54">
        <v>394950</v>
      </c>
      <c r="K83" s="54">
        <v>588483</v>
      </c>
      <c r="L83" s="54">
        <v>1467842</v>
      </c>
      <c r="M83" s="54">
        <v>6226599</v>
      </c>
      <c r="N83" s="54">
        <v>3510749</v>
      </c>
      <c r="O83" s="196">
        <f t="shared" si="4"/>
        <v>12188623</v>
      </c>
      <c r="P83" s="188">
        <f t="shared" si="5"/>
        <v>12188623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2090742</v>
      </c>
      <c r="G84" s="197">
        <f>SUM(G48,G69,G79)</f>
        <v>3437524</v>
      </c>
      <c r="H84" s="198">
        <f t="shared" si="3"/>
        <v>5528266</v>
      </c>
      <c r="I84" s="199"/>
      <c r="J84" s="197">
        <f>SUM(J48,J69,J79)</f>
        <v>43823330</v>
      </c>
      <c r="K84" s="197">
        <f>SUM(K48,K69,K79)</f>
        <v>39136722</v>
      </c>
      <c r="L84" s="197">
        <f>SUM(L48,L69,L79)</f>
        <v>43568558</v>
      </c>
      <c r="M84" s="197">
        <f>SUM(M48,M69,M79)</f>
        <v>60400323</v>
      </c>
      <c r="N84" s="197">
        <f>SUM(N48,N69,N79)</f>
        <v>35970868</v>
      </c>
      <c r="O84" s="198">
        <f t="shared" si="4"/>
        <v>222899801</v>
      </c>
      <c r="P84" s="200">
        <f t="shared" si="5"/>
        <v>228428067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F10" sqref="F10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103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24393287</v>
      </c>
      <c r="G10" s="179">
        <f>SUM(G11,G17,G20,G25,G29,G30)</f>
        <v>35744258</v>
      </c>
      <c r="H10" s="180">
        <f>SUM(F10:G10)</f>
        <v>60137545</v>
      </c>
      <c r="I10" s="181"/>
      <c r="J10" s="179">
        <f>SUM(J11,J17,J20,J25,J29,J30)</f>
        <v>283475409</v>
      </c>
      <c r="K10" s="179">
        <f>SUM(K11,K17,K20,K25,K29,K30)</f>
        <v>223439157</v>
      </c>
      <c r="L10" s="179">
        <f>SUM(L11,L17,L20,L25,L29,L30)</f>
        <v>180467597</v>
      </c>
      <c r="M10" s="179">
        <f>SUM(M11,M17,M20,M25,M29,M30)</f>
        <v>163350373</v>
      </c>
      <c r="N10" s="179">
        <f>SUM(N11,N17,N20,N25,N29,N30)</f>
        <v>80956474</v>
      </c>
      <c r="O10" s="180">
        <f>SUM(I10:N10)</f>
        <v>931689010</v>
      </c>
      <c r="P10" s="182">
        <f>SUM(O10,H10)</f>
        <v>991826555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2697250</v>
      </c>
      <c r="G11" s="183">
        <f>SUM(G12:G16)</f>
        <v>5705405</v>
      </c>
      <c r="H11" s="184">
        <f aca="true" t="shared" si="0" ref="H11:H74">SUM(F11:G11)</f>
        <v>8402655</v>
      </c>
      <c r="I11" s="185"/>
      <c r="J11" s="183">
        <f>SUM(J12:J16)</f>
        <v>56855615</v>
      </c>
      <c r="K11" s="183">
        <f>SUM(K12:K16)</f>
        <v>43260700</v>
      </c>
      <c r="L11" s="183">
        <f>SUM(L12:L16)</f>
        <v>32380633</v>
      </c>
      <c r="M11" s="183">
        <f>SUM(M12:M16)</f>
        <v>34625918</v>
      </c>
      <c r="N11" s="183">
        <f>SUM(N12:N16)</f>
        <v>25193763</v>
      </c>
      <c r="O11" s="184">
        <f aca="true" t="shared" si="1" ref="O11:O74">SUM(I11:N11)</f>
        <v>192316629</v>
      </c>
      <c r="P11" s="186">
        <f aca="true" t="shared" si="2" ref="P11:P74">SUM(O11,H11)</f>
        <v>200719284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93"/>
      <c r="J12" s="52">
        <v>37305441</v>
      </c>
      <c r="K12" s="52">
        <v>24811297</v>
      </c>
      <c r="L12" s="52">
        <v>19745456</v>
      </c>
      <c r="M12" s="52">
        <v>19495173</v>
      </c>
      <c r="N12" s="52">
        <v>14617754</v>
      </c>
      <c r="O12" s="184">
        <f t="shared" si="1"/>
        <v>115975121</v>
      </c>
      <c r="P12" s="186">
        <f t="shared" si="2"/>
        <v>115975121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36600</v>
      </c>
      <c r="H13" s="184">
        <f t="shared" si="0"/>
        <v>36600</v>
      </c>
      <c r="I13" s="93"/>
      <c r="J13" s="52">
        <v>329900</v>
      </c>
      <c r="K13" s="52">
        <v>703998</v>
      </c>
      <c r="L13" s="52">
        <v>1377263</v>
      </c>
      <c r="M13" s="52">
        <v>3474435</v>
      </c>
      <c r="N13" s="52">
        <v>3372227</v>
      </c>
      <c r="O13" s="184">
        <f t="shared" si="1"/>
        <v>9257823</v>
      </c>
      <c r="P13" s="186">
        <f t="shared" si="2"/>
        <v>9294423</v>
      </c>
    </row>
    <row r="14" spans="3:16" ht="30" customHeight="1">
      <c r="C14" s="28"/>
      <c r="D14" s="29"/>
      <c r="E14" s="31" t="s">
        <v>41</v>
      </c>
      <c r="F14" s="52">
        <v>1208180</v>
      </c>
      <c r="G14" s="52">
        <v>2581445</v>
      </c>
      <c r="H14" s="184">
        <f t="shared" si="0"/>
        <v>3789625</v>
      </c>
      <c r="I14" s="93"/>
      <c r="J14" s="52">
        <v>9329059</v>
      </c>
      <c r="K14" s="52">
        <v>8022395</v>
      </c>
      <c r="L14" s="52">
        <v>4906894</v>
      </c>
      <c r="M14" s="52">
        <v>6765180</v>
      </c>
      <c r="N14" s="52">
        <v>4630768</v>
      </c>
      <c r="O14" s="184">
        <f t="shared" si="1"/>
        <v>33654296</v>
      </c>
      <c r="P14" s="186">
        <f t="shared" si="2"/>
        <v>37443921</v>
      </c>
    </row>
    <row r="15" spans="3:16" ht="30" customHeight="1">
      <c r="C15" s="28"/>
      <c r="D15" s="29"/>
      <c r="E15" s="31" t="s">
        <v>42</v>
      </c>
      <c r="F15" s="52">
        <v>961580</v>
      </c>
      <c r="G15" s="52">
        <v>2481050</v>
      </c>
      <c r="H15" s="184">
        <f t="shared" si="0"/>
        <v>3442630</v>
      </c>
      <c r="I15" s="93"/>
      <c r="J15" s="52">
        <v>4883065</v>
      </c>
      <c r="K15" s="52">
        <v>4927460</v>
      </c>
      <c r="L15" s="52">
        <v>3320480</v>
      </c>
      <c r="M15" s="52">
        <v>2311430</v>
      </c>
      <c r="N15" s="52">
        <v>1375514</v>
      </c>
      <c r="O15" s="184">
        <f t="shared" si="1"/>
        <v>16817949</v>
      </c>
      <c r="P15" s="186">
        <f t="shared" si="2"/>
        <v>20260579</v>
      </c>
    </row>
    <row r="16" spans="3:16" ht="30" customHeight="1">
      <c r="C16" s="28"/>
      <c r="D16" s="29"/>
      <c r="E16" s="31" t="s">
        <v>43</v>
      </c>
      <c r="F16" s="52">
        <v>527490</v>
      </c>
      <c r="G16" s="52">
        <v>606310</v>
      </c>
      <c r="H16" s="184">
        <f t="shared" si="0"/>
        <v>1133800</v>
      </c>
      <c r="I16" s="93"/>
      <c r="J16" s="52">
        <v>5008150</v>
      </c>
      <c r="K16" s="52">
        <v>4795550</v>
      </c>
      <c r="L16" s="52">
        <v>3030540</v>
      </c>
      <c r="M16" s="52">
        <v>2579700</v>
      </c>
      <c r="N16" s="52">
        <v>1197500</v>
      </c>
      <c r="O16" s="184">
        <f t="shared" si="1"/>
        <v>16611440</v>
      </c>
      <c r="P16" s="186">
        <f t="shared" si="2"/>
        <v>17745240</v>
      </c>
    </row>
    <row r="17" spans="3:16" ht="30" customHeight="1">
      <c r="C17" s="28"/>
      <c r="D17" s="32" t="s">
        <v>44</v>
      </c>
      <c r="E17" s="33"/>
      <c r="F17" s="183">
        <f>SUM(F18:F19)</f>
        <v>7035220</v>
      </c>
      <c r="G17" s="183">
        <f>SUM(G18:G19)</f>
        <v>13231576</v>
      </c>
      <c r="H17" s="184">
        <f t="shared" si="0"/>
        <v>20266796</v>
      </c>
      <c r="I17" s="185"/>
      <c r="J17" s="183">
        <f>SUM(J18:J19)</f>
        <v>142432515</v>
      </c>
      <c r="K17" s="183">
        <f>SUM(K18:K19)</f>
        <v>109405258</v>
      </c>
      <c r="L17" s="183">
        <f>SUM(L18:L19)</f>
        <v>75909365</v>
      </c>
      <c r="M17" s="183">
        <f>SUM(M18:M19)</f>
        <v>63402791</v>
      </c>
      <c r="N17" s="183">
        <f>SUM(N18:N19)</f>
        <v>27105569</v>
      </c>
      <c r="O17" s="184">
        <f t="shared" si="1"/>
        <v>418255498</v>
      </c>
      <c r="P17" s="186">
        <f t="shared" si="2"/>
        <v>438522294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93"/>
      <c r="J18" s="52">
        <v>114381617</v>
      </c>
      <c r="K18" s="52">
        <v>85232237</v>
      </c>
      <c r="L18" s="52">
        <v>63697811</v>
      </c>
      <c r="M18" s="52">
        <v>54604015</v>
      </c>
      <c r="N18" s="52">
        <v>24560109</v>
      </c>
      <c r="O18" s="184">
        <f t="shared" si="1"/>
        <v>342475789</v>
      </c>
      <c r="P18" s="186">
        <f t="shared" si="2"/>
        <v>342475789</v>
      </c>
    </row>
    <row r="19" spans="3:16" ht="30" customHeight="1">
      <c r="C19" s="28"/>
      <c r="D19" s="29"/>
      <c r="E19" s="31" t="s">
        <v>46</v>
      </c>
      <c r="F19" s="52">
        <v>7035220</v>
      </c>
      <c r="G19" s="52">
        <v>13231576</v>
      </c>
      <c r="H19" s="184">
        <f t="shared" si="0"/>
        <v>20266796</v>
      </c>
      <c r="I19" s="93"/>
      <c r="J19" s="52">
        <v>28050898</v>
      </c>
      <c r="K19" s="52">
        <v>24173021</v>
      </c>
      <c r="L19" s="52">
        <v>12211554</v>
      </c>
      <c r="M19" s="52">
        <v>8798776</v>
      </c>
      <c r="N19" s="52">
        <v>2545460</v>
      </c>
      <c r="O19" s="184">
        <f t="shared" si="1"/>
        <v>75779709</v>
      </c>
      <c r="P19" s="186">
        <f t="shared" si="2"/>
        <v>96046505</v>
      </c>
    </row>
    <row r="20" spans="3:16" ht="30" customHeight="1">
      <c r="C20" s="28"/>
      <c r="D20" s="32" t="s">
        <v>47</v>
      </c>
      <c r="E20" s="33"/>
      <c r="F20" s="183">
        <f>SUM(F21:F24)</f>
        <v>47300</v>
      </c>
      <c r="G20" s="183">
        <f>SUM(G21:G24)</f>
        <v>430330</v>
      </c>
      <c r="H20" s="184">
        <f t="shared" si="0"/>
        <v>477630</v>
      </c>
      <c r="I20" s="185"/>
      <c r="J20" s="183">
        <f>SUM(J21:J24)</f>
        <v>10446094</v>
      </c>
      <c r="K20" s="183">
        <f>SUM(K21:K24)</f>
        <v>10206336</v>
      </c>
      <c r="L20" s="183">
        <f>SUM(L21:L24)</f>
        <v>29563254</v>
      </c>
      <c r="M20" s="183">
        <f>SUM(M21:M24)</f>
        <v>29013928</v>
      </c>
      <c r="N20" s="183">
        <f>SUM(N21:N24)</f>
        <v>12189460</v>
      </c>
      <c r="O20" s="184">
        <f t="shared" si="1"/>
        <v>91419072</v>
      </c>
      <c r="P20" s="186">
        <f t="shared" si="2"/>
        <v>91896702</v>
      </c>
    </row>
    <row r="21" spans="3:16" ht="30" customHeight="1">
      <c r="C21" s="28"/>
      <c r="D21" s="29"/>
      <c r="E21" s="31" t="s">
        <v>48</v>
      </c>
      <c r="F21" s="52">
        <v>22980</v>
      </c>
      <c r="G21" s="52">
        <v>265000</v>
      </c>
      <c r="H21" s="184">
        <f t="shared" si="0"/>
        <v>287980</v>
      </c>
      <c r="I21" s="93"/>
      <c r="J21" s="52">
        <v>9016144</v>
      </c>
      <c r="K21" s="52">
        <v>7528976</v>
      </c>
      <c r="L21" s="52">
        <v>28169184</v>
      </c>
      <c r="M21" s="52">
        <v>27527048</v>
      </c>
      <c r="N21" s="52">
        <v>11552940</v>
      </c>
      <c r="O21" s="184">
        <f t="shared" si="1"/>
        <v>83794292</v>
      </c>
      <c r="P21" s="186">
        <f t="shared" si="2"/>
        <v>84082272</v>
      </c>
    </row>
    <row r="22" spans="3:16" ht="30" customHeight="1">
      <c r="C22" s="28"/>
      <c r="D22" s="29"/>
      <c r="E22" s="34" t="s">
        <v>49</v>
      </c>
      <c r="F22" s="52">
        <v>24320</v>
      </c>
      <c r="G22" s="52">
        <v>165330</v>
      </c>
      <c r="H22" s="184">
        <f t="shared" si="0"/>
        <v>189650</v>
      </c>
      <c r="I22" s="93"/>
      <c r="J22" s="52">
        <v>1429950</v>
      </c>
      <c r="K22" s="52">
        <v>2677360</v>
      </c>
      <c r="L22" s="52">
        <v>1394070</v>
      </c>
      <c r="M22" s="52">
        <v>1486880</v>
      </c>
      <c r="N22" s="52">
        <v>636520</v>
      </c>
      <c r="O22" s="184">
        <f t="shared" si="1"/>
        <v>7624780</v>
      </c>
      <c r="P22" s="186">
        <f t="shared" si="2"/>
        <v>7814430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9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8579431</v>
      </c>
      <c r="G25" s="183">
        <f>SUM(G26:G28)</f>
        <v>9240782</v>
      </c>
      <c r="H25" s="184">
        <f t="shared" si="0"/>
        <v>17820213</v>
      </c>
      <c r="I25" s="185"/>
      <c r="J25" s="183">
        <f>SUM(J26:J28)</f>
        <v>16737381</v>
      </c>
      <c r="K25" s="183">
        <f>SUM(K26:K28)</f>
        <v>22142294</v>
      </c>
      <c r="L25" s="183">
        <f>SUM(L26:L28)</f>
        <v>15877175</v>
      </c>
      <c r="M25" s="183">
        <f>SUM(M26:M28)</f>
        <v>12733670</v>
      </c>
      <c r="N25" s="183">
        <f>SUM(N26:N28)</f>
        <v>5364960</v>
      </c>
      <c r="O25" s="184">
        <f t="shared" si="1"/>
        <v>72855480</v>
      </c>
      <c r="P25" s="186">
        <f t="shared" si="2"/>
        <v>90675693</v>
      </c>
    </row>
    <row r="26" spans="3:16" ht="30" customHeight="1">
      <c r="C26" s="28"/>
      <c r="D26" s="29"/>
      <c r="E26" s="34" t="s">
        <v>52</v>
      </c>
      <c r="F26" s="52">
        <v>4310150</v>
      </c>
      <c r="G26" s="52">
        <v>6762810</v>
      </c>
      <c r="H26" s="184">
        <f t="shared" si="0"/>
        <v>11072960</v>
      </c>
      <c r="I26" s="93"/>
      <c r="J26" s="52">
        <v>12926840</v>
      </c>
      <c r="K26" s="52">
        <v>20081680</v>
      </c>
      <c r="L26" s="52">
        <v>13870730</v>
      </c>
      <c r="M26" s="52">
        <v>11292710</v>
      </c>
      <c r="N26" s="52">
        <v>5292240</v>
      </c>
      <c r="O26" s="184">
        <f t="shared" si="1"/>
        <v>63464200</v>
      </c>
      <c r="P26" s="186">
        <f t="shared" si="2"/>
        <v>74537160</v>
      </c>
    </row>
    <row r="27" spans="3:16" ht="30" customHeight="1">
      <c r="C27" s="28"/>
      <c r="D27" s="29"/>
      <c r="E27" s="34" t="s">
        <v>53</v>
      </c>
      <c r="F27" s="52">
        <v>807200</v>
      </c>
      <c r="G27" s="52">
        <v>563316</v>
      </c>
      <c r="H27" s="184">
        <f t="shared" si="0"/>
        <v>1370516</v>
      </c>
      <c r="I27" s="93"/>
      <c r="J27" s="52">
        <v>855233</v>
      </c>
      <c r="K27" s="52">
        <v>632127</v>
      </c>
      <c r="L27" s="52">
        <v>542288</v>
      </c>
      <c r="M27" s="52">
        <v>522760</v>
      </c>
      <c r="N27" s="52">
        <v>72720</v>
      </c>
      <c r="O27" s="184">
        <f t="shared" si="1"/>
        <v>2625128</v>
      </c>
      <c r="P27" s="186">
        <f t="shared" si="2"/>
        <v>3995644</v>
      </c>
    </row>
    <row r="28" spans="3:16" ht="30" customHeight="1">
      <c r="C28" s="28"/>
      <c r="D28" s="29"/>
      <c r="E28" s="34" t="s">
        <v>54</v>
      </c>
      <c r="F28" s="52">
        <v>3462081</v>
      </c>
      <c r="G28" s="52">
        <v>1914656</v>
      </c>
      <c r="H28" s="184">
        <f t="shared" si="0"/>
        <v>5376737</v>
      </c>
      <c r="I28" s="93"/>
      <c r="J28" s="52">
        <v>2955308</v>
      </c>
      <c r="K28" s="52">
        <v>1428487</v>
      </c>
      <c r="L28" s="52">
        <v>1464157</v>
      </c>
      <c r="M28" s="52">
        <v>918200</v>
      </c>
      <c r="N28" s="52">
        <v>0</v>
      </c>
      <c r="O28" s="184">
        <f t="shared" si="1"/>
        <v>6766152</v>
      </c>
      <c r="P28" s="186">
        <f t="shared" si="2"/>
        <v>12142889</v>
      </c>
    </row>
    <row r="29" spans="3:16" ht="30" customHeight="1">
      <c r="C29" s="28"/>
      <c r="D29" s="36" t="s">
        <v>55</v>
      </c>
      <c r="E29" s="37"/>
      <c r="F29" s="52">
        <v>1411629</v>
      </c>
      <c r="G29" s="52">
        <v>1713239</v>
      </c>
      <c r="H29" s="184">
        <f t="shared" si="0"/>
        <v>3124868</v>
      </c>
      <c r="I29" s="93"/>
      <c r="J29" s="52">
        <v>15214527</v>
      </c>
      <c r="K29" s="52">
        <v>13068998</v>
      </c>
      <c r="L29" s="52">
        <v>9209572</v>
      </c>
      <c r="M29" s="52">
        <v>11236298</v>
      </c>
      <c r="N29" s="52">
        <v>6316308</v>
      </c>
      <c r="O29" s="184">
        <f t="shared" si="1"/>
        <v>55045703</v>
      </c>
      <c r="P29" s="186">
        <f t="shared" si="2"/>
        <v>58170571</v>
      </c>
    </row>
    <row r="30" spans="3:16" ht="30" customHeight="1" thickBot="1">
      <c r="C30" s="38"/>
      <c r="D30" s="39" t="s">
        <v>56</v>
      </c>
      <c r="E30" s="40"/>
      <c r="F30" s="54">
        <v>4622457</v>
      </c>
      <c r="G30" s="54">
        <v>5422926</v>
      </c>
      <c r="H30" s="187">
        <f t="shared" si="0"/>
        <v>10045383</v>
      </c>
      <c r="I30" s="94"/>
      <c r="J30" s="54">
        <v>41789277</v>
      </c>
      <c r="K30" s="54">
        <v>25355571</v>
      </c>
      <c r="L30" s="54">
        <v>17527598</v>
      </c>
      <c r="M30" s="54">
        <v>12337768</v>
      </c>
      <c r="N30" s="54">
        <v>4786414</v>
      </c>
      <c r="O30" s="187">
        <f t="shared" si="1"/>
        <v>101796628</v>
      </c>
      <c r="P30" s="188">
        <f t="shared" si="2"/>
        <v>111842011</v>
      </c>
    </row>
    <row r="31" spans="3:16" ht="30" customHeight="1">
      <c r="C31" s="25" t="s">
        <v>57</v>
      </c>
      <c r="D31" s="41"/>
      <c r="E31" s="42"/>
      <c r="F31" s="179">
        <f>SUM(F32:F40)</f>
        <v>804760</v>
      </c>
      <c r="G31" s="179">
        <f>SUM(G32:G40)</f>
        <v>1125520</v>
      </c>
      <c r="H31" s="180">
        <f t="shared" si="0"/>
        <v>1930280</v>
      </c>
      <c r="I31" s="181"/>
      <c r="J31" s="179">
        <f>SUM(J32:J40)</f>
        <v>110580905</v>
      </c>
      <c r="K31" s="179">
        <f>SUM(K32:K40)</f>
        <v>114944681</v>
      </c>
      <c r="L31" s="179">
        <f>SUM(L32:L40)</f>
        <v>127202083</v>
      </c>
      <c r="M31" s="179">
        <f>SUM(M32:M40)</f>
        <v>147573873</v>
      </c>
      <c r="N31" s="179">
        <f>SUM(N32:N40)</f>
        <v>91295370</v>
      </c>
      <c r="O31" s="180">
        <f t="shared" si="1"/>
        <v>591596912</v>
      </c>
      <c r="P31" s="182">
        <f t="shared" si="2"/>
        <v>593527192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89">
        <f t="shared" si="0"/>
        <v>0</v>
      </c>
      <c r="I32" s="53"/>
      <c r="J32" s="55">
        <v>8015110</v>
      </c>
      <c r="K32" s="55">
        <v>18944670</v>
      </c>
      <c r="L32" s="55">
        <v>20827140</v>
      </c>
      <c r="M32" s="55">
        <v>17233527</v>
      </c>
      <c r="N32" s="55">
        <v>5966280</v>
      </c>
      <c r="O32" s="189">
        <f t="shared" si="1"/>
        <v>70986727</v>
      </c>
      <c r="P32" s="190">
        <f t="shared" si="2"/>
        <v>70986727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136550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136550</v>
      </c>
      <c r="P33" s="186">
        <f t="shared" si="2"/>
        <v>136550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52738736</v>
      </c>
      <c r="K34" s="52">
        <v>43418780</v>
      </c>
      <c r="L34" s="52">
        <v>28217124</v>
      </c>
      <c r="M34" s="52">
        <v>15562176</v>
      </c>
      <c r="N34" s="52">
        <v>7686830</v>
      </c>
      <c r="O34" s="184">
        <f t="shared" si="1"/>
        <v>147623646</v>
      </c>
      <c r="P34" s="186">
        <f t="shared" si="2"/>
        <v>147623646</v>
      </c>
    </row>
    <row r="35" spans="3:16" ht="30" customHeight="1">
      <c r="C35" s="28"/>
      <c r="D35" s="36" t="s">
        <v>60</v>
      </c>
      <c r="E35" s="37"/>
      <c r="F35" s="52">
        <v>62380</v>
      </c>
      <c r="G35" s="52">
        <v>123240</v>
      </c>
      <c r="H35" s="183">
        <f t="shared" si="0"/>
        <v>185620</v>
      </c>
      <c r="I35" s="93"/>
      <c r="J35" s="52">
        <v>3667620</v>
      </c>
      <c r="K35" s="52">
        <v>4185861</v>
      </c>
      <c r="L35" s="52">
        <v>8420759</v>
      </c>
      <c r="M35" s="52">
        <v>5092330</v>
      </c>
      <c r="N35" s="52">
        <v>3775420</v>
      </c>
      <c r="O35" s="184">
        <f t="shared" si="1"/>
        <v>25141990</v>
      </c>
      <c r="P35" s="186">
        <f t="shared" si="2"/>
        <v>25327610</v>
      </c>
    </row>
    <row r="36" spans="3:16" ht="30" customHeight="1">
      <c r="C36" s="28"/>
      <c r="D36" s="36" t="s">
        <v>61</v>
      </c>
      <c r="E36" s="37"/>
      <c r="F36" s="52">
        <v>742380</v>
      </c>
      <c r="G36" s="52">
        <v>738200</v>
      </c>
      <c r="H36" s="183">
        <f t="shared" si="0"/>
        <v>1480580</v>
      </c>
      <c r="I36" s="93"/>
      <c r="J36" s="52">
        <v>13672379</v>
      </c>
      <c r="K36" s="52">
        <v>13073940</v>
      </c>
      <c r="L36" s="52">
        <v>14629680</v>
      </c>
      <c r="M36" s="52">
        <v>8892490</v>
      </c>
      <c r="N36" s="52">
        <v>2270430</v>
      </c>
      <c r="O36" s="184">
        <f t="shared" si="1"/>
        <v>52538919</v>
      </c>
      <c r="P36" s="186">
        <f t="shared" si="2"/>
        <v>54019499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264080</v>
      </c>
      <c r="H37" s="183">
        <f t="shared" si="0"/>
        <v>264080</v>
      </c>
      <c r="I37" s="53"/>
      <c r="J37" s="52">
        <v>31620140</v>
      </c>
      <c r="K37" s="52">
        <v>32453650</v>
      </c>
      <c r="L37" s="52">
        <v>27831950</v>
      </c>
      <c r="M37" s="52">
        <v>18669820</v>
      </c>
      <c r="N37" s="52">
        <v>6496380</v>
      </c>
      <c r="O37" s="184">
        <f t="shared" si="1"/>
        <v>117071940</v>
      </c>
      <c r="P37" s="186">
        <f t="shared" si="2"/>
        <v>117336020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271370</v>
      </c>
      <c r="K39" s="52">
        <v>1423690</v>
      </c>
      <c r="L39" s="52">
        <v>25973630</v>
      </c>
      <c r="M39" s="52">
        <v>80051290</v>
      </c>
      <c r="N39" s="52">
        <v>63829910</v>
      </c>
      <c r="O39" s="184">
        <f t="shared" si="1"/>
        <v>171549890</v>
      </c>
      <c r="P39" s="186">
        <f t="shared" si="2"/>
        <v>171549890</v>
      </c>
    </row>
    <row r="40" spans="3:16" ht="30" customHeight="1" thickBot="1">
      <c r="C40" s="38"/>
      <c r="D40" s="149" t="s">
        <v>65</v>
      </c>
      <c r="E40" s="150"/>
      <c r="F40" s="56">
        <v>0</v>
      </c>
      <c r="G40" s="56">
        <v>0</v>
      </c>
      <c r="H40" s="191">
        <f t="shared" si="0"/>
        <v>0</v>
      </c>
      <c r="I40" s="57"/>
      <c r="J40" s="56">
        <v>459000</v>
      </c>
      <c r="K40" s="56">
        <v>1444090</v>
      </c>
      <c r="L40" s="56">
        <v>1301800</v>
      </c>
      <c r="M40" s="56">
        <v>2072240</v>
      </c>
      <c r="N40" s="56">
        <v>1270120</v>
      </c>
      <c r="O40" s="191">
        <f t="shared" si="1"/>
        <v>6547250</v>
      </c>
      <c r="P40" s="192">
        <f t="shared" si="2"/>
        <v>6547250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48216207</v>
      </c>
      <c r="K41" s="179">
        <f>SUM(K42:K45)</f>
        <v>55265833</v>
      </c>
      <c r="L41" s="179">
        <f>SUM(L42:L45)</f>
        <v>130235599</v>
      </c>
      <c r="M41" s="179">
        <f>SUM(M42:M45)</f>
        <v>294766089</v>
      </c>
      <c r="N41" s="179">
        <f>SUM(N42:N45)</f>
        <v>187837702</v>
      </c>
      <c r="O41" s="180">
        <f t="shared" si="1"/>
        <v>716321430</v>
      </c>
      <c r="P41" s="182">
        <f t="shared" si="2"/>
        <v>716321430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937710</v>
      </c>
      <c r="K42" s="52">
        <v>2564240</v>
      </c>
      <c r="L42" s="52">
        <v>57729205</v>
      </c>
      <c r="M42" s="52">
        <v>154579572</v>
      </c>
      <c r="N42" s="52">
        <v>107032215</v>
      </c>
      <c r="O42" s="184">
        <f>SUM(I42:N42)</f>
        <v>322842942</v>
      </c>
      <c r="P42" s="186">
        <f>SUM(O42,H42)</f>
        <v>322842942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43328997</v>
      </c>
      <c r="K43" s="52">
        <v>46553903</v>
      </c>
      <c r="L43" s="52">
        <v>55564154</v>
      </c>
      <c r="M43" s="52">
        <v>67397154</v>
      </c>
      <c r="N43" s="52">
        <v>38154752</v>
      </c>
      <c r="O43" s="184">
        <f>SUM(I43:N43)</f>
        <v>250998960</v>
      </c>
      <c r="P43" s="186">
        <f>SUM(O43,H43)</f>
        <v>250998960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262860</v>
      </c>
      <c r="L44" s="52">
        <v>2263820</v>
      </c>
      <c r="M44" s="52">
        <v>10517580</v>
      </c>
      <c r="N44" s="52">
        <v>7517040</v>
      </c>
      <c r="O44" s="184">
        <f>SUM(I44:N44)</f>
        <v>20561300</v>
      </c>
      <c r="P44" s="186">
        <f>SUM(O44,H44)</f>
        <v>20561300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8"/>
      <c r="J45" s="54">
        <v>3949500</v>
      </c>
      <c r="K45" s="54">
        <v>5884830</v>
      </c>
      <c r="L45" s="54">
        <v>14678420</v>
      </c>
      <c r="M45" s="54">
        <v>62271783</v>
      </c>
      <c r="N45" s="54">
        <v>35133695</v>
      </c>
      <c r="O45" s="201">
        <f>SUM(I45:N45)</f>
        <v>121918228</v>
      </c>
      <c r="P45" s="202">
        <f>SUM(O45,H45)</f>
        <v>121918228</v>
      </c>
    </row>
    <row r="46" spans="3:16" ht="30" customHeight="1" thickBot="1">
      <c r="C46" s="151" t="s">
        <v>70</v>
      </c>
      <c r="D46" s="152"/>
      <c r="E46" s="152"/>
      <c r="F46" s="197">
        <f>SUM(F10,F31,F41)</f>
        <v>25198047</v>
      </c>
      <c r="G46" s="197">
        <f>SUM(G10,G31,G41)</f>
        <v>36869778</v>
      </c>
      <c r="H46" s="198">
        <f t="shared" si="0"/>
        <v>62067825</v>
      </c>
      <c r="I46" s="199"/>
      <c r="J46" s="197">
        <f>SUM(J10,J31,J41)</f>
        <v>442272521</v>
      </c>
      <c r="K46" s="197">
        <f>SUM(K10,K31,K41)</f>
        <v>393649671</v>
      </c>
      <c r="L46" s="197">
        <f>SUM(L10,L31,L41)</f>
        <v>437905279</v>
      </c>
      <c r="M46" s="197">
        <f>SUM(M10,M31,M41)</f>
        <v>605690335</v>
      </c>
      <c r="N46" s="197">
        <f>SUM(N10,N31,N41)</f>
        <v>360089546</v>
      </c>
      <c r="O46" s="198">
        <f t="shared" si="1"/>
        <v>2239607352</v>
      </c>
      <c r="P46" s="200">
        <f t="shared" si="2"/>
        <v>2301675177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22225245</v>
      </c>
      <c r="G48" s="179">
        <f>SUM(G49,G55,G58,G63,G67,G68)</f>
        <v>32438762</v>
      </c>
      <c r="H48" s="180">
        <f t="shared" si="0"/>
        <v>54664007</v>
      </c>
      <c r="I48" s="181"/>
      <c r="J48" s="179">
        <f>SUM(J49,J55,J58,J63,J67,J68)</f>
        <v>257050326</v>
      </c>
      <c r="K48" s="179">
        <f>SUM(K49,K55,K58,K63,K67,K68)</f>
        <v>201518502</v>
      </c>
      <c r="L48" s="179">
        <f>SUM(L49,L55,L58,L63,L67,L68)</f>
        <v>162733023</v>
      </c>
      <c r="M48" s="179">
        <f>SUM(M49,M55,M58,M63,M67,M68)</f>
        <v>146967999</v>
      </c>
      <c r="N48" s="179">
        <f>SUM(N49,N55,N58,N63,N67,N68)</f>
        <v>72593621</v>
      </c>
      <c r="O48" s="180">
        <f t="shared" si="1"/>
        <v>840863471</v>
      </c>
      <c r="P48" s="182">
        <f t="shared" si="2"/>
        <v>895527478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2414002</v>
      </c>
      <c r="G49" s="183">
        <f>SUM(G50:G54)</f>
        <v>5072027</v>
      </c>
      <c r="H49" s="184">
        <f t="shared" si="0"/>
        <v>7486029</v>
      </c>
      <c r="I49" s="185"/>
      <c r="J49" s="183">
        <f>SUM(J50:J54)</f>
        <v>50601125</v>
      </c>
      <c r="K49" s="183">
        <f>SUM(K50:K54)</f>
        <v>38462972</v>
      </c>
      <c r="L49" s="183">
        <f>SUM(L50:L54)</f>
        <v>28780332</v>
      </c>
      <c r="M49" s="183">
        <f>SUM(M50:M54)</f>
        <v>30872219</v>
      </c>
      <c r="N49" s="183">
        <f>SUM(N50:N54)</f>
        <v>22428201</v>
      </c>
      <c r="O49" s="184">
        <f t="shared" si="1"/>
        <v>171144849</v>
      </c>
      <c r="P49" s="186">
        <f t="shared" si="2"/>
        <v>178630878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93"/>
      <c r="J50" s="52">
        <v>33207029</v>
      </c>
      <c r="K50" s="52">
        <v>22067407</v>
      </c>
      <c r="L50" s="52">
        <v>17561478</v>
      </c>
      <c r="M50" s="52">
        <v>17448221</v>
      </c>
      <c r="N50" s="52">
        <v>13057431</v>
      </c>
      <c r="O50" s="184">
        <f t="shared" si="1"/>
        <v>103341566</v>
      </c>
      <c r="P50" s="186">
        <f t="shared" si="2"/>
        <v>103341566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32940</v>
      </c>
      <c r="H51" s="184">
        <f t="shared" si="0"/>
        <v>32940</v>
      </c>
      <c r="I51" s="93"/>
      <c r="J51" s="52">
        <v>296910</v>
      </c>
      <c r="K51" s="52">
        <v>616081</v>
      </c>
      <c r="L51" s="52">
        <v>1231414</v>
      </c>
      <c r="M51" s="52">
        <v>3078126</v>
      </c>
      <c r="N51" s="52">
        <v>2983016</v>
      </c>
      <c r="O51" s="184">
        <f t="shared" si="1"/>
        <v>8205547</v>
      </c>
      <c r="P51" s="186">
        <f t="shared" si="2"/>
        <v>8238487</v>
      </c>
    </row>
    <row r="52" spans="3:16" ht="30" customHeight="1">
      <c r="C52" s="28"/>
      <c r="D52" s="29"/>
      <c r="E52" s="31" t="s">
        <v>41</v>
      </c>
      <c r="F52" s="52">
        <v>1080844</v>
      </c>
      <c r="G52" s="52">
        <v>2301799</v>
      </c>
      <c r="H52" s="184">
        <f t="shared" si="0"/>
        <v>3382643</v>
      </c>
      <c r="I52" s="93"/>
      <c r="J52" s="52">
        <v>8268382</v>
      </c>
      <c r="K52" s="52">
        <v>7154286</v>
      </c>
      <c r="L52" s="52">
        <v>4312537</v>
      </c>
      <c r="M52" s="52">
        <v>6012964</v>
      </c>
      <c r="N52" s="52">
        <v>4109390</v>
      </c>
      <c r="O52" s="184">
        <f t="shared" si="1"/>
        <v>29857559</v>
      </c>
      <c r="P52" s="186">
        <f t="shared" si="2"/>
        <v>33240202</v>
      </c>
    </row>
    <row r="53" spans="3:16" ht="30" customHeight="1">
      <c r="C53" s="28"/>
      <c r="D53" s="29"/>
      <c r="E53" s="31" t="s">
        <v>42</v>
      </c>
      <c r="F53" s="52">
        <v>859783</v>
      </c>
      <c r="G53" s="52">
        <v>2194794</v>
      </c>
      <c r="H53" s="184">
        <f t="shared" si="0"/>
        <v>3054577</v>
      </c>
      <c r="I53" s="93"/>
      <c r="J53" s="52">
        <v>4369159</v>
      </c>
      <c r="K53" s="52">
        <v>4356560</v>
      </c>
      <c r="L53" s="52">
        <v>2971133</v>
      </c>
      <c r="M53" s="52">
        <v>2035381</v>
      </c>
      <c r="N53" s="52">
        <v>1204969</v>
      </c>
      <c r="O53" s="184">
        <f t="shared" si="1"/>
        <v>14937202</v>
      </c>
      <c r="P53" s="186">
        <f t="shared" si="2"/>
        <v>17991779</v>
      </c>
    </row>
    <row r="54" spans="3:16" ht="30" customHeight="1">
      <c r="C54" s="28"/>
      <c r="D54" s="29"/>
      <c r="E54" s="31" t="s">
        <v>43</v>
      </c>
      <c r="F54" s="52">
        <v>473375</v>
      </c>
      <c r="G54" s="52">
        <v>542494</v>
      </c>
      <c r="H54" s="184">
        <f t="shared" si="0"/>
        <v>1015869</v>
      </c>
      <c r="I54" s="93"/>
      <c r="J54" s="52">
        <v>4459645</v>
      </c>
      <c r="K54" s="52">
        <v>4268638</v>
      </c>
      <c r="L54" s="52">
        <v>2703770</v>
      </c>
      <c r="M54" s="52">
        <v>2297527</v>
      </c>
      <c r="N54" s="52">
        <v>1073395</v>
      </c>
      <c r="O54" s="184">
        <f t="shared" si="1"/>
        <v>14802975</v>
      </c>
      <c r="P54" s="186">
        <f t="shared" si="2"/>
        <v>15818844</v>
      </c>
    </row>
    <row r="55" spans="3:16" ht="30" customHeight="1">
      <c r="C55" s="28"/>
      <c r="D55" s="32" t="s">
        <v>44</v>
      </c>
      <c r="E55" s="33"/>
      <c r="F55" s="183">
        <f>SUM(F56:F57)</f>
        <v>6255996</v>
      </c>
      <c r="G55" s="183">
        <f>SUM(G56:G57)</f>
        <v>11777768</v>
      </c>
      <c r="H55" s="184">
        <f t="shared" si="0"/>
        <v>18033764</v>
      </c>
      <c r="I55" s="185"/>
      <c r="J55" s="183">
        <f>SUM(J56:J57)</f>
        <v>126821400</v>
      </c>
      <c r="K55" s="183">
        <f>SUM(K56:K57)</f>
        <v>97490867</v>
      </c>
      <c r="L55" s="183">
        <f>SUM(L56:L57)</f>
        <v>67668277</v>
      </c>
      <c r="M55" s="183">
        <f>SUM(M56:M57)</f>
        <v>56429822</v>
      </c>
      <c r="N55" s="183">
        <f>SUM(N56:N57)</f>
        <v>24184610</v>
      </c>
      <c r="O55" s="184">
        <f t="shared" si="1"/>
        <v>372594976</v>
      </c>
      <c r="P55" s="186">
        <f t="shared" si="2"/>
        <v>390628740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93"/>
      <c r="J56" s="52">
        <v>101845003</v>
      </c>
      <c r="K56" s="52">
        <v>75965166</v>
      </c>
      <c r="L56" s="52">
        <v>56810283</v>
      </c>
      <c r="M56" s="52">
        <v>48582567</v>
      </c>
      <c r="N56" s="52">
        <v>21913034</v>
      </c>
      <c r="O56" s="184">
        <f t="shared" si="1"/>
        <v>305116053</v>
      </c>
      <c r="P56" s="186">
        <f t="shared" si="2"/>
        <v>305116053</v>
      </c>
    </row>
    <row r="57" spans="3:16" ht="30" customHeight="1">
      <c r="C57" s="28"/>
      <c r="D57" s="29"/>
      <c r="E57" s="31" t="s">
        <v>46</v>
      </c>
      <c r="F57" s="52">
        <v>6255996</v>
      </c>
      <c r="G57" s="52">
        <v>11777768</v>
      </c>
      <c r="H57" s="184">
        <f t="shared" si="0"/>
        <v>18033764</v>
      </c>
      <c r="I57" s="93"/>
      <c r="J57" s="52">
        <v>24976397</v>
      </c>
      <c r="K57" s="52">
        <v>21525701</v>
      </c>
      <c r="L57" s="52">
        <v>10857994</v>
      </c>
      <c r="M57" s="52">
        <v>7847255</v>
      </c>
      <c r="N57" s="52">
        <v>2271576</v>
      </c>
      <c r="O57" s="184">
        <f t="shared" si="1"/>
        <v>67478923</v>
      </c>
      <c r="P57" s="186">
        <f t="shared" si="2"/>
        <v>85512687</v>
      </c>
    </row>
    <row r="58" spans="3:16" ht="30" customHeight="1">
      <c r="C58" s="28"/>
      <c r="D58" s="32" t="s">
        <v>47</v>
      </c>
      <c r="E58" s="33"/>
      <c r="F58" s="183">
        <f>SUM(F59:F62)</f>
        <v>40138</v>
      </c>
      <c r="G58" s="183">
        <f>SUM(G59:G62)</f>
        <v>385520</v>
      </c>
      <c r="H58" s="184">
        <f t="shared" si="0"/>
        <v>425658</v>
      </c>
      <c r="I58" s="185"/>
      <c r="J58" s="183">
        <f>SUM(J59:J62)</f>
        <v>9378224</v>
      </c>
      <c r="K58" s="183">
        <f>SUM(K59:K62)</f>
        <v>9069213</v>
      </c>
      <c r="L58" s="183">
        <f>SUM(L59:L62)</f>
        <v>26441399</v>
      </c>
      <c r="M58" s="183">
        <f>SUM(M59:M62)</f>
        <v>25938319</v>
      </c>
      <c r="N58" s="183">
        <f>SUM(N59:N62)</f>
        <v>10823397</v>
      </c>
      <c r="O58" s="184">
        <f t="shared" si="1"/>
        <v>81650552</v>
      </c>
      <c r="P58" s="186">
        <f t="shared" si="2"/>
        <v>82076210</v>
      </c>
    </row>
    <row r="59" spans="3:16" ht="30" customHeight="1">
      <c r="C59" s="28"/>
      <c r="D59" s="29"/>
      <c r="E59" s="31" t="s">
        <v>48</v>
      </c>
      <c r="F59" s="52">
        <v>20682</v>
      </c>
      <c r="G59" s="52">
        <v>236723</v>
      </c>
      <c r="H59" s="184">
        <f t="shared" si="0"/>
        <v>257405</v>
      </c>
      <c r="I59" s="93"/>
      <c r="J59" s="52">
        <v>8094046</v>
      </c>
      <c r="K59" s="52">
        <v>6678031</v>
      </c>
      <c r="L59" s="52">
        <v>25186736</v>
      </c>
      <c r="M59" s="52">
        <v>24612378</v>
      </c>
      <c r="N59" s="52">
        <v>10273541</v>
      </c>
      <c r="O59" s="184">
        <f t="shared" si="1"/>
        <v>74844732</v>
      </c>
      <c r="P59" s="186">
        <f t="shared" si="2"/>
        <v>75102137</v>
      </c>
    </row>
    <row r="60" spans="3:16" ht="30" customHeight="1">
      <c r="C60" s="28"/>
      <c r="D60" s="29"/>
      <c r="E60" s="34" t="s">
        <v>49</v>
      </c>
      <c r="F60" s="52">
        <v>19456</v>
      </c>
      <c r="G60" s="52">
        <v>148797</v>
      </c>
      <c r="H60" s="184">
        <f t="shared" si="0"/>
        <v>168253</v>
      </c>
      <c r="I60" s="93"/>
      <c r="J60" s="52">
        <v>1284178</v>
      </c>
      <c r="K60" s="52">
        <v>2391182</v>
      </c>
      <c r="L60" s="52">
        <v>1254663</v>
      </c>
      <c r="M60" s="52">
        <v>1325941</v>
      </c>
      <c r="N60" s="52">
        <v>549856</v>
      </c>
      <c r="O60" s="184">
        <f t="shared" si="1"/>
        <v>6805820</v>
      </c>
      <c r="P60" s="186">
        <f t="shared" si="2"/>
        <v>6974073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9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7650869</v>
      </c>
      <c r="G63" s="183">
        <f>SUM(G64:G66)</f>
        <v>8274342</v>
      </c>
      <c r="H63" s="184">
        <f t="shared" si="0"/>
        <v>15925211</v>
      </c>
      <c r="I63" s="185"/>
      <c r="J63" s="183">
        <f>SUM(J64:J66)</f>
        <v>14915768</v>
      </c>
      <c r="K63" s="183">
        <f>SUM(K64:K66)</f>
        <v>19682685</v>
      </c>
      <c r="L63" s="183">
        <f>SUM(L64:L66)</f>
        <v>14158087</v>
      </c>
      <c r="M63" s="183">
        <f>SUM(M64:M66)</f>
        <v>11326936</v>
      </c>
      <c r="N63" s="183">
        <f>SUM(N64:N66)</f>
        <v>4769854</v>
      </c>
      <c r="O63" s="184">
        <f t="shared" si="1"/>
        <v>64853330</v>
      </c>
      <c r="P63" s="186">
        <f t="shared" si="2"/>
        <v>80778541</v>
      </c>
    </row>
    <row r="64" spans="3:16" ht="30" customHeight="1">
      <c r="C64" s="28"/>
      <c r="D64" s="29"/>
      <c r="E64" s="34" t="s">
        <v>52</v>
      </c>
      <c r="F64" s="52">
        <v>3847051</v>
      </c>
      <c r="G64" s="52">
        <v>6044168</v>
      </c>
      <c r="H64" s="184">
        <f t="shared" si="0"/>
        <v>9891219</v>
      </c>
      <c r="I64" s="93"/>
      <c r="J64" s="52">
        <v>11525144</v>
      </c>
      <c r="K64" s="52">
        <v>17862188</v>
      </c>
      <c r="L64" s="52">
        <v>12352288</v>
      </c>
      <c r="M64" s="52">
        <v>10052072</v>
      </c>
      <c r="N64" s="52">
        <v>4706706</v>
      </c>
      <c r="O64" s="184">
        <f t="shared" si="1"/>
        <v>56498398</v>
      </c>
      <c r="P64" s="186">
        <f t="shared" si="2"/>
        <v>66389617</v>
      </c>
    </row>
    <row r="65" spans="3:16" ht="30" customHeight="1">
      <c r="C65" s="28"/>
      <c r="D65" s="29"/>
      <c r="E65" s="34" t="s">
        <v>53</v>
      </c>
      <c r="F65" s="52">
        <v>712942</v>
      </c>
      <c r="G65" s="52">
        <v>506984</v>
      </c>
      <c r="H65" s="184">
        <f t="shared" si="0"/>
        <v>1219926</v>
      </c>
      <c r="I65" s="93"/>
      <c r="J65" s="52">
        <v>761549</v>
      </c>
      <c r="K65" s="52">
        <v>564468</v>
      </c>
      <c r="L65" s="52">
        <v>488059</v>
      </c>
      <c r="M65" s="52">
        <v>470484</v>
      </c>
      <c r="N65" s="52">
        <v>63148</v>
      </c>
      <c r="O65" s="184">
        <f t="shared" si="1"/>
        <v>2347708</v>
      </c>
      <c r="P65" s="186">
        <f t="shared" si="2"/>
        <v>3567634</v>
      </c>
    </row>
    <row r="66" spans="3:16" ht="30" customHeight="1">
      <c r="C66" s="28"/>
      <c r="D66" s="29"/>
      <c r="E66" s="34" t="s">
        <v>54</v>
      </c>
      <c r="F66" s="52">
        <v>3090876</v>
      </c>
      <c r="G66" s="52">
        <v>1723190</v>
      </c>
      <c r="H66" s="184">
        <f t="shared" si="0"/>
        <v>4814066</v>
      </c>
      <c r="I66" s="93"/>
      <c r="J66" s="52">
        <v>2629075</v>
      </c>
      <c r="K66" s="52">
        <v>1256029</v>
      </c>
      <c r="L66" s="52">
        <v>1317740</v>
      </c>
      <c r="M66" s="52">
        <v>804380</v>
      </c>
      <c r="N66" s="52">
        <v>0</v>
      </c>
      <c r="O66" s="184">
        <f t="shared" si="1"/>
        <v>6007224</v>
      </c>
      <c r="P66" s="186">
        <f t="shared" si="2"/>
        <v>10821290</v>
      </c>
    </row>
    <row r="67" spans="3:16" ht="30" customHeight="1">
      <c r="C67" s="28"/>
      <c r="D67" s="36" t="s">
        <v>55</v>
      </c>
      <c r="E67" s="37"/>
      <c r="F67" s="52">
        <v>1241783</v>
      </c>
      <c r="G67" s="52">
        <v>1506179</v>
      </c>
      <c r="H67" s="184">
        <f t="shared" si="0"/>
        <v>2747962</v>
      </c>
      <c r="I67" s="93"/>
      <c r="J67" s="52">
        <v>13544532</v>
      </c>
      <c r="K67" s="52">
        <v>11457194</v>
      </c>
      <c r="L67" s="52">
        <v>8157330</v>
      </c>
      <c r="M67" s="52">
        <v>10062935</v>
      </c>
      <c r="N67" s="52">
        <v>5601145</v>
      </c>
      <c r="O67" s="184">
        <f t="shared" si="1"/>
        <v>48823136</v>
      </c>
      <c r="P67" s="186">
        <f t="shared" si="2"/>
        <v>51571098</v>
      </c>
    </row>
    <row r="68" spans="3:16" ht="30" customHeight="1" thickBot="1">
      <c r="C68" s="38"/>
      <c r="D68" s="39" t="s">
        <v>56</v>
      </c>
      <c r="E68" s="40"/>
      <c r="F68" s="54">
        <v>4622457</v>
      </c>
      <c r="G68" s="54">
        <v>5422926</v>
      </c>
      <c r="H68" s="187">
        <f t="shared" si="0"/>
        <v>10045383</v>
      </c>
      <c r="I68" s="94"/>
      <c r="J68" s="54">
        <v>41789277</v>
      </c>
      <c r="K68" s="54">
        <v>25355571</v>
      </c>
      <c r="L68" s="54">
        <v>17527598</v>
      </c>
      <c r="M68" s="54">
        <v>12337768</v>
      </c>
      <c r="N68" s="54">
        <v>4786414</v>
      </c>
      <c r="O68" s="187">
        <f t="shared" si="1"/>
        <v>101796628</v>
      </c>
      <c r="P68" s="188">
        <f t="shared" si="2"/>
        <v>111842011</v>
      </c>
    </row>
    <row r="69" spans="3:16" ht="30" customHeight="1">
      <c r="C69" s="25" t="s">
        <v>57</v>
      </c>
      <c r="D69" s="41"/>
      <c r="E69" s="42"/>
      <c r="F69" s="179">
        <f>SUM(F70:F78)</f>
        <v>713476</v>
      </c>
      <c r="G69" s="179">
        <f>SUM(G70:G78)</f>
        <v>995060</v>
      </c>
      <c r="H69" s="180">
        <f t="shared" si="0"/>
        <v>1708536</v>
      </c>
      <c r="I69" s="181"/>
      <c r="J69" s="179">
        <f>SUM(J70:J78)</f>
        <v>98484316</v>
      </c>
      <c r="K69" s="179">
        <f>SUM(K70:K78)</f>
        <v>102492980</v>
      </c>
      <c r="L69" s="179">
        <f>SUM(L70:L78)</f>
        <v>113444024</v>
      </c>
      <c r="M69" s="179">
        <f>SUM(M70:M78)</f>
        <v>131909568</v>
      </c>
      <c r="N69" s="179">
        <f>SUM(N70:N78)</f>
        <v>81525946</v>
      </c>
      <c r="O69" s="180">
        <f t="shared" si="1"/>
        <v>527856834</v>
      </c>
      <c r="P69" s="182">
        <f t="shared" si="2"/>
        <v>529565370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89">
        <f t="shared" si="0"/>
        <v>0</v>
      </c>
      <c r="I70" s="53"/>
      <c r="J70" s="55">
        <v>7101843</v>
      </c>
      <c r="K70" s="55">
        <v>16845531</v>
      </c>
      <c r="L70" s="55">
        <v>18576146</v>
      </c>
      <c r="M70" s="55">
        <v>15484937</v>
      </c>
      <c r="N70" s="55">
        <v>5320480</v>
      </c>
      <c r="O70" s="189">
        <f t="shared" si="1"/>
        <v>63328937</v>
      </c>
      <c r="P70" s="190">
        <f t="shared" si="2"/>
        <v>63328937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122895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122895</v>
      </c>
      <c r="P71" s="186">
        <f t="shared" si="2"/>
        <v>122895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46955049</v>
      </c>
      <c r="K72" s="52">
        <v>38775931</v>
      </c>
      <c r="L72" s="52">
        <v>25288520</v>
      </c>
      <c r="M72" s="52">
        <v>13853133</v>
      </c>
      <c r="N72" s="52">
        <v>6918147</v>
      </c>
      <c r="O72" s="184">
        <f t="shared" si="1"/>
        <v>131790780</v>
      </c>
      <c r="P72" s="186">
        <f t="shared" si="2"/>
        <v>131790780</v>
      </c>
    </row>
    <row r="73" spans="3:16" ht="30" customHeight="1">
      <c r="C73" s="28"/>
      <c r="D73" s="36" t="s">
        <v>60</v>
      </c>
      <c r="E73" s="37"/>
      <c r="F73" s="52">
        <v>56142</v>
      </c>
      <c r="G73" s="52">
        <v>110916</v>
      </c>
      <c r="H73" s="183">
        <f t="shared" si="0"/>
        <v>167058</v>
      </c>
      <c r="I73" s="93"/>
      <c r="J73" s="52">
        <v>3279356</v>
      </c>
      <c r="K73" s="52">
        <v>3711371</v>
      </c>
      <c r="L73" s="52">
        <v>7555068</v>
      </c>
      <c r="M73" s="52">
        <v>4583097</v>
      </c>
      <c r="N73" s="52">
        <v>3397878</v>
      </c>
      <c r="O73" s="184">
        <f t="shared" si="1"/>
        <v>22526770</v>
      </c>
      <c r="P73" s="186">
        <f t="shared" si="2"/>
        <v>22693828</v>
      </c>
    </row>
    <row r="74" spans="3:16" ht="30" customHeight="1">
      <c r="C74" s="28"/>
      <c r="D74" s="36" t="s">
        <v>61</v>
      </c>
      <c r="E74" s="37"/>
      <c r="F74" s="52">
        <v>657334</v>
      </c>
      <c r="G74" s="52">
        <v>646472</v>
      </c>
      <c r="H74" s="183">
        <f t="shared" si="0"/>
        <v>1303806</v>
      </c>
      <c r="I74" s="93"/>
      <c r="J74" s="52">
        <v>12145552</v>
      </c>
      <c r="K74" s="52">
        <v>11489147</v>
      </c>
      <c r="L74" s="52">
        <v>13088032</v>
      </c>
      <c r="M74" s="52">
        <v>7760288</v>
      </c>
      <c r="N74" s="52">
        <v>1975287</v>
      </c>
      <c r="O74" s="184">
        <f t="shared" si="1"/>
        <v>46458306</v>
      </c>
      <c r="P74" s="186">
        <f t="shared" si="2"/>
        <v>47762112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237672</v>
      </c>
      <c r="H75" s="183">
        <f aca="true" t="shared" si="3" ref="H75:H84">SUM(F75:G75)</f>
        <v>237672</v>
      </c>
      <c r="I75" s="53"/>
      <c r="J75" s="52">
        <v>28222288</v>
      </c>
      <c r="K75" s="52">
        <v>29089998</v>
      </c>
      <c r="L75" s="52">
        <v>24718108</v>
      </c>
      <c r="M75" s="52">
        <v>16616589</v>
      </c>
      <c r="N75" s="52">
        <v>5767212</v>
      </c>
      <c r="O75" s="184">
        <f aca="true" t="shared" si="4" ref="O75:O84">SUM(I75:N75)</f>
        <v>104414195</v>
      </c>
      <c r="P75" s="186">
        <f aca="true" t="shared" si="5" ref="P75:P84">SUM(O75,H75)</f>
        <v>104651867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244233</v>
      </c>
      <c r="K77" s="52">
        <v>1281321</v>
      </c>
      <c r="L77" s="52">
        <v>23100766</v>
      </c>
      <c r="M77" s="52">
        <v>71776934</v>
      </c>
      <c r="N77" s="52">
        <v>57081870</v>
      </c>
      <c r="O77" s="184">
        <f t="shared" si="4"/>
        <v>153485124</v>
      </c>
      <c r="P77" s="186">
        <f t="shared" si="5"/>
        <v>153485124</v>
      </c>
    </row>
    <row r="78" spans="3:16" ht="30" customHeight="1" thickBot="1">
      <c r="C78" s="38"/>
      <c r="D78" s="149" t="s">
        <v>65</v>
      </c>
      <c r="E78" s="150"/>
      <c r="F78" s="56">
        <v>0</v>
      </c>
      <c r="G78" s="56">
        <v>0</v>
      </c>
      <c r="H78" s="191">
        <f t="shared" si="3"/>
        <v>0</v>
      </c>
      <c r="I78" s="57"/>
      <c r="J78" s="56">
        <v>413100</v>
      </c>
      <c r="K78" s="56">
        <v>1299681</v>
      </c>
      <c r="L78" s="56">
        <v>1117384</v>
      </c>
      <c r="M78" s="56">
        <v>1834590</v>
      </c>
      <c r="N78" s="56">
        <v>1065072</v>
      </c>
      <c r="O78" s="191">
        <f t="shared" si="4"/>
        <v>5729827</v>
      </c>
      <c r="P78" s="192">
        <f t="shared" si="5"/>
        <v>5729827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43051420</v>
      </c>
      <c r="K79" s="179">
        <f>SUM(K80:K83)</f>
        <v>49379870</v>
      </c>
      <c r="L79" s="179">
        <f>SUM(L80:L83)</f>
        <v>116576696</v>
      </c>
      <c r="M79" s="179">
        <f>SUM(M80:M83)</f>
        <v>263779404</v>
      </c>
      <c r="N79" s="179">
        <f>SUM(N80:N83)</f>
        <v>167558182</v>
      </c>
      <c r="O79" s="180">
        <f t="shared" si="4"/>
        <v>640345572</v>
      </c>
      <c r="P79" s="182">
        <f t="shared" si="5"/>
        <v>640345572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843939</v>
      </c>
      <c r="K80" s="52">
        <v>2307816</v>
      </c>
      <c r="L80" s="52">
        <v>51695545</v>
      </c>
      <c r="M80" s="52">
        <v>138531611</v>
      </c>
      <c r="N80" s="52">
        <v>95664999</v>
      </c>
      <c r="O80" s="184">
        <f t="shared" si="4"/>
        <v>289043910</v>
      </c>
      <c r="P80" s="186">
        <f t="shared" si="5"/>
        <v>289043910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38677258</v>
      </c>
      <c r="K81" s="52">
        <v>41566594</v>
      </c>
      <c r="L81" s="52">
        <v>49750349</v>
      </c>
      <c r="M81" s="52">
        <v>60334076</v>
      </c>
      <c r="N81" s="52">
        <v>33846181</v>
      </c>
      <c r="O81" s="184">
        <f t="shared" si="4"/>
        <v>224174458</v>
      </c>
      <c r="P81" s="186">
        <f t="shared" si="5"/>
        <v>224174458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236574</v>
      </c>
      <c r="L82" s="52">
        <v>2037438</v>
      </c>
      <c r="M82" s="52">
        <v>9280857</v>
      </c>
      <c r="N82" s="52">
        <v>6765336</v>
      </c>
      <c r="O82" s="184">
        <f t="shared" si="4"/>
        <v>18320205</v>
      </c>
      <c r="P82" s="186">
        <f t="shared" si="5"/>
        <v>18320205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8"/>
      <c r="J83" s="54">
        <v>3530223</v>
      </c>
      <c r="K83" s="54">
        <v>5268886</v>
      </c>
      <c r="L83" s="54">
        <v>13093364</v>
      </c>
      <c r="M83" s="54">
        <v>55632860</v>
      </c>
      <c r="N83" s="54">
        <v>31281666</v>
      </c>
      <c r="O83" s="187">
        <f t="shared" si="4"/>
        <v>108806999</v>
      </c>
      <c r="P83" s="188">
        <f t="shared" si="5"/>
        <v>108806999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22938721</v>
      </c>
      <c r="G84" s="197">
        <f>SUM(G48,G69,G79)</f>
        <v>33433822</v>
      </c>
      <c r="H84" s="198">
        <f t="shared" si="3"/>
        <v>56372543</v>
      </c>
      <c r="I84" s="199"/>
      <c r="J84" s="197">
        <f>SUM(J48,J69,J79)</f>
        <v>398586062</v>
      </c>
      <c r="K84" s="197">
        <f>SUM(K48,K69,K79)</f>
        <v>353391352</v>
      </c>
      <c r="L84" s="197">
        <f>SUM(L48,L69,L79)</f>
        <v>392753743</v>
      </c>
      <c r="M84" s="197">
        <f>SUM(M48,M69,M79)</f>
        <v>542656971</v>
      </c>
      <c r="N84" s="197">
        <f>SUM(N48,N69,N79)</f>
        <v>321677749</v>
      </c>
      <c r="O84" s="198">
        <f t="shared" si="4"/>
        <v>2009065877</v>
      </c>
      <c r="P84" s="200">
        <f t="shared" si="5"/>
        <v>2065438420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2021-08-13T02:44:11Z</cp:lastPrinted>
  <dcterms:created xsi:type="dcterms:W3CDTF">2012-04-10T04:28:23Z</dcterms:created>
  <dcterms:modified xsi:type="dcterms:W3CDTF">2021-08-13T02:45:05Z</dcterms:modified>
  <cp:category/>
  <cp:version/>
  <cp:contentType/>
  <cp:contentStatus/>
</cp:coreProperties>
</file>