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<sst xmlns="http://schemas.openxmlformats.org/spreadsheetml/2006/main" count="283" uniqueCount="93">
  <si>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</si>
  <si>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</si>
  <si>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</si>
  <si>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</si>
  <si>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</si>
  <si>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</si>
  <si>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</si>
  <si>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</si>
  <si>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</si>
  <si>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</si>
  <si>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</si>
  <si>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</si>
  <si>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</si>
  <si>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</si>
  <si>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</si>
  <si>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</si>
  <si>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</si>
  <si>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</si>
  <si>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</si>
  <si>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</si>
  <si>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</si>
  <si>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</si>
  <si>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</si>
  <si>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</si>
  <si>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</si>
  <si>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</si>
  <si>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</si>
  <si>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</si>
  <si>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</si>
  <si>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</si>
  <si>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</si>
  <si>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</si>
  <si>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</si>
  <si>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</si>
  <si>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</si>
  <si>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</si>
  <si>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</si>
  <si>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</si>
  <si>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</si>
  <si>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</si>
  <si>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</si>
  <si>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</si>
  <si>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</si>
  <si>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</si>
  <si>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</si>
  <si>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</si>
  <si>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</si>
  <si>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</si>
  <si>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</si>
  <si>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</si>
  <si>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</si>
  <si>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</si>
  <si>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</si>
  <si>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</si>
  <si>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</si>
  <si>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</si>
  <si>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</si>
  <si>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</si>
  <si>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</si>
  <si>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</si>
  <si>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</si>
  <si>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</si>
  <si>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</si>
  <si>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</si>
  <si>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</si>
  <si>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</si>
  <si>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</si>
  <si>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</si>
  <si>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</si>
  <si>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</si>
  <si>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</si>
  <si>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</si>
  <si>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</si>
  <si>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</si>
  <si>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</si>
  <si>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</si>
  <si>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</si>
  <si>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</si>
  <si>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</si>
  <si>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</si>
  <si>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</si>
  <si>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</si>
  <si>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</si>
  <si>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</si>
  <si>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</si>
  <si>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</si>
  <si>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</si>
  <si>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</si>
  <si>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</si>
  <si>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</si>
  <si>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</si>
  <si>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6月分）</t>
  </si>
  <si>
    <t>（令和 03年 6月分）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</si>
</sst>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8" fontId="48" fillId="0" borderId="40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6" fontId="48" fillId="0" borderId="42" xfId="0" applyNumberFormat="1" applyFont="1" applyFill="1" applyBorder="1" applyAlignment="1" applyProtection="1">
      <alignment vertical="center" shrinkToFit="1"/>
      <protection locked="0"/>
    </xf>
    <xf numFmtId="176" fontId="48" fillId="0" borderId="43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178" fontId="48" fillId="0" borderId="47" xfId="0" applyNumberFormat="1" applyFont="1" applyFill="1" applyBorder="1" applyAlignment="1">
      <alignment vertical="center"/>
    </xf>
    <xf numFmtId="176" fontId="48" fillId="0" borderId="48" xfId="0" applyNumberFormat="1" applyFont="1" applyFill="1" applyBorder="1" applyAlignment="1">
      <alignment vertical="center"/>
    </xf>
    <xf numFmtId="178" fontId="48" fillId="0" borderId="49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3" xfId="0" applyNumberFormat="1" applyFont="1" applyFill="1" applyBorder="1" applyAlignment="1" applyProtection="1">
      <alignment vertical="center" shrinkToFit="1"/>
      <protection locked="0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49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50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5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3" sqref="F3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9"/>
      <c r="G3" s="59"/>
      <c r="H3" s="59"/>
      <c r="I3" s="59"/>
      <c r="J3" s="59"/>
      <c r="N3" s="60"/>
      <c r="O3" s="125" t="s">
        <v>0</v>
      </c>
      <c r="P3" s="125"/>
      <c r="Q3" s="10"/>
    </row>
    <row r="4" spans="3:17" ht="45" customHeight="1">
      <c r="C4" s="61" t="s">
        <v>22</v>
      </c>
      <c r="F4" s="59"/>
      <c r="G4" s="62"/>
      <c r="H4" s="59"/>
      <c r="I4" s="59"/>
      <c r="J4" s="59"/>
      <c r="M4" s="63" t="s">
        <v>75</v>
      </c>
      <c r="N4" s="60"/>
      <c r="P4" s="99"/>
      <c r="Q4" s="10"/>
    </row>
    <row r="5" spans="6:17" ht="7.5" customHeight="1" thickBot="1">
      <c r="F5" s="59"/>
      <c r="G5" s="59"/>
      <c r="H5" s="59"/>
      <c r="I5" s="59"/>
      <c r="J5" s="59"/>
      <c r="N5" s="60"/>
      <c r="O5" s="99"/>
      <c r="P5" s="99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60"/>
      <c r="Q6" s="99"/>
      <c r="R6" s="99"/>
      <c r="S6" s="10"/>
    </row>
    <row r="7" spans="3:19" ht="45" customHeight="1" thickBot="1">
      <c r="C7" s="145" t="s">
        <v>19</v>
      </c>
      <c r="D7" s="146"/>
      <c r="E7" s="146"/>
      <c r="F7" s="140">
        <v>43385</v>
      </c>
      <c r="G7" s="135"/>
      <c r="H7" s="134">
        <v>30268</v>
      </c>
      <c r="I7" s="135"/>
      <c r="J7" s="140">
        <v>17826</v>
      </c>
      <c r="K7" s="141"/>
      <c r="L7" s="134">
        <f>SUM(F7:K7)</f>
        <v>91479</v>
      </c>
      <c r="M7" s="166"/>
      <c r="P7" s="60"/>
      <c r="Q7" s="99"/>
      <c r="R7" s="99"/>
      <c r="S7" s="10"/>
    </row>
    <row r="8" spans="3:21" ht="30" customHeight="1">
      <c r="C8" s="64"/>
      <c r="D8" s="64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R8" s="60"/>
      <c r="S8" s="99"/>
      <c r="T8" s="99"/>
      <c r="U8" s="10"/>
    </row>
    <row r="9" spans="3:17" ht="45" customHeight="1">
      <c r="C9" s="61" t="s">
        <v>23</v>
      </c>
      <c r="E9" s="12"/>
      <c r="O9" s="66"/>
      <c r="P9" s="67" t="s">
        <v>75</v>
      </c>
      <c r="Q9" s="10"/>
    </row>
    <row r="10" spans="3:17" ht="6.75" customHeight="1" thickBot="1">
      <c r="C10" s="68"/>
      <c r="D10" s="68"/>
      <c r="E10" s="69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70" t="s">
        <v>10</v>
      </c>
      <c r="G11" s="70" t="s">
        <v>28</v>
      </c>
      <c r="H11" s="100" t="s">
        <v>11</v>
      </c>
      <c r="I11" s="71" t="s">
        <v>29</v>
      </c>
      <c r="J11" s="72" t="s">
        <v>1</v>
      </c>
      <c r="K11" s="72" t="s">
        <v>2</v>
      </c>
      <c r="L11" s="72" t="s">
        <v>3</v>
      </c>
      <c r="M11" s="72" t="s">
        <v>4</v>
      </c>
      <c r="N11" s="72" t="s">
        <v>5</v>
      </c>
      <c r="O11" s="73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74">
        <f>SUM(F13:F15)</f>
        <v>3834</v>
      </c>
      <c r="G12" s="74">
        <f>SUM(G13:G15)</f>
        <v>2611</v>
      </c>
      <c r="H12" s="167">
        <f>SUM(H13:H15)</f>
        <v>6445</v>
      </c>
      <c r="I12" s="75">
        <v>0</v>
      </c>
      <c r="J12" s="74">
        <f aca="true" t="shared" si="0" ref="J12:O12">SUM(J13:J15)</f>
        <v>4603</v>
      </c>
      <c r="K12" s="74">
        <f t="shared" si="0"/>
        <v>2689</v>
      </c>
      <c r="L12" s="74">
        <f t="shared" si="0"/>
        <v>2069</v>
      </c>
      <c r="M12" s="74">
        <f t="shared" si="0"/>
        <v>2539</v>
      </c>
      <c r="N12" s="74">
        <f t="shared" si="0"/>
        <v>1372</v>
      </c>
      <c r="O12" s="167">
        <f t="shared" si="0"/>
        <v>13272</v>
      </c>
      <c r="P12" s="168">
        <f aca="true" t="shared" si="1" ref="P12:P17">H12+O12</f>
        <v>19717</v>
      </c>
      <c r="Q12" s="20"/>
    </row>
    <row r="13" spans="3:16" ht="49.5" customHeight="1">
      <c r="C13" s="96" t="s">
        <v>87</v>
      </c>
      <c r="D13" s="97"/>
      <c r="E13" s="97"/>
      <c r="F13" s="74">
        <v>438</v>
      </c>
      <c r="G13" s="74">
        <v>316</v>
      </c>
      <c r="H13" s="167">
        <f>SUM(F13:G13)</f>
        <v>754</v>
      </c>
      <c r="I13" s="75">
        <v>0</v>
      </c>
      <c r="J13" s="74">
        <v>475</v>
      </c>
      <c r="K13" s="74">
        <v>293</v>
      </c>
      <c r="L13" s="74">
        <v>202</v>
      </c>
      <c r="M13" s="74">
        <v>212</v>
      </c>
      <c r="N13" s="74">
        <v>129</v>
      </c>
      <c r="O13" s="167">
        <f>SUM(J13:N13)</f>
        <v>1311</v>
      </c>
      <c r="P13" s="168">
        <f t="shared" si="1"/>
        <v>2065</v>
      </c>
    </row>
    <row r="14" spans="3:16" ht="49.5" customHeight="1">
      <c r="C14" s="143" t="s">
        <v>88</v>
      </c>
      <c r="D14" s="144"/>
      <c r="E14" s="144"/>
      <c r="F14" s="74">
        <v>1594</v>
      </c>
      <c r="G14" s="74">
        <v>933</v>
      </c>
      <c r="H14" s="167">
        <f>SUM(F14:G14)</f>
        <v>2527</v>
      </c>
      <c r="I14" s="75">
        <v>0</v>
      </c>
      <c r="J14" s="74">
        <v>1561</v>
      </c>
      <c r="K14" s="74">
        <v>746</v>
      </c>
      <c r="L14" s="74">
        <v>539</v>
      </c>
      <c r="M14" s="74">
        <v>632</v>
      </c>
      <c r="N14" s="74">
        <v>327</v>
      </c>
      <c r="O14" s="167">
        <f>SUM(J14:N14)</f>
        <v>3805</v>
      </c>
      <c r="P14" s="168">
        <f t="shared" si="1"/>
        <v>6332</v>
      </c>
    </row>
    <row r="15" spans="3:16" ht="49.5" customHeight="1">
      <c r="C15" s="96" t="s">
        <v>89</v>
      </c>
      <c r="D15" s="97"/>
      <c r="E15" s="97"/>
      <c r="F15" s="74">
        <v>1802</v>
      </c>
      <c r="G15" s="74">
        <v>1362</v>
      </c>
      <c r="H15" s="167">
        <f>SUM(F15:G15)</f>
        <v>3164</v>
      </c>
      <c r="I15" s="75"/>
      <c r="J15" s="74">
        <v>2567</v>
      </c>
      <c r="K15" s="74">
        <v>1650</v>
      </c>
      <c r="L15" s="74">
        <v>1328</v>
      </c>
      <c r="M15" s="74">
        <v>1695</v>
      </c>
      <c r="N15" s="74">
        <v>916</v>
      </c>
      <c r="O15" s="167">
        <f>SUM(J15:N15)</f>
        <v>8156</v>
      </c>
      <c r="P15" s="168">
        <f t="shared" si="1"/>
        <v>11320</v>
      </c>
    </row>
    <row r="16" spans="3:16" ht="49.5" customHeight="1">
      <c r="C16" s="143" t="s">
        <v>90</v>
      </c>
      <c r="D16" s="144"/>
      <c r="E16" s="144"/>
      <c r="F16" s="74">
        <v>23</v>
      </c>
      <c r="G16" s="74">
        <v>46</v>
      </c>
      <c r="H16" s="167">
        <f>SUM(F16:G16)</f>
        <v>69</v>
      </c>
      <c r="I16" s="75">
        <v>0</v>
      </c>
      <c r="J16" s="74">
        <v>72</v>
      </c>
      <c r="K16" s="74">
        <v>47</v>
      </c>
      <c r="L16" s="74">
        <v>36</v>
      </c>
      <c r="M16" s="74">
        <v>43</v>
      </c>
      <c r="N16" s="74">
        <v>26</v>
      </c>
      <c r="O16" s="167">
        <f>SUM(J16:N16)</f>
        <v>224</v>
      </c>
      <c r="P16" s="168">
        <f t="shared" si="1"/>
        <v>293</v>
      </c>
    </row>
    <row r="17" spans="3:16" ht="49.5" customHeight="1" thickBot="1">
      <c r="C17" s="138" t="s">
        <v>14</v>
      </c>
      <c r="D17" s="139"/>
      <c r="E17" s="139"/>
      <c r="F17" s="76">
        <f>F12+F16</f>
        <v>3857</v>
      </c>
      <c r="G17" s="76">
        <f>G12+G16</f>
        <v>2657</v>
      </c>
      <c r="H17" s="76">
        <f>H12+H16</f>
        <v>6514</v>
      </c>
      <c r="I17" s="169">
        <v>0</v>
      </c>
      <c r="J17" s="76">
        <f aca="true" t="shared" si="2" ref="J17:O17">J12+J16</f>
        <v>4675</v>
      </c>
      <c r="K17" s="76">
        <f t="shared" si="2"/>
        <v>2736</v>
      </c>
      <c r="L17" s="76">
        <f t="shared" si="2"/>
        <v>2105</v>
      </c>
      <c r="M17" s="76">
        <f t="shared" si="2"/>
        <v>2582</v>
      </c>
      <c r="N17" s="76">
        <f t="shared" si="2"/>
        <v>1398</v>
      </c>
      <c r="O17" s="76">
        <f t="shared" si="2"/>
        <v>13496</v>
      </c>
      <c r="P17" s="170">
        <f t="shared" si="1"/>
        <v>20010</v>
      </c>
    </row>
    <row r="18" ht="30" customHeight="1"/>
    <row r="19" spans="3:17" ht="39.75" customHeight="1">
      <c r="C19" s="61" t="s">
        <v>24</v>
      </c>
      <c r="E19" s="12"/>
      <c r="N19" s="77"/>
      <c r="O19" s="10"/>
      <c r="P19" s="15" t="s">
        <v>79</v>
      </c>
      <c r="Q19" s="10"/>
    </row>
    <row r="20" spans="3:17" ht="6.75" customHeight="1" thickBot="1">
      <c r="C20" s="68"/>
      <c r="D20" s="68"/>
      <c r="E20" s="69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8" t="s">
        <v>7</v>
      </c>
      <c r="G22" s="78" t="s">
        <v>8</v>
      </c>
      <c r="H22" s="79" t="s">
        <v>9</v>
      </c>
      <c r="I22" s="80" t="s">
        <v>29</v>
      </c>
      <c r="J22" s="78" t="s">
        <v>1</v>
      </c>
      <c r="K22" s="81" t="s">
        <v>2</v>
      </c>
      <c r="L22" s="81" t="s">
        <v>3</v>
      </c>
      <c r="M22" s="81" t="s">
        <v>4</v>
      </c>
      <c r="N22" s="81" t="s">
        <v>5</v>
      </c>
      <c r="O22" s="82" t="s">
        <v>9</v>
      </c>
      <c r="P22" s="130"/>
      <c r="Q22" s="20"/>
    </row>
    <row r="23" spans="3:17" ht="49.5" customHeight="1">
      <c r="C23" s="101" t="s">
        <v>12</v>
      </c>
      <c r="D23" s="78"/>
      <c r="E23" s="78"/>
      <c r="F23" s="74">
        <v>1112</v>
      </c>
      <c r="G23" s="74">
        <v>1235</v>
      </c>
      <c r="H23" s="167">
        <f>SUM(F23:G23)</f>
        <v>2347</v>
      </c>
      <c r="I23" s="92"/>
      <c r="J23" s="74">
        <v>3376</v>
      </c>
      <c r="K23" s="74">
        <v>2030</v>
      </c>
      <c r="L23" s="74">
        <v>1150</v>
      </c>
      <c r="M23" s="74">
        <v>838</v>
      </c>
      <c r="N23" s="74">
        <v>322</v>
      </c>
      <c r="O23" s="167">
        <f>SUM(I23:N23)</f>
        <v>7716</v>
      </c>
      <c r="P23" s="168">
        <f>H23+O23</f>
        <v>10063</v>
      </c>
      <c r="Q23" s="20"/>
    </row>
    <row r="24" spans="3:16" ht="49.5" customHeight="1">
      <c r="C24" s="105" t="s">
        <v>13</v>
      </c>
      <c r="D24" s="106"/>
      <c r="E24" s="106"/>
      <c r="F24" s="74">
        <v>7</v>
      </c>
      <c r="G24" s="74">
        <v>22</v>
      </c>
      <c r="H24" s="167">
        <f>SUM(F24:G24)</f>
        <v>29</v>
      </c>
      <c r="I24" s="92"/>
      <c r="J24" s="74">
        <v>56</v>
      </c>
      <c r="K24" s="74">
        <v>34</v>
      </c>
      <c r="L24" s="74">
        <v>17</v>
      </c>
      <c r="M24" s="74">
        <v>14</v>
      </c>
      <c r="N24" s="74">
        <v>12</v>
      </c>
      <c r="O24" s="167">
        <f>SUM(I24:N24)</f>
        <v>133</v>
      </c>
      <c r="P24" s="168">
        <f>H24+O24</f>
        <v>162</v>
      </c>
    </row>
    <row r="25" spans="3:16" ht="49.5" customHeight="1" thickBot="1">
      <c r="C25" s="107" t="s">
        <v>14</v>
      </c>
      <c r="D25" s="108"/>
      <c r="E25" s="108"/>
      <c r="F25" s="76">
        <f>SUM(F23:F24)</f>
        <v>1119</v>
      </c>
      <c r="G25" s="76">
        <f>SUM(G23:G24)</f>
        <v>1257</v>
      </c>
      <c r="H25" s="171">
        <f>SUM(F25:G25)</f>
        <v>2376</v>
      </c>
      <c r="I25" s="172"/>
      <c r="J25" s="76">
        <f aca="true" t="shared" si="3" ref="J25:O25">SUM(J23:J24)</f>
        <v>3432</v>
      </c>
      <c r="K25" s="76">
        <f t="shared" si="3"/>
        <v>2064</v>
      </c>
      <c r="L25" s="76">
        <f t="shared" si="3"/>
        <v>1167</v>
      </c>
      <c r="M25" s="76">
        <f t="shared" si="3"/>
        <v>852</v>
      </c>
      <c r="N25" s="76">
        <f t="shared" si="3"/>
        <v>334</v>
      </c>
      <c r="O25" s="171">
        <f t="shared" si="3"/>
        <v>7849</v>
      </c>
      <c r="P25" s="170">
        <f>H25+O25</f>
        <v>10225</v>
      </c>
    </row>
    <row r="26" ht="30" customHeight="1"/>
    <row r="27" spans="3:17" ht="39.75" customHeight="1">
      <c r="C27" s="61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8"/>
      <c r="D28" s="68"/>
      <c r="E28" s="69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8" t="s">
        <v>7</v>
      </c>
      <c r="G30" s="78" t="s">
        <v>8</v>
      </c>
      <c r="H30" s="79" t="s">
        <v>9</v>
      </c>
      <c r="I30" s="80" t="s">
        <v>29</v>
      </c>
      <c r="J30" s="78" t="s">
        <v>1</v>
      </c>
      <c r="K30" s="81" t="s">
        <v>2</v>
      </c>
      <c r="L30" s="81" t="s">
        <v>3</v>
      </c>
      <c r="M30" s="81" t="s">
        <v>4</v>
      </c>
      <c r="N30" s="81" t="s">
        <v>5</v>
      </c>
      <c r="O30" s="82" t="s">
        <v>9</v>
      </c>
      <c r="P30" s="130"/>
      <c r="Q30" s="20"/>
    </row>
    <row r="31" spans="3:17" ht="49.5" customHeight="1">
      <c r="C31" s="101" t="s">
        <v>12</v>
      </c>
      <c r="D31" s="78"/>
      <c r="E31" s="78"/>
      <c r="F31" s="74">
        <v>13</v>
      </c>
      <c r="G31" s="74">
        <v>11</v>
      </c>
      <c r="H31" s="167">
        <f>SUM(F31:G31)</f>
        <v>24</v>
      </c>
      <c r="I31" s="92"/>
      <c r="J31" s="74">
        <v>1041</v>
      </c>
      <c r="K31" s="74">
        <v>713</v>
      </c>
      <c r="L31" s="74">
        <v>548</v>
      </c>
      <c r="M31" s="74">
        <v>501</v>
      </c>
      <c r="N31" s="74">
        <v>266</v>
      </c>
      <c r="O31" s="167">
        <f>SUM(I31:N31)</f>
        <v>3069</v>
      </c>
      <c r="P31" s="168">
        <f>H31+O31</f>
        <v>3093</v>
      </c>
      <c r="Q31" s="20"/>
    </row>
    <row r="32" spans="3:16" ht="49.5" customHeight="1">
      <c r="C32" s="105" t="s">
        <v>13</v>
      </c>
      <c r="D32" s="106"/>
      <c r="E32" s="106"/>
      <c r="F32" s="74">
        <v>0</v>
      </c>
      <c r="G32" s="74">
        <v>0</v>
      </c>
      <c r="H32" s="167">
        <f>SUM(F32:G32)</f>
        <v>0</v>
      </c>
      <c r="I32" s="92"/>
      <c r="J32" s="74">
        <v>7</v>
      </c>
      <c r="K32" s="74">
        <v>6</v>
      </c>
      <c r="L32" s="74">
        <v>5</v>
      </c>
      <c r="M32" s="74">
        <v>2</v>
      </c>
      <c r="N32" s="74">
        <v>5</v>
      </c>
      <c r="O32" s="167">
        <f>SUM(I32:N32)</f>
        <v>25</v>
      </c>
      <c r="P32" s="168">
        <f>H32+O32</f>
        <v>25</v>
      </c>
    </row>
    <row r="33" spans="3:16" ht="49.5" customHeight="1" thickBot="1">
      <c r="C33" s="107" t="s">
        <v>14</v>
      </c>
      <c r="D33" s="108"/>
      <c r="E33" s="108"/>
      <c r="F33" s="76">
        <f>SUM(F31:F32)</f>
        <v>13</v>
      </c>
      <c r="G33" s="76">
        <f>SUM(G31:G32)</f>
        <v>11</v>
      </c>
      <c r="H33" s="171">
        <f>SUM(F33:G33)</f>
        <v>24</v>
      </c>
      <c r="I33" s="172"/>
      <c r="J33" s="76">
        <f>SUM(J31:J32)</f>
        <v>1048</v>
      </c>
      <c r="K33" s="76">
        <f>SUM(K31:K32)</f>
        <v>719</v>
      </c>
      <c r="L33" s="76">
        <f>SUM(L31:L32)</f>
        <v>553</v>
      </c>
      <c r="M33" s="76">
        <f>SUM(M31:M32)</f>
        <v>503</v>
      </c>
      <c r="N33" s="76">
        <f>SUM(N31:N32)</f>
        <v>271</v>
      </c>
      <c r="O33" s="171">
        <f>SUM(I33:N33)</f>
        <v>3094</v>
      </c>
      <c r="P33" s="170">
        <f>H33+O33</f>
        <v>3118</v>
      </c>
    </row>
    <row r="34" ht="30" customHeight="1"/>
    <row r="35" spans="3:17" ht="39.75" customHeight="1">
      <c r="C35" s="61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8"/>
      <c r="D36" s="68"/>
      <c r="E36" s="69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85" t="s">
        <v>7</v>
      </c>
      <c r="G38" s="85" t="s">
        <v>8</v>
      </c>
      <c r="H38" s="86" t="s">
        <v>9</v>
      </c>
      <c r="I38" s="87" t="s">
        <v>1</v>
      </c>
      <c r="J38" s="85" t="s">
        <v>2</v>
      </c>
      <c r="K38" s="88" t="s">
        <v>3</v>
      </c>
      <c r="L38" s="88" t="s">
        <v>4</v>
      </c>
      <c r="M38" s="88" t="s">
        <v>5</v>
      </c>
      <c r="N38" s="89" t="s">
        <v>11</v>
      </c>
      <c r="O38" s="127"/>
      <c r="P38" s="20"/>
      <c r="Q38" s="20"/>
    </row>
    <row r="39" spans="3:17" ht="49.5" customHeight="1">
      <c r="C39" s="98" t="s">
        <v>17</v>
      </c>
      <c r="D39" s="70"/>
      <c r="E39" s="70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4</v>
      </c>
      <c r="J39" s="173">
        <f>SUM(J40:J41)</f>
        <v>10</v>
      </c>
      <c r="K39" s="173">
        <f>SUM(K40:K41)</f>
        <v>205</v>
      </c>
      <c r="L39" s="173">
        <f>SUM(L40:L41)</f>
        <v>518</v>
      </c>
      <c r="M39" s="173">
        <f>SUM(M40:M41)</f>
        <v>342</v>
      </c>
      <c r="N39" s="174">
        <f aca="true" t="shared" si="5" ref="N39:N47">SUM(I39:M39)</f>
        <v>1079</v>
      </c>
      <c r="O39" s="176">
        <f>H39+N39</f>
        <v>1079</v>
      </c>
      <c r="P39" s="20"/>
      <c r="Q39" s="20"/>
    </row>
    <row r="40" spans="3:15" ht="49.5" customHeight="1">
      <c r="C40" s="105" t="s">
        <v>12</v>
      </c>
      <c r="D40" s="106"/>
      <c r="E40" s="106"/>
      <c r="F40" s="74">
        <v>0</v>
      </c>
      <c r="G40" s="74">
        <v>0</v>
      </c>
      <c r="H40" s="167">
        <f t="shared" si="4"/>
        <v>0</v>
      </c>
      <c r="I40" s="83">
        <v>4</v>
      </c>
      <c r="J40" s="74">
        <v>10</v>
      </c>
      <c r="K40" s="74">
        <v>204</v>
      </c>
      <c r="L40" s="74">
        <v>516</v>
      </c>
      <c r="M40" s="74">
        <v>341</v>
      </c>
      <c r="N40" s="167">
        <f>SUM(I40:M40)</f>
        <v>1075</v>
      </c>
      <c r="O40" s="168">
        <f aca="true" t="shared" si="6" ref="O40:O50">H40+N40</f>
        <v>1075</v>
      </c>
    </row>
    <row r="41" spans="3:15" ht="49.5" customHeight="1" thickBot="1">
      <c r="C41" s="107" t="s">
        <v>13</v>
      </c>
      <c r="D41" s="108"/>
      <c r="E41" s="108"/>
      <c r="F41" s="76">
        <v>0</v>
      </c>
      <c r="G41" s="76">
        <v>0</v>
      </c>
      <c r="H41" s="171">
        <f t="shared" si="4"/>
        <v>0</v>
      </c>
      <c r="I41" s="84">
        <v>0</v>
      </c>
      <c r="J41" s="76">
        <v>0</v>
      </c>
      <c r="K41" s="76">
        <v>1</v>
      </c>
      <c r="L41" s="76">
        <v>2</v>
      </c>
      <c r="M41" s="76">
        <v>1</v>
      </c>
      <c r="N41" s="171">
        <f t="shared" si="5"/>
        <v>4</v>
      </c>
      <c r="O41" s="170">
        <f t="shared" si="6"/>
        <v>4</v>
      </c>
    </row>
    <row r="42" spans="3:15" ht="49.5" customHeight="1">
      <c r="C42" s="119" t="s">
        <v>30</v>
      </c>
      <c r="D42" s="120"/>
      <c r="E42" s="120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155</v>
      </c>
      <c r="J42" s="173">
        <f>SUM(J43:J44)</f>
        <v>151</v>
      </c>
      <c r="K42" s="173">
        <f>SUM(K43:K44)</f>
        <v>186</v>
      </c>
      <c r="L42" s="173">
        <f>SUM(L43:L44)</f>
        <v>205</v>
      </c>
      <c r="M42" s="173">
        <f>SUM(M43:M44)</f>
        <v>109</v>
      </c>
      <c r="N42" s="167">
        <f t="shared" si="5"/>
        <v>806</v>
      </c>
      <c r="O42" s="176">
        <f t="shared" si="6"/>
        <v>806</v>
      </c>
    </row>
    <row r="43" spans="3:15" ht="49.5" customHeight="1">
      <c r="C43" s="105" t="s">
        <v>12</v>
      </c>
      <c r="D43" s="106"/>
      <c r="E43" s="106"/>
      <c r="F43" s="74">
        <v>0</v>
      </c>
      <c r="G43" s="74">
        <v>0</v>
      </c>
      <c r="H43" s="167">
        <f t="shared" si="4"/>
        <v>0</v>
      </c>
      <c r="I43" s="83">
        <v>155</v>
      </c>
      <c r="J43" s="74">
        <v>150</v>
      </c>
      <c r="K43" s="74">
        <v>181</v>
      </c>
      <c r="L43" s="74">
        <v>198</v>
      </c>
      <c r="M43" s="74">
        <v>107</v>
      </c>
      <c r="N43" s="167">
        <f t="shared" si="5"/>
        <v>791</v>
      </c>
      <c r="O43" s="168">
        <f t="shared" si="6"/>
        <v>791</v>
      </c>
    </row>
    <row r="44" spans="3:15" ht="49.5" customHeight="1" thickBot="1">
      <c r="C44" s="107" t="s">
        <v>13</v>
      </c>
      <c r="D44" s="108"/>
      <c r="E44" s="108"/>
      <c r="F44" s="76">
        <v>0</v>
      </c>
      <c r="G44" s="76">
        <v>0</v>
      </c>
      <c r="H44" s="171">
        <f t="shared" si="4"/>
        <v>0</v>
      </c>
      <c r="I44" s="84">
        <v>0</v>
      </c>
      <c r="J44" s="76">
        <v>1</v>
      </c>
      <c r="K44" s="76">
        <v>5</v>
      </c>
      <c r="L44" s="76">
        <v>7</v>
      </c>
      <c r="M44" s="76">
        <v>2</v>
      </c>
      <c r="N44" s="171">
        <f t="shared" si="5"/>
        <v>15</v>
      </c>
      <c r="O44" s="170">
        <f t="shared" si="6"/>
        <v>15</v>
      </c>
    </row>
    <row r="45" spans="3:15" ht="49.5" customHeight="1">
      <c r="C45" s="119" t="s">
        <v>18</v>
      </c>
      <c r="D45" s="120"/>
      <c r="E45" s="120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7</v>
      </c>
      <c r="L45" s="173">
        <f>SUM(L46:L47)</f>
        <v>32</v>
      </c>
      <c r="M45" s="173">
        <f>SUM(M46:M47)</f>
        <v>21</v>
      </c>
      <c r="N45" s="174">
        <f>SUM(I45:M45)</f>
        <v>61</v>
      </c>
      <c r="O45" s="176">
        <f t="shared" si="6"/>
        <v>61</v>
      </c>
    </row>
    <row r="46" spans="3:15" ht="49.5" customHeight="1">
      <c r="C46" s="105" t="s">
        <v>12</v>
      </c>
      <c r="D46" s="106"/>
      <c r="E46" s="106"/>
      <c r="F46" s="74">
        <v>0</v>
      </c>
      <c r="G46" s="74">
        <v>0</v>
      </c>
      <c r="H46" s="167">
        <f t="shared" si="4"/>
        <v>0</v>
      </c>
      <c r="I46" s="83">
        <v>0</v>
      </c>
      <c r="J46" s="74">
        <v>1</v>
      </c>
      <c r="K46" s="74">
        <v>7</v>
      </c>
      <c r="L46" s="74">
        <v>32</v>
      </c>
      <c r="M46" s="74">
        <v>21</v>
      </c>
      <c r="N46" s="167">
        <f t="shared" si="5"/>
        <v>61</v>
      </c>
      <c r="O46" s="168">
        <f>H46+N46</f>
        <v>61</v>
      </c>
    </row>
    <row r="47" spans="3:15" ht="49.5" customHeight="1" thickBot="1">
      <c r="C47" s="107" t="s">
        <v>13</v>
      </c>
      <c r="D47" s="108"/>
      <c r="E47" s="108"/>
      <c r="F47" s="76">
        <v>0</v>
      </c>
      <c r="G47" s="76">
        <v>0</v>
      </c>
      <c r="H47" s="171">
        <f t="shared" si="4"/>
        <v>0</v>
      </c>
      <c r="I47" s="84">
        <v>0</v>
      </c>
      <c r="J47" s="76">
        <v>0</v>
      </c>
      <c r="K47" s="76">
        <v>0</v>
      </c>
      <c r="L47" s="76">
        <v>0</v>
      </c>
      <c r="M47" s="76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19" t="s">
        <v>76</v>
      </c>
      <c r="D48" s="120"/>
      <c r="E48" s="120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14</v>
      </c>
      <c r="J48" s="173">
        <f>SUM(J49:J50)</f>
        <v>17</v>
      </c>
      <c r="K48" s="173">
        <f>SUM(K49:K50)</f>
        <v>41</v>
      </c>
      <c r="L48" s="173">
        <f>SUM(L49:L50)</f>
        <v>171</v>
      </c>
      <c r="M48" s="173">
        <f>SUM(M49:M50)</f>
        <v>90</v>
      </c>
      <c r="N48" s="174">
        <f>SUM(I48:M48)</f>
        <v>333</v>
      </c>
      <c r="O48" s="176">
        <f>H48+N48</f>
        <v>333</v>
      </c>
    </row>
    <row r="49" spans="3:15" ht="49.5" customHeight="1">
      <c r="C49" s="105" t="s">
        <v>12</v>
      </c>
      <c r="D49" s="106"/>
      <c r="E49" s="106"/>
      <c r="F49" s="74">
        <v>0</v>
      </c>
      <c r="G49" s="74">
        <v>0</v>
      </c>
      <c r="H49" s="167">
        <f t="shared" si="4"/>
        <v>0</v>
      </c>
      <c r="I49" s="83">
        <v>14</v>
      </c>
      <c r="J49" s="74">
        <v>17</v>
      </c>
      <c r="K49" s="74">
        <v>41</v>
      </c>
      <c r="L49" s="74">
        <v>169</v>
      </c>
      <c r="M49" s="74">
        <v>89</v>
      </c>
      <c r="N49" s="167">
        <f>SUM(I49:M49)</f>
        <v>330</v>
      </c>
      <c r="O49" s="168">
        <f t="shared" si="6"/>
        <v>330</v>
      </c>
    </row>
    <row r="50" spans="3:15" ht="49.5" customHeight="1" thickBot="1">
      <c r="C50" s="107" t="s">
        <v>13</v>
      </c>
      <c r="D50" s="108"/>
      <c r="E50" s="108"/>
      <c r="F50" s="76">
        <v>0</v>
      </c>
      <c r="G50" s="76">
        <v>0</v>
      </c>
      <c r="H50" s="171">
        <f t="shared" si="4"/>
        <v>0</v>
      </c>
      <c r="I50" s="84">
        <v>0</v>
      </c>
      <c r="J50" s="76">
        <v>0</v>
      </c>
      <c r="K50" s="76">
        <v>0</v>
      </c>
      <c r="L50" s="76">
        <v>2</v>
      </c>
      <c r="M50" s="76">
        <v>1</v>
      </c>
      <c r="N50" s="171">
        <f>SUM(I50:M50)</f>
        <v>3</v>
      </c>
      <c r="O50" s="170">
        <f t="shared" si="6"/>
        <v>3</v>
      </c>
    </row>
    <row r="51" spans="3:15" ht="49.5" customHeight="1" thickBot="1">
      <c r="C51" s="117" t="s">
        <v>14</v>
      </c>
      <c r="D51" s="118"/>
      <c r="E51" s="118"/>
      <c r="F51" s="90">
        <v>0</v>
      </c>
      <c r="G51" s="90">
        <v>0</v>
      </c>
      <c r="H51" s="177">
        <f t="shared" si="4"/>
        <v>0</v>
      </c>
      <c r="I51" s="91">
        <v>173</v>
      </c>
      <c r="J51" s="90">
        <v>179</v>
      </c>
      <c r="K51" s="90">
        <v>438</v>
      </c>
      <c r="L51" s="90">
        <v>922</v>
      </c>
      <c r="M51" s="90">
        <v>559</v>
      </c>
      <c r="N51" s="177">
        <f>SUM(I51:M51)</f>
        <v>2271</v>
      </c>
      <c r="O51" s="178">
        <f>H51+N51</f>
        <v>2271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B1">
      <pane ySplit="8" topLeftCell="A9" activePane="bottomLeft" state="frozen"/>
      <selection pane="topLeft" activeCell="B1" sqref="B1"/>
      <selection pane="bottomLeft" activeCell="E10" sqref="E10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2337</v>
      </c>
      <c r="G10" s="179">
        <f>SUM(G11,G17,G20,G25,G29,G30)</f>
        <v>2799</v>
      </c>
      <c r="H10" s="180">
        <f>SUM(F10:G10)</f>
        <v>5136</v>
      </c>
      <c r="I10" s="181"/>
      <c r="J10" s="179">
        <f>SUM(J11,J17,J20,J25,J29,J30)</f>
        <v>9323</v>
      </c>
      <c r="K10" s="179">
        <f>SUM(K11,K17,K20,K25,K29,K30)</f>
        <v>6372</v>
      </c>
      <c r="L10" s="179">
        <f>SUM(L11,L17,L20,L25,L29,L30)</f>
        <v>3714</v>
      </c>
      <c r="M10" s="179">
        <f>SUM(M11,M17,M20,M25,M29,M30)</f>
        <v>2793</v>
      </c>
      <c r="N10" s="179">
        <f>SUM(N11,N17,N20,N25,N29,N30)</f>
        <v>1163</v>
      </c>
      <c r="O10" s="180">
        <f>SUM(I10:N10)</f>
        <v>23365</v>
      </c>
      <c r="P10" s="182">
        <f>SUM(O10,H10)</f>
        <v>28501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146</v>
      </c>
      <c r="G11" s="183">
        <f>SUM(G12:G16)</f>
        <v>218</v>
      </c>
      <c r="H11" s="184">
        <f aca="true" t="shared" si="0" ref="H11:H74">SUM(F11:G11)</f>
        <v>364</v>
      </c>
      <c r="I11" s="185"/>
      <c r="J11" s="183">
        <f>SUM(J12:J16)</f>
        <v>2051</v>
      </c>
      <c r="K11" s="183">
        <f>SUM(K12:K16)</f>
        <v>1488</v>
      </c>
      <c r="L11" s="183">
        <f>SUM(L12:L16)</f>
        <v>879</v>
      </c>
      <c r="M11" s="183">
        <f>SUM(M12:M16)</f>
        <v>748</v>
      </c>
      <c r="N11" s="183">
        <f>SUM(N12:N16)</f>
        <v>395</v>
      </c>
      <c r="O11" s="184">
        <f aca="true" t="shared" si="1" ref="O11:O74">SUM(I11:N11)</f>
        <v>5561</v>
      </c>
      <c r="P11" s="186">
        <f aca="true" t="shared" si="2" ref="P11:P74">SUM(O11,H11)</f>
        <v>5925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93"/>
      <c r="J12" s="52">
        <v>1091</v>
      </c>
      <c r="K12" s="52">
        <v>607</v>
      </c>
      <c r="L12" s="52">
        <v>288</v>
      </c>
      <c r="M12" s="52">
        <v>198</v>
      </c>
      <c r="N12" s="52">
        <v>105</v>
      </c>
      <c r="O12" s="184">
        <f t="shared" si="1"/>
        <v>2289</v>
      </c>
      <c r="P12" s="186">
        <f t="shared" si="2"/>
        <v>2289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</v>
      </c>
      <c r="H13" s="184">
        <f t="shared" si="0"/>
        <v>1</v>
      </c>
      <c r="I13" s="93"/>
      <c r="J13" s="52">
        <v>4</v>
      </c>
      <c r="K13" s="52">
        <v>11</v>
      </c>
      <c r="L13" s="52">
        <v>18</v>
      </c>
      <c r="M13" s="52">
        <v>46</v>
      </c>
      <c r="N13" s="52">
        <v>46</v>
      </c>
      <c r="O13" s="184">
        <f t="shared" si="1"/>
        <v>125</v>
      </c>
      <c r="P13" s="186">
        <f t="shared" si="2"/>
        <v>126</v>
      </c>
    </row>
    <row r="14" spans="3:16" ht="30" customHeight="1">
      <c r="C14" s="28"/>
      <c r="D14" s="29"/>
      <c r="E14" s="31" t="s">
        <v>41</v>
      </c>
      <c r="F14" s="52">
        <v>52</v>
      </c>
      <c r="G14" s="52">
        <v>91</v>
      </c>
      <c r="H14" s="184">
        <f t="shared" si="0"/>
        <v>143</v>
      </c>
      <c r="I14" s="93"/>
      <c r="J14" s="52">
        <v>257</v>
      </c>
      <c r="K14" s="52">
        <v>185</v>
      </c>
      <c r="L14" s="52">
        <v>110</v>
      </c>
      <c r="M14" s="52">
        <v>142</v>
      </c>
      <c r="N14" s="52">
        <v>80</v>
      </c>
      <c r="O14" s="184">
        <f t="shared" si="1"/>
        <v>774</v>
      </c>
      <c r="P14" s="186">
        <f t="shared" si="2"/>
        <v>917</v>
      </c>
    </row>
    <row r="15" spans="3:16" ht="30" customHeight="1">
      <c r="C15" s="28"/>
      <c r="D15" s="29"/>
      <c r="E15" s="31" t="s">
        <v>42</v>
      </c>
      <c r="F15" s="52">
        <v>38</v>
      </c>
      <c r="G15" s="52">
        <v>66</v>
      </c>
      <c r="H15" s="184">
        <f t="shared" si="0"/>
        <v>104</v>
      </c>
      <c r="I15" s="93"/>
      <c r="J15" s="52">
        <v>134</v>
      </c>
      <c r="K15" s="52">
        <v>122</v>
      </c>
      <c r="L15" s="52">
        <v>93</v>
      </c>
      <c r="M15" s="52">
        <v>68</v>
      </c>
      <c r="N15" s="52">
        <v>27</v>
      </c>
      <c r="O15" s="184">
        <f t="shared" si="1"/>
        <v>444</v>
      </c>
      <c r="P15" s="186">
        <f t="shared" si="2"/>
        <v>548</v>
      </c>
    </row>
    <row r="16" spans="3:16" ht="30" customHeight="1">
      <c r="C16" s="28"/>
      <c r="D16" s="29"/>
      <c r="E16" s="31" t="s">
        <v>43</v>
      </c>
      <c r="F16" s="52">
        <v>56</v>
      </c>
      <c r="G16" s="52">
        <v>60</v>
      </c>
      <c r="H16" s="184">
        <f t="shared" si="0"/>
        <v>116</v>
      </c>
      <c r="I16" s="93"/>
      <c r="J16" s="52">
        <v>565</v>
      </c>
      <c r="K16" s="52">
        <v>563</v>
      </c>
      <c r="L16" s="52">
        <v>370</v>
      </c>
      <c r="M16" s="52">
        <v>294</v>
      </c>
      <c r="N16" s="52">
        <v>137</v>
      </c>
      <c r="O16" s="184">
        <f t="shared" si="1"/>
        <v>1929</v>
      </c>
      <c r="P16" s="186">
        <f t="shared" si="2"/>
        <v>2045</v>
      </c>
    </row>
    <row r="17" spans="3:16" ht="30" customHeight="1">
      <c r="C17" s="28"/>
      <c r="D17" s="32" t="s">
        <v>44</v>
      </c>
      <c r="E17" s="33"/>
      <c r="F17" s="183">
        <f>SUM(F18:F19)</f>
        <v>309</v>
      </c>
      <c r="G17" s="183">
        <f>SUM(G18:G19)</f>
        <v>315</v>
      </c>
      <c r="H17" s="184">
        <f t="shared" si="0"/>
        <v>624</v>
      </c>
      <c r="I17" s="185"/>
      <c r="J17" s="183">
        <f>SUM(J18:J19)</f>
        <v>2136</v>
      </c>
      <c r="K17" s="183">
        <f>SUM(K18:K19)</f>
        <v>1277</v>
      </c>
      <c r="L17" s="183">
        <f>SUM(L18:L19)</f>
        <v>661</v>
      </c>
      <c r="M17" s="183">
        <f>SUM(M18:M19)</f>
        <v>452</v>
      </c>
      <c r="N17" s="183">
        <f>SUM(N18:N19)</f>
        <v>144</v>
      </c>
      <c r="O17" s="184">
        <f t="shared" si="1"/>
        <v>4670</v>
      </c>
      <c r="P17" s="186">
        <f t="shared" si="2"/>
        <v>5294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93"/>
      <c r="J18" s="52">
        <v>1598</v>
      </c>
      <c r="K18" s="52">
        <v>936</v>
      </c>
      <c r="L18" s="52">
        <v>525</v>
      </c>
      <c r="M18" s="52">
        <v>366</v>
      </c>
      <c r="N18" s="52">
        <v>119</v>
      </c>
      <c r="O18" s="184">
        <f t="shared" si="1"/>
        <v>3544</v>
      </c>
      <c r="P18" s="186">
        <f t="shared" si="2"/>
        <v>3544</v>
      </c>
    </row>
    <row r="19" spans="3:16" ht="30" customHeight="1">
      <c r="C19" s="28"/>
      <c r="D19" s="29"/>
      <c r="E19" s="31" t="s">
        <v>46</v>
      </c>
      <c r="F19" s="52">
        <v>309</v>
      </c>
      <c r="G19" s="52">
        <v>315</v>
      </c>
      <c r="H19" s="184">
        <f t="shared" si="0"/>
        <v>624</v>
      </c>
      <c r="I19" s="93"/>
      <c r="J19" s="52">
        <v>538</v>
      </c>
      <c r="K19" s="52">
        <v>341</v>
      </c>
      <c r="L19" s="52">
        <v>136</v>
      </c>
      <c r="M19" s="52">
        <v>86</v>
      </c>
      <c r="N19" s="52">
        <v>25</v>
      </c>
      <c r="O19" s="184">
        <f t="shared" si="1"/>
        <v>1126</v>
      </c>
      <c r="P19" s="186">
        <f t="shared" si="2"/>
        <v>1750</v>
      </c>
    </row>
    <row r="20" spans="3:16" ht="30" customHeight="1">
      <c r="C20" s="28"/>
      <c r="D20" s="32" t="s">
        <v>47</v>
      </c>
      <c r="E20" s="33"/>
      <c r="F20" s="183">
        <f>SUM(F21:F24)</f>
        <v>4</v>
      </c>
      <c r="G20" s="183">
        <f>SUM(G21:G24)</f>
        <v>12</v>
      </c>
      <c r="H20" s="184">
        <f t="shared" si="0"/>
        <v>16</v>
      </c>
      <c r="I20" s="185"/>
      <c r="J20" s="183">
        <f>SUM(J21:J24)</f>
        <v>135</v>
      </c>
      <c r="K20" s="183">
        <f>SUM(K21:K24)</f>
        <v>117</v>
      </c>
      <c r="L20" s="183">
        <f>SUM(L21:L24)</f>
        <v>172</v>
      </c>
      <c r="M20" s="183">
        <f>SUM(M21:M24)</f>
        <v>155</v>
      </c>
      <c r="N20" s="183">
        <f>SUM(N21:N24)</f>
        <v>59</v>
      </c>
      <c r="O20" s="184">
        <f t="shared" si="1"/>
        <v>638</v>
      </c>
      <c r="P20" s="186">
        <f t="shared" si="2"/>
        <v>654</v>
      </c>
    </row>
    <row r="21" spans="3:16" ht="30" customHeight="1">
      <c r="C21" s="28"/>
      <c r="D21" s="29"/>
      <c r="E21" s="31" t="s">
        <v>48</v>
      </c>
      <c r="F21" s="52">
        <v>4</v>
      </c>
      <c r="G21" s="52">
        <v>7</v>
      </c>
      <c r="H21" s="184">
        <f t="shared" si="0"/>
        <v>11</v>
      </c>
      <c r="I21" s="93"/>
      <c r="J21" s="52">
        <v>107</v>
      </c>
      <c r="K21" s="52">
        <v>97</v>
      </c>
      <c r="L21" s="52">
        <v>149</v>
      </c>
      <c r="M21" s="52">
        <v>142</v>
      </c>
      <c r="N21" s="52">
        <v>53</v>
      </c>
      <c r="O21" s="184">
        <f t="shared" si="1"/>
        <v>548</v>
      </c>
      <c r="P21" s="186">
        <f t="shared" si="2"/>
        <v>559</v>
      </c>
    </row>
    <row r="22" spans="3:16" ht="30" customHeight="1">
      <c r="C22" s="28"/>
      <c r="D22" s="29"/>
      <c r="E22" s="34" t="s">
        <v>49</v>
      </c>
      <c r="F22" s="52">
        <v>0</v>
      </c>
      <c r="G22" s="52">
        <v>5</v>
      </c>
      <c r="H22" s="184">
        <f t="shared" si="0"/>
        <v>5</v>
      </c>
      <c r="I22" s="93"/>
      <c r="J22" s="52">
        <v>28</v>
      </c>
      <c r="K22" s="52">
        <v>20</v>
      </c>
      <c r="L22" s="52">
        <v>23</v>
      </c>
      <c r="M22" s="52">
        <v>13</v>
      </c>
      <c r="N22" s="52">
        <v>6</v>
      </c>
      <c r="O22" s="184">
        <f t="shared" si="1"/>
        <v>90</v>
      </c>
      <c r="P22" s="186">
        <f t="shared" si="2"/>
        <v>95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830</v>
      </c>
      <c r="G25" s="183">
        <f>SUM(G26:G28)</f>
        <v>1032</v>
      </c>
      <c r="H25" s="184">
        <f t="shared" si="0"/>
        <v>1862</v>
      </c>
      <c r="I25" s="185"/>
      <c r="J25" s="183">
        <f>SUM(J26:J28)</f>
        <v>1644</v>
      </c>
      <c r="K25" s="183">
        <f>SUM(K26:K28)</f>
        <v>1500</v>
      </c>
      <c r="L25" s="183">
        <f>SUM(L26:L28)</f>
        <v>897</v>
      </c>
      <c r="M25" s="183">
        <f>SUM(M26:M28)</f>
        <v>622</v>
      </c>
      <c r="N25" s="183">
        <f>SUM(N26:N28)</f>
        <v>242</v>
      </c>
      <c r="O25" s="184">
        <f t="shared" si="1"/>
        <v>4905</v>
      </c>
      <c r="P25" s="186">
        <f t="shared" si="2"/>
        <v>6767</v>
      </c>
    </row>
    <row r="26" spans="3:16" ht="30" customHeight="1">
      <c r="C26" s="28"/>
      <c r="D26" s="29"/>
      <c r="E26" s="34" t="s">
        <v>52</v>
      </c>
      <c r="F26" s="52">
        <v>752</v>
      </c>
      <c r="G26" s="52">
        <v>977</v>
      </c>
      <c r="H26" s="184">
        <f t="shared" si="0"/>
        <v>1729</v>
      </c>
      <c r="I26" s="93"/>
      <c r="J26" s="52">
        <v>1567</v>
      </c>
      <c r="K26" s="52">
        <v>1459</v>
      </c>
      <c r="L26" s="52">
        <v>858</v>
      </c>
      <c r="M26" s="52">
        <v>600</v>
      </c>
      <c r="N26" s="52">
        <v>237</v>
      </c>
      <c r="O26" s="184">
        <f t="shared" si="1"/>
        <v>4721</v>
      </c>
      <c r="P26" s="186">
        <f t="shared" si="2"/>
        <v>6450</v>
      </c>
    </row>
    <row r="27" spans="3:16" ht="30" customHeight="1">
      <c r="C27" s="28"/>
      <c r="D27" s="29"/>
      <c r="E27" s="34" t="s">
        <v>53</v>
      </c>
      <c r="F27" s="52">
        <v>35</v>
      </c>
      <c r="G27" s="52">
        <v>24</v>
      </c>
      <c r="H27" s="184">
        <f t="shared" si="0"/>
        <v>59</v>
      </c>
      <c r="I27" s="93"/>
      <c r="J27" s="52">
        <v>34</v>
      </c>
      <c r="K27" s="52">
        <v>23</v>
      </c>
      <c r="L27" s="52">
        <v>22</v>
      </c>
      <c r="M27" s="52">
        <v>13</v>
      </c>
      <c r="N27" s="52">
        <v>4</v>
      </c>
      <c r="O27" s="184">
        <f t="shared" si="1"/>
        <v>96</v>
      </c>
      <c r="P27" s="186">
        <f t="shared" si="2"/>
        <v>155</v>
      </c>
    </row>
    <row r="28" spans="3:16" ht="30" customHeight="1">
      <c r="C28" s="28"/>
      <c r="D28" s="29"/>
      <c r="E28" s="34" t="s">
        <v>54</v>
      </c>
      <c r="F28" s="52">
        <v>43</v>
      </c>
      <c r="G28" s="52">
        <v>31</v>
      </c>
      <c r="H28" s="184">
        <f t="shared" si="0"/>
        <v>74</v>
      </c>
      <c r="I28" s="93"/>
      <c r="J28" s="52">
        <v>43</v>
      </c>
      <c r="K28" s="52">
        <v>18</v>
      </c>
      <c r="L28" s="52">
        <v>17</v>
      </c>
      <c r="M28" s="52">
        <v>9</v>
      </c>
      <c r="N28" s="52">
        <v>1</v>
      </c>
      <c r="O28" s="184">
        <f t="shared" si="1"/>
        <v>88</v>
      </c>
      <c r="P28" s="186">
        <f t="shared" si="2"/>
        <v>162</v>
      </c>
    </row>
    <row r="29" spans="3:16" ht="30" customHeight="1">
      <c r="C29" s="28"/>
      <c r="D29" s="36" t="s">
        <v>55</v>
      </c>
      <c r="E29" s="37"/>
      <c r="F29" s="52">
        <v>20</v>
      </c>
      <c r="G29" s="52">
        <v>14</v>
      </c>
      <c r="H29" s="184">
        <f t="shared" si="0"/>
        <v>34</v>
      </c>
      <c r="I29" s="93"/>
      <c r="J29" s="52">
        <v>82</v>
      </c>
      <c r="K29" s="52">
        <v>63</v>
      </c>
      <c r="L29" s="52">
        <v>40</v>
      </c>
      <c r="M29" s="52">
        <v>50</v>
      </c>
      <c r="N29" s="52">
        <v>24</v>
      </c>
      <c r="O29" s="184">
        <f t="shared" si="1"/>
        <v>259</v>
      </c>
      <c r="P29" s="186">
        <f t="shared" si="2"/>
        <v>293</v>
      </c>
    </row>
    <row r="30" spans="3:16" ht="30" customHeight="1" thickBot="1">
      <c r="C30" s="38"/>
      <c r="D30" s="39" t="s">
        <v>56</v>
      </c>
      <c r="E30" s="40"/>
      <c r="F30" s="54">
        <v>1028</v>
      </c>
      <c r="G30" s="54">
        <v>1208</v>
      </c>
      <c r="H30" s="187">
        <f t="shared" si="0"/>
        <v>2236</v>
      </c>
      <c r="I30" s="94"/>
      <c r="J30" s="54">
        <v>3275</v>
      </c>
      <c r="K30" s="54">
        <v>1927</v>
      </c>
      <c r="L30" s="54">
        <v>1065</v>
      </c>
      <c r="M30" s="54">
        <v>766</v>
      </c>
      <c r="N30" s="54">
        <v>299</v>
      </c>
      <c r="O30" s="187">
        <f t="shared" si="1"/>
        <v>7332</v>
      </c>
      <c r="P30" s="188">
        <f t="shared" si="2"/>
        <v>9568</v>
      </c>
    </row>
    <row r="31" spans="3:16" ht="30" customHeight="1">
      <c r="C31" s="25" t="s">
        <v>57</v>
      </c>
      <c r="D31" s="41"/>
      <c r="E31" s="42"/>
      <c r="F31" s="179">
        <f>SUM(F32:F40)</f>
        <v>13</v>
      </c>
      <c r="G31" s="179">
        <f>SUM(G32:G40)</f>
        <v>12</v>
      </c>
      <c r="H31" s="180">
        <f t="shared" si="0"/>
        <v>25</v>
      </c>
      <c r="I31" s="181"/>
      <c r="J31" s="179">
        <f>SUM(J32:J40)</f>
        <v>1132</v>
      </c>
      <c r="K31" s="179">
        <f>SUM(K32:K40)</f>
        <v>819</v>
      </c>
      <c r="L31" s="179">
        <f>SUM(L32:L40)</f>
        <v>624</v>
      </c>
      <c r="M31" s="179">
        <f>SUM(M32:M40)</f>
        <v>539</v>
      </c>
      <c r="N31" s="179">
        <f>SUM(N32:N40)</f>
        <v>279</v>
      </c>
      <c r="O31" s="180">
        <f t="shared" si="1"/>
        <v>3393</v>
      </c>
      <c r="P31" s="182">
        <f t="shared" si="2"/>
        <v>3418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95</v>
      </c>
      <c r="K32" s="55">
        <v>136</v>
      </c>
      <c r="L32" s="55">
        <v>98</v>
      </c>
      <c r="M32" s="55">
        <v>65</v>
      </c>
      <c r="N32" s="55">
        <v>15</v>
      </c>
      <c r="O32" s="189">
        <f t="shared" si="1"/>
        <v>409</v>
      </c>
      <c r="P32" s="190">
        <f t="shared" si="2"/>
        <v>409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782</v>
      </c>
      <c r="K34" s="52">
        <v>452</v>
      </c>
      <c r="L34" s="52">
        <v>226</v>
      </c>
      <c r="M34" s="52">
        <v>92</v>
      </c>
      <c r="N34" s="52">
        <v>33</v>
      </c>
      <c r="O34" s="184">
        <f t="shared" si="1"/>
        <v>1585</v>
      </c>
      <c r="P34" s="186">
        <f t="shared" si="2"/>
        <v>1585</v>
      </c>
    </row>
    <row r="35" spans="3:16" ht="30" customHeight="1">
      <c r="C35" s="28"/>
      <c r="D35" s="36" t="s">
        <v>60</v>
      </c>
      <c r="E35" s="37"/>
      <c r="F35" s="52">
        <v>2</v>
      </c>
      <c r="G35" s="52">
        <v>2</v>
      </c>
      <c r="H35" s="183">
        <f t="shared" si="0"/>
        <v>4</v>
      </c>
      <c r="I35" s="93"/>
      <c r="J35" s="52">
        <v>38</v>
      </c>
      <c r="K35" s="52">
        <v>35</v>
      </c>
      <c r="L35" s="52">
        <v>47</v>
      </c>
      <c r="M35" s="52">
        <v>24</v>
      </c>
      <c r="N35" s="52">
        <v>15</v>
      </c>
      <c r="O35" s="184">
        <f t="shared" si="1"/>
        <v>159</v>
      </c>
      <c r="P35" s="186">
        <f t="shared" si="2"/>
        <v>163</v>
      </c>
    </row>
    <row r="36" spans="3:16" ht="30" customHeight="1">
      <c r="C36" s="28"/>
      <c r="D36" s="36" t="s">
        <v>61</v>
      </c>
      <c r="E36" s="37"/>
      <c r="F36" s="52">
        <v>11</v>
      </c>
      <c r="G36" s="52">
        <v>7</v>
      </c>
      <c r="H36" s="183">
        <f t="shared" si="0"/>
        <v>18</v>
      </c>
      <c r="I36" s="93"/>
      <c r="J36" s="52">
        <v>102</v>
      </c>
      <c r="K36" s="52">
        <v>70</v>
      </c>
      <c r="L36" s="52">
        <v>58</v>
      </c>
      <c r="M36" s="52">
        <v>36</v>
      </c>
      <c r="N36" s="52">
        <v>8</v>
      </c>
      <c r="O36" s="184">
        <f t="shared" si="1"/>
        <v>274</v>
      </c>
      <c r="P36" s="186">
        <f t="shared" si="2"/>
        <v>292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3</v>
      </c>
      <c r="H37" s="183">
        <f t="shared" si="0"/>
        <v>3</v>
      </c>
      <c r="I37" s="53"/>
      <c r="J37" s="52">
        <v>110</v>
      </c>
      <c r="K37" s="52">
        <v>113</v>
      </c>
      <c r="L37" s="52">
        <v>99</v>
      </c>
      <c r="M37" s="52">
        <v>58</v>
      </c>
      <c r="N37" s="52">
        <v>20</v>
      </c>
      <c r="O37" s="184">
        <f t="shared" si="1"/>
        <v>400</v>
      </c>
      <c r="P37" s="186">
        <f t="shared" si="2"/>
        <v>403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5</v>
      </c>
      <c r="L39" s="52">
        <v>91</v>
      </c>
      <c r="M39" s="52">
        <v>258</v>
      </c>
      <c r="N39" s="52">
        <v>184</v>
      </c>
      <c r="O39" s="184">
        <f t="shared" si="1"/>
        <v>539</v>
      </c>
      <c r="P39" s="186">
        <f t="shared" si="2"/>
        <v>539</v>
      </c>
    </row>
    <row r="40" spans="3:16" ht="30" customHeight="1" thickBot="1">
      <c r="C40" s="38"/>
      <c r="D40" s="160" t="s">
        <v>65</v>
      </c>
      <c r="E40" s="161"/>
      <c r="F40" s="56">
        <v>0</v>
      </c>
      <c r="G40" s="56">
        <v>0</v>
      </c>
      <c r="H40" s="191">
        <f t="shared" si="0"/>
        <v>0</v>
      </c>
      <c r="I40" s="57"/>
      <c r="J40" s="56">
        <v>3</v>
      </c>
      <c r="K40" s="56">
        <v>8</v>
      </c>
      <c r="L40" s="56">
        <v>5</v>
      </c>
      <c r="M40" s="56">
        <v>6</v>
      </c>
      <c r="N40" s="56">
        <v>4</v>
      </c>
      <c r="O40" s="191">
        <f t="shared" si="1"/>
        <v>26</v>
      </c>
      <c r="P40" s="192">
        <f t="shared" si="2"/>
        <v>26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183</v>
      </c>
      <c r="K41" s="179">
        <f>SUM(K42:K45)</f>
        <v>180</v>
      </c>
      <c r="L41" s="179">
        <f>SUM(L42:L45)</f>
        <v>438</v>
      </c>
      <c r="M41" s="179">
        <f>SUM(M42:M45)</f>
        <v>933</v>
      </c>
      <c r="N41" s="179">
        <f>SUM(N42:N45)</f>
        <v>573</v>
      </c>
      <c r="O41" s="180">
        <f t="shared" si="1"/>
        <v>2307</v>
      </c>
      <c r="P41" s="182">
        <f t="shared" si="2"/>
        <v>2307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4</v>
      </c>
      <c r="K42" s="52">
        <v>10</v>
      </c>
      <c r="L42" s="52">
        <v>205</v>
      </c>
      <c r="M42" s="52">
        <v>518</v>
      </c>
      <c r="N42" s="52">
        <v>350</v>
      </c>
      <c r="O42" s="194">
        <f t="shared" si="1"/>
        <v>1087</v>
      </c>
      <c r="P42" s="186">
        <f t="shared" si="2"/>
        <v>1087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165</v>
      </c>
      <c r="K43" s="52">
        <v>154</v>
      </c>
      <c r="L43" s="52">
        <v>186</v>
      </c>
      <c r="M43" s="52">
        <v>213</v>
      </c>
      <c r="N43" s="52">
        <v>112</v>
      </c>
      <c r="O43" s="194">
        <f t="shared" si="1"/>
        <v>830</v>
      </c>
      <c r="P43" s="186">
        <f t="shared" si="2"/>
        <v>830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7</v>
      </c>
      <c r="M44" s="52">
        <v>32</v>
      </c>
      <c r="N44" s="52">
        <v>21</v>
      </c>
      <c r="O44" s="194">
        <f t="shared" si="1"/>
        <v>61</v>
      </c>
      <c r="P44" s="186">
        <f t="shared" si="2"/>
        <v>61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14</v>
      </c>
      <c r="K45" s="54">
        <v>15</v>
      </c>
      <c r="L45" s="54">
        <v>40</v>
      </c>
      <c r="M45" s="54">
        <v>170</v>
      </c>
      <c r="N45" s="54">
        <v>90</v>
      </c>
      <c r="O45" s="196">
        <f t="shared" si="1"/>
        <v>329</v>
      </c>
      <c r="P45" s="188">
        <f t="shared" si="2"/>
        <v>329</v>
      </c>
    </row>
    <row r="46" spans="3:16" ht="30" customHeight="1" thickBot="1">
      <c r="C46" s="162" t="s">
        <v>70</v>
      </c>
      <c r="D46" s="163"/>
      <c r="E46" s="164"/>
      <c r="F46" s="197">
        <f>SUM(F10,F31,F41)</f>
        <v>2350</v>
      </c>
      <c r="G46" s="197">
        <f>SUM(G10,G31,G41)</f>
        <v>2811</v>
      </c>
      <c r="H46" s="198">
        <f t="shared" si="0"/>
        <v>5161</v>
      </c>
      <c r="I46" s="199"/>
      <c r="J46" s="197">
        <f>SUM(J10,J31,J41)</f>
        <v>10638</v>
      </c>
      <c r="K46" s="197">
        <f>SUM(K10,K31,K41)</f>
        <v>7371</v>
      </c>
      <c r="L46" s="197">
        <f>SUM(L10,L31,L41)</f>
        <v>4776</v>
      </c>
      <c r="M46" s="197">
        <f>SUM(M10,M31,M41)</f>
        <v>4265</v>
      </c>
      <c r="N46" s="197">
        <f>SUM(N10,N31,N41)</f>
        <v>2015</v>
      </c>
      <c r="O46" s="198">
        <f t="shared" si="1"/>
        <v>29065</v>
      </c>
      <c r="P46" s="200">
        <f t="shared" si="2"/>
        <v>34226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2053211</v>
      </c>
      <c r="G48" s="179">
        <f>SUM(G49,G55,G58,G63,G67,G68)</f>
        <v>3404231</v>
      </c>
      <c r="H48" s="180">
        <f t="shared" si="0"/>
        <v>5457442</v>
      </c>
      <c r="I48" s="181"/>
      <c r="J48" s="179">
        <f>SUM(J49,J55,J58,J63,J67,J68)</f>
        <v>27627291</v>
      </c>
      <c r="K48" s="179">
        <f>SUM(K49,K55,K58,K63,K67,K68)</f>
        <v>21897179</v>
      </c>
      <c r="L48" s="179">
        <f>SUM(L49,L55,L58,L63,L67,L68)</f>
        <v>17488043</v>
      </c>
      <c r="M48" s="179">
        <f>SUM(M49,M55,M58,M63,M67,M68)</f>
        <v>16140893</v>
      </c>
      <c r="N48" s="179">
        <f>SUM(N49,N55,N58,N63,N67,N68)</f>
        <v>7791124</v>
      </c>
      <c r="O48" s="180">
        <f t="shared" si="1"/>
        <v>90944530</v>
      </c>
      <c r="P48" s="182">
        <f t="shared" si="2"/>
        <v>96401972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284043</v>
      </c>
      <c r="G49" s="183">
        <f>SUM(G50:G54)</f>
        <v>600868</v>
      </c>
      <c r="H49" s="184">
        <f t="shared" si="0"/>
        <v>884911</v>
      </c>
      <c r="I49" s="185"/>
      <c r="J49" s="183">
        <f>SUM(J50:J54)</f>
        <v>5642155</v>
      </c>
      <c r="K49" s="183">
        <f>SUM(K50:K54)</f>
        <v>4288585</v>
      </c>
      <c r="L49" s="183">
        <f>SUM(L50:L54)</f>
        <v>3268952</v>
      </c>
      <c r="M49" s="183">
        <f>SUM(M50:M54)</f>
        <v>3521096</v>
      </c>
      <c r="N49" s="183">
        <f>SUM(N50:N54)</f>
        <v>2444621</v>
      </c>
      <c r="O49" s="184">
        <f t="shared" si="1"/>
        <v>19165409</v>
      </c>
      <c r="P49" s="186">
        <f t="shared" si="2"/>
        <v>20050320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3600435</v>
      </c>
      <c r="K50" s="52">
        <v>2412213</v>
      </c>
      <c r="L50" s="52">
        <v>1997523</v>
      </c>
      <c r="M50" s="52">
        <v>1859814</v>
      </c>
      <c r="N50" s="52">
        <v>1458735</v>
      </c>
      <c r="O50" s="194">
        <f t="shared" si="1"/>
        <v>11328720</v>
      </c>
      <c r="P50" s="186">
        <f t="shared" si="2"/>
        <v>11328720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3660</v>
      </c>
      <c r="H51" s="184">
        <f t="shared" si="0"/>
        <v>3660</v>
      </c>
      <c r="I51" s="93"/>
      <c r="J51" s="52">
        <v>27052</v>
      </c>
      <c r="K51" s="52">
        <v>65156</v>
      </c>
      <c r="L51" s="52">
        <v>104056</v>
      </c>
      <c r="M51" s="52">
        <v>376764</v>
      </c>
      <c r="N51" s="52">
        <v>300483</v>
      </c>
      <c r="O51" s="194">
        <f t="shared" si="1"/>
        <v>873511</v>
      </c>
      <c r="P51" s="186">
        <f t="shared" si="2"/>
        <v>877171</v>
      </c>
    </row>
    <row r="52" spans="3:16" ht="30" customHeight="1">
      <c r="C52" s="28"/>
      <c r="D52" s="29"/>
      <c r="E52" s="31" t="s">
        <v>41</v>
      </c>
      <c r="F52" s="52">
        <v>128310</v>
      </c>
      <c r="G52" s="52">
        <v>284850</v>
      </c>
      <c r="H52" s="184">
        <f t="shared" si="0"/>
        <v>413160</v>
      </c>
      <c r="I52" s="93"/>
      <c r="J52" s="52">
        <v>991878</v>
      </c>
      <c r="K52" s="52">
        <v>848979</v>
      </c>
      <c r="L52" s="52">
        <v>488486</v>
      </c>
      <c r="M52" s="52">
        <v>752965</v>
      </c>
      <c r="N52" s="52">
        <v>459368</v>
      </c>
      <c r="O52" s="194">
        <f t="shared" si="1"/>
        <v>3541676</v>
      </c>
      <c r="P52" s="186">
        <f t="shared" si="2"/>
        <v>3954836</v>
      </c>
    </row>
    <row r="53" spans="3:16" ht="30" customHeight="1">
      <c r="C53" s="28"/>
      <c r="D53" s="29"/>
      <c r="E53" s="31" t="s">
        <v>42</v>
      </c>
      <c r="F53" s="52">
        <v>102488</v>
      </c>
      <c r="G53" s="52">
        <v>256221</v>
      </c>
      <c r="H53" s="184">
        <f t="shared" si="0"/>
        <v>358709</v>
      </c>
      <c r="I53" s="93"/>
      <c r="J53" s="52">
        <v>541932</v>
      </c>
      <c r="K53" s="52">
        <v>523626</v>
      </c>
      <c r="L53" s="52">
        <v>369543</v>
      </c>
      <c r="M53" s="52">
        <v>295462</v>
      </c>
      <c r="N53" s="52">
        <v>114405</v>
      </c>
      <c r="O53" s="194">
        <f t="shared" si="1"/>
        <v>1844968</v>
      </c>
      <c r="P53" s="186">
        <f t="shared" si="2"/>
        <v>2203677</v>
      </c>
    </row>
    <row r="54" spans="3:16" ht="30" customHeight="1">
      <c r="C54" s="28"/>
      <c r="D54" s="29"/>
      <c r="E54" s="31" t="s">
        <v>43</v>
      </c>
      <c r="F54" s="52">
        <v>53245</v>
      </c>
      <c r="G54" s="52">
        <v>56137</v>
      </c>
      <c r="H54" s="184">
        <f t="shared" si="0"/>
        <v>109382</v>
      </c>
      <c r="I54" s="93"/>
      <c r="J54" s="52">
        <v>480858</v>
      </c>
      <c r="K54" s="52">
        <v>438611</v>
      </c>
      <c r="L54" s="52">
        <v>309344</v>
      </c>
      <c r="M54" s="52">
        <v>236091</v>
      </c>
      <c r="N54" s="52">
        <v>111630</v>
      </c>
      <c r="O54" s="194">
        <f t="shared" si="1"/>
        <v>1576534</v>
      </c>
      <c r="P54" s="186">
        <f t="shared" si="2"/>
        <v>1685916</v>
      </c>
    </row>
    <row r="55" spans="3:16" ht="30" customHeight="1">
      <c r="C55" s="28"/>
      <c r="D55" s="32" t="s">
        <v>44</v>
      </c>
      <c r="E55" s="33"/>
      <c r="F55" s="183">
        <f>SUM(F56:F57)</f>
        <v>741499</v>
      </c>
      <c r="G55" s="183">
        <f>SUM(G56:G57)</f>
        <v>1401674</v>
      </c>
      <c r="H55" s="184">
        <f t="shared" si="0"/>
        <v>2143173</v>
      </c>
      <c r="I55" s="185"/>
      <c r="J55" s="183">
        <f>SUM(J56:J57)</f>
        <v>14124204</v>
      </c>
      <c r="K55" s="183">
        <f>SUM(K56:K57)</f>
        <v>10942236</v>
      </c>
      <c r="L55" s="183">
        <f>SUM(L56:L57)</f>
        <v>7648723</v>
      </c>
      <c r="M55" s="183">
        <f>SUM(M56:M57)</f>
        <v>6222597</v>
      </c>
      <c r="N55" s="183">
        <f>SUM(N56:N57)</f>
        <v>2611531</v>
      </c>
      <c r="O55" s="184">
        <f t="shared" si="1"/>
        <v>41549291</v>
      </c>
      <c r="P55" s="186">
        <f t="shared" si="2"/>
        <v>43692464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93"/>
      <c r="J56" s="52">
        <v>11125557</v>
      </c>
      <c r="K56" s="52">
        <v>8342292</v>
      </c>
      <c r="L56" s="52">
        <v>6450352</v>
      </c>
      <c r="M56" s="52">
        <v>5309088</v>
      </c>
      <c r="N56" s="52">
        <v>2325605</v>
      </c>
      <c r="O56" s="184">
        <f t="shared" si="1"/>
        <v>33552894</v>
      </c>
      <c r="P56" s="186">
        <f t="shared" si="2"/>
        <v>33552894</v>
      </c>
    </row>
    <row r="57" spans="3:16" ht="30" customHeight="1">
      <c r="C57" s="28"/>
      <c r="D57" s="29"/>
      <c r="E57" s="31" t="s">
        <v>46</v>
      </c>
      <c r="F57" s="52">
        <v>741499</v>
      </c>
      <c r="G57" s="52">
        <v>1401674</v>
      </c>
      <c r="H57" s="184">
        <f t="shared" si="0"/>
        <v>2143173</v>
      </c>
      <c r="I57" s="93"/>
      <c r="J57" s="52">
        <v>2998647</v>
      </c>
      <c r="K57" s="52">
        <v>2599944</v>
      </c>
      <c r="L57" s="52">
        <v>1198371</v>
      </c>
      <c r="M57" s="52">
        <v>913509</v>
      </c>
      <c r="N57" s="52">
        <v>285926</v>
      </c>
      <c r="O57" s="184">
        <f t="shared" si="1"/>
        <v>7996397</v>
      </c>
      <c r="P57" s="186">
        <f t="shared" si="2"/>
        <v>10139570</v>
      </c>
    </row>
    <row r="58" spans="3:16" ht="30" customHeight="1">
      <c r="C58" s="28"/>
      <c r="D58" s="32" t="s">
        <v>47</v>
      </c>
      <c r="E58" s="33"/>
      <c r="F58" s="183">
        <f>SUM(F59:F62)</f>
        <v>8684</v>
      </c>
      <c r="G58" s="183">
        <f>SUM(G59:G62)</f>
        <v>42968</v>
      </c>
      <c r="H58" s="184">
        <f t="shared" si="0"/>
        <v>51652</v>
      </c>
      <c r="I58" s="185"/>
      <c r="J58" s="183">
        <f>SUM(J59:J62)</f>
        <v>962342</v>
      </c>
      <c r="K58" s="183">
        <f>SUM(K59:K62)</f>
        <v>987866</v>
      </c>
      <c r="L58" s="183">
        <f>SUM(L59:L62)</f>
        <v>2701655</v>
      </c>
      <c r="M58" s="183">
        <f>SUM(M59:M62)</f>
        <v>2903602</v>
      </c>
      <c r="N58" s="183">
        <f>SUM(N59:N62)</f>
        <v>1193994</v>
      </c>
      <c r="O58" s="184">
        <f t="shared" si="1"/>
        <v>8749459</v>
      </c>
      <c r="P58" s="186">
        <f t="shared" si="2"/>
        <v>8801111</v>
      </c>
    </row>
    <row r="59" spans="3:16" ht="30" customHeight="1">
      <c r="C59" s="28"/>
      <c r="D59" s="29"/>
      <c r="E59" s="31" t="s">
        <v>48</v>
      </c>
      <c r="F59" s="52">
        <v>8684</v>
      </c>
      <c r="G59" s="52">
        <v>22409</v>
      </c>
      <c r="H59" s="184">
        <f t="shared" si="0"/>
        <v>31093</v>
      </c>
      <c r="I59" s="93"/>
      <c r="J59" s="52">
        <v>783249</v>
      </c>
      <c r="K59" s="52">
        <v>791180</v>
      </c>
      <c r="L59" s="52">
        <v>2482070</v>
      </c>
      <c r="M59" s="52">
        <v>2778445</v>
      </c>
      <c r="N59" s="52">
        <v>1125380</v>
      </c>
      <c r="O59" s="184">
        <f t="shared" si="1"/>
        <v>7960324</v>
      </c>
      <c r="P59" s="186">
        <f t="shared" si="2"/>
        <v>7991417</v>
      </c>
    </row>
    <row r="60" spans="3:16" ht="30" customHeight="1">
      <c r="C60" s="28"/>
      <c r="D60" s="29"/>
      <c r="E60" s="34" t="s">
        <v>49</v>
      </c>
      <c r="F60" s="52">
        <v>0</v>
      </c>
      <c r="G60" s="52">
        <v>20559</v>
      </c>
      <c r="H60" s="184">
        <f t="shared" si="0"/>
        <v>20559</v>
      </c>
      <c r="I60" s="93"/>
      <c r="J60" s="52">
        <v>179093</v>
      </c>
      <c r="K60" s="52">
        <v>196686</v>
      </c>
      <c r="L60" s="52">
        <v>219585</v>
      </c>
      <c r="M60" s="52">
        <v>125157</v>
      </c>
      <c r="N60" s="52">
        <v>68614</v>
      </c>
      <c r="O60" s="184">
        <f t="shared" si="1"/>
        <v>789135</v>
      </c>
      <c r="P60" s="186">
        <f t="shared" si="2"/>
        <v>809694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417572</v>
      </c>
      <c r="G63" s="183">
        <f>SUM(G64)</f>
        <v>669604</v>
      </c>
      <c r="H63" s="184">
        <f t="shared" si="0"/>
        <v>1087176</v>
      </c>
      <c r="I63" s="185"/>
      <c r="J63" s="183">
        <f>SUM(J64)</f>
        <v>1253220</v>
      </c>
      <c r="K63" s="183">
        <f>SUM(K64)</f>
        <v>1956549</v>
      </c>
      <c r="L63" s="183">
        <f>SUM(L64)</f>
        <v>1336184</v>
      </c>
      <c r="M63" s="183">
        <f>SUM(M64)</f>
        <v>1126663</v>
      </c>
      <c r="N63" s="183">
        <f>SUM(N64)</f>
        <v>495763</v>
      </c>
      <c r="O63" s="184">
        <f t="shared" si="1"/>
        <v>6168379</v>
      </c>
      <c r="P63" s="186">
        <f t="shared" si="2"/>
        <v>7255555</v>
      </c>
    </row>
    <row r="64" spans="3:16" ht="30" customHeight="1">
      <c r="C64" s="28"/>
      <c r="D64" s="29"/>
      <c r="E64" s="34" t="s">
        <v>52</v>
      </c>
      <c r="F64" s="52">
        <v>417572</v>
      </c>
      <c r="G64" s="52">
        <v>669604</v>
      </c>
      <c r="H64" s="184">
        <f t="shared" si="0"/>
        <v>1087176</v>
      </c>
      <c r="I64" s="93"/>
      <c r="J64" s="52">
        <v>1253220</v>
      </c>
      <c r="K64" s="52">
        <v>1956549</v>
      </c>
      <c r="L64" s="52">
        <v>1336184</v>
      </c>
      <c r="M64" s="52">
        <v>1126663</v>
      </c>
      <c r="N64" s="52">
        <v>495763</v>
      </c>
      <c r="O64" s="184">
        <f t="shared" si="1"/>
        <v>6168379</v>
      </c>
      <c r="P64" s="186">
        <f t="shared" si="2"/>
        <v>7255555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9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9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134845</v>
      </c>
      <c r="G67" s="52">
        <v>145069</v>
      </c>
      <c r="H67" s="184">
        <f t="shared" si="0"/>
        <v>279914</v>
      </c>
      <c r="I67" s="93"/>
      <c r="J67" s="52">
        <v>1441987</v>
      </c>
      <c r="K67" s="52">
        <v>1207895</v>
      </c>
      <c r="L67" s="52">
        <v>818892</v>
      </c>
      <c r="M67" s="52">
        <v>1143683</v>
      </c>
      <c r="N67" s="52">
        <v>581807</v>
      </c>
      <c r="O67" s="184">
        <f t="shared" si="1"/>
        <v>5194264</v>
      </c>
      <c r="P67" s="186">
        <f t="shared" si="2"/>
        <v>5474178</v>
      </c>
    </row>
    <row r="68" spans="3:16" ht="30" customHeight="1" thickBot="1">
      <c r="C68" s="38"/>
      <c r="D68" s="39" t="s">
        <v>56</v>
      </c>
      <c r="E68" s="40"/>
      <c r="F68" s="54">
        <v>466568</v>
      </c>
      <c r="G68" s="54">
        <v>544048</v>
      </c>
      <c r="H68" s="187">
        <f t="shared" si="0"/>
        <v>1010616</v>
      </c>
      <c r="I68" s="94"/>
      <c r="J68" s="54">
        <v>4203383</v>
      </c>
      <c r="K68" s="54">
        <v>2514048</v>
      </c>
      <c r="L68" s="54">
        <v>1713637</v>
      </c>
      <c r="M68" s="54">
        <v>1223252</v>
      </c>
      <c r="N68" s="54">
        <v>463408</v>
      </c>
      <c r="O68" s="187">
        <f t="shared" si="1"/>
        <v>10117728</v>
      </c>
      <c r="P68" s="188">
        <f t="shared" si="2"/>
        <v>11128344</v>
      </c>
    </row>
    <row r="69" spans="3:16" ht="30" customHeight="1">
      <c r="C69" s="25" t="s">
        <v>57</v>
      </c>
      <c r="D69" s="41"/>
      <c r="E69" s="42"/>
      <c r="F69" s="179">
        <f>SUM(F70:F78)</f>
        <v>65308</v>
      </c>
      <c r="G69" s="179">
        <f>SUM(G70:G78)</f>
        <v>129839</v>
      </c>
      <c r="H69" s="180">
        <f t="shared" si="0"/>
        <v>195147</v>
      </c>
      <c r="I69" s="181"/>
      <c r="J69" s="179">
        <f>SUM(J70:J78)</f>
        <v>10848483</v>
      </c>
      <c r="K69" s="179">
        <f>SUM(K70:K78)</f>
        <v>11072592</v>
      </c>
      <c r="L69" s="179">
        <f>SUM(L70:L78)</f>
        <v>12462097</v>
      </c>
      <c r="M69" s="179">
        <f>SUM(M70:M78)</f>
        <v>14321185</v>
      </c>
      <c r="N69" s="179">
        <f>SUM(N70:N78)</f>
        <v>8435555</v>
      </c>
      <c r="O69" s="180">
        <f t="shared" si="1"/>
        <v>57139912</v>
      </c>
      <c r="P69" s="182">
        <f t="shared" si="2"/>
        <v>57335059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746040</v>
      </c>
      <c r="K70" s="55">
        <v>1702423</v>
      </c>
      <c r="L70" s="55">
        <v>1894248</v>
      </c>
      <c r="M70" s="55">
        <v>1555443</v>
      </c>
      <c r="N70" s="55">
        <v>414410</v>
      </c>
      <c r="O70" s="189">
        <f t="shared" si="1"/>
        <v>6312564</v>
      </c>
      <c r="P70" s="190">
        <f t="shared" si="2"/>
        <v>6312564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13211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13211</v>
      </c>
      <c r="P71" s="186">
        <f t="shared" si="2"/>
        <v>13211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5309633</v>
      </c>
      <c r="K72" s="52">
        <v>4173057</v>
      </c>
      <c r="L72" s="52">
        <v>2882054</v>
      </c>
      <c r="M72" s="52">
        <v>1600189</v>
      </c>
      <c r="N72" s="52">
        <v>708110</v>
      </c>
      <c r="O72" s="184">
        <f t="shared" si="1"/>
        <v>14673043</v>
      </c>
      <c r="P72" s="186">
        <f t="shared" si="2"/>
        <v>14673043</v>
      </c>
    </row>
    <row r="73" spans="3:16" ht="30" customHeight="1">
      <c r="C73" s="28"/>
      <c r="D73" s="36" t="s">
        <v>60</v>
      </c>
      <c r="E73" s="37"/>
      <c r="F73" s="52">
        <v>7789</v>
      </c>
      <c r="G73" s="52">
        <v>12232</v>
      </c>
      <c r="H73" s="183">
        <f t="shared" si="0"/>
        <v>20021</v>
      </c>
      <c r="I73" s="93"/>
      <c r="J73" s="52">
        <v>401121</v>
      </c>
      <c r="K73" s="52">
        <v>426924</v>
      </c>
      <c r="L73" s="52">
        <v>827788</v>
      </c>
      <c r="M73" s="52">
        <v>475233</v>
      </c>
      <c r="N73" s="52">
        <v>368559</v>
      </c>
      <c r="O73" s="184">
        <f t="shared" si="1"/>
        <v>2499625</v>
      </c>
      <c r="P73" s="186">
        <f t="shared" si="2"/>
        <v>2519646</v>
      </c>
    </row>
    <row r="74" spans="3:16" ht="30" customHeight="1">
      <c r="C74" s="28"/>
      <c r="D74" s="36" t="s">
        <v>61</v>
      </c>
      <c r="E74" s="37"/>
      <c r="F74" s="52">
        <v>57519</v>
      </c>
      <c r="G74" s="52">
        <v>63215</v>
      </c>
      <c r="H74" s="183">
        <f t="shared" si="0"/>
        <v>120734</v>
      </c>
      <c r="I74" s="93"/>
      <c r="J74" s="52">
        <v>1422988</v>
      </c>
      <c r="K74" s="52">
        <v>1346544</v>
      </c>
      <c r="L74" s="52">
        <v>1448344</v>
      </c>
      <c r="M74" s="52">
        <v>937897</v>
      </c>
      <c r="N74" s="52">
        <v>203945</v>
      </c>
      <c r="O74" s="184">
        <f t="shared" si="1"/>
        <v>5359718</v>
      </c>
      <c r="P74" s="186">
        <f t="shared" si="2"/>
        <v>5480452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54392</v>
      </c>
      <c r="H75" s="183">
        <f aca="true" t="shared" si="3" ref="H75:H84">SUM(F75:G75)</f>
        <v>54392</v>
      </c>
      <c r="I75" s="53"/>
      <c r="J75" s="52">
        <v>2881651</v>
      </c>
      <c r="K75" s="52">
        <v>3119330</v>
      </c>
      <c r="L75" s="52">
        <v>2720609</v>
      </c>
      <c r="M75" s="52">
        <v>1647339</v>
      </c>
      <c r="N75" s="52">
        <v>533357</v>
      </c>
      <c r="O75" s="184">
        <f aca="true" t="shared" si="4" ref="O75:O84">SUM(I75:N75)</f>
        <v>10902286</v>
      </c>
      <c r="P75" s="186">
        <f aca="true" t="shared" si="5" ref="P75:P84">SUM(O75,H75)</f>
        <v>10956678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84">
        <f t="shared" si="3"/>
        <v>0</v>
      </c>
      <c r="I77" s="53"/>
      <c r="J77" s="52">
        <v>26263</v>
      </c>
      <c r="K77" s="52">
        <v>137777</v>
      </c>
      <c r="L77" s="52">
        <v>2554285</v>
      </c>
      <c r="M77" s="52">
        <v>7914668</v>
      </c>
      <c r="N77" s="52">
        <v>6082338</v>
      </c>
      <c r="O77" s="184">
        <f t="shared" si="4"/>
        <v>16715331</v>
      </c>
      <c r="P77" s="186">
        <f t="shared" si="5"/>
        <v>16715331</v>
      </c>
    </row>
    <row r="78" spans="3:16" ht="30" customHeight="1" thickBot="1">
      <c r="C78" s="38"/>
      <c r="D78" s="160" t="s">
        <v>65</v>
      </c>
      <c r="E78" s="161"/>
      <c r="F78" s="56">
        <v>0</v>
      </c>
      <c r="G78" s="56">
        <v>0</v>
      </c>
      <c r="H78" s="191">
        <f t="shared" si="3"/>
        <v>0</v>
      </c>
      <c r="I78" s="57"/>
      <c r="J78" s="56">
        <v>47576</v>
      </c>
      <c r="K78" s="56">
        <v>166537</v>
      </c>
      <c r="L78" s="56">
        <v>134769</v>
      </c>
      <c r="M78" s="56">
        <v>190416</v>
      </c>
      <c r="N78" s="56">
        <v>124836</v>
      </c>
      <c r="O78" s="191">
        <f t="shared" si="4"/>
        <v>664134</v>
      </c>
      <c r="P78" s="192">
        <f t="shared" si="5"/>
        <v>664134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4658839</v>
      </c>
      <c r="K79" s="179">
        <f>SUM(K80:K83)</f>
        <v>5051125</v>
      </c>
      <c r="L79" s="179">
        <f>SUM(L80:L83)</f>
        <v>12706944</v>
      </c>
      <c r="M79" s="179">
        <f>SUM(M80:M83)</f>
        <v>29017437</v>
      </c>
      <c r="N79" s="179">
        <f>SUM(N80:N83)</f>
        <v>18933998</v>
      </c>
      <c r="O79" s="180">
        <f t="shared" si="4"/>
        <v>70368343</v>
      </c>
      <c r="P79" s="182">
        <f t="shared" si="5"/>
        <v>70368343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90781</v>
      </c>
      <c r="K80" s="52">
        <v>248163</v>
      </c>
      <c r="L80" s="52">
        <v>5510805</v>
      </c>
      <c r="M80" s="52">
        <v>14785659</v>
      </c>
      <c r="N80" s="52">
        <v>10955862</v>
      </c>
      <c r="O80" s="194">
        <f t="shared" si="4"/>
        <v>31591270</v>
      </c>
      <c r="P80" s="186">
        <f t="shared" si="5"/>
        <v>31591270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4214049</v>
      </c>
      <c r="K81" s="52">
        <v>4334036</v>
      </c>
      <c r="L81" s="52">
        <v>5596840</v>
      </c>
      <c r="M81" s="52">
        <v>6679697</v>
      </c>
      <c r="N81" s="52">
        <v>3774253</v>
      </c>
      <c r="O81" s="194">
        <f t="shared" si="4"/>
        <v>24598875</v>
      </c>
      <c r="P81" s="186">
        <f t="shared" si="5"/>
        <v>24598875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25466</v>
      </c>
      <c r="L82" s="52">
        <v>169857</v>
      </c>
      <c r="M82" s="52">
        <v>1070704</v>
      </c>
      <c r="N82" s="52">
        <v>721330</v>
      </c>
      <c r="O82" s="194">
        <f t="shared" si="4"/>
        <v>1987357</v>
      </c>
      <c r="P82" s="186">
        <f t="shared" si="5"/>
        <v>1987357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354009</v>
      </c>
      <c r="K83" s="54">
        <v>443460</v>
      </c>
      <c r="L83" s="54">
        <v>1429442</v>
      </c>
      <c r="M83" s="54">
        <v>6481377</v>
      </c>
      <c r="N83" s="54">
        <v>3482553</v>
      </c>
      <c r="O83" s="196">
        <f t="shared" si="4"/>
        <v>12190841</v>
      </c>
      <c r="P83" s="188">
        <f t="shared" si="5"/>
        <v>12190841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2118519</v>
      </c>
      <c r="G84" s="197">
        <f>SUM(G48,G69,G79)</f>
        <v>3534070</v>
      </c>
      <c r="H84" s="198">
        <f t="shared" si="3"/>
        <v>5652589</v>
      </c>
      <c r="I84" s="199"/>
      <c r="J84" s="197">
        <f>SUM(J48,J69,J79)</f>
        <v>43134613</v>
      </c>
      <c r="K84" s="197">
        <f>SUM(K48,K69,K79)</f>
        <v>38020896</v>
      </c>
      <c r="L84" s="197">
        <f>SUM(L48,L69,L79)</f>
        <v>42657084</v>
      </c>
      <c r="M84" s="197">
        <f>SUM(M48,M69,M79)</f>
        <v>59479515</v>
      </c>
      <c r="N84" s="197">
        <f>SUM(N48,N69,N79)</f>
        <v>35160677</v>
      </c>
      <c r="O84" s="198">
        <f t="shared" si="4"/>
        <v>218452785</v>
      </c>
      <c r="P84" s="200">
        <f t="shared" si="5"/>
        <v>224105374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C7" sqref="C7:E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26277725</v>
      </c>
      <c r="G10" s="179">
        <f>SUM(G11,G17,G20,G25,G29,G30)</f>
        <v>37295684</v>
      </c>
      <c r="H10" s="180">
        <f>SUM(F10:G10)</f>
        <v>63573409</v>
      </c>
      <c r="I10" s="181"/>
      <c r="J10" s="179">
        <f>SUM(J11,J17,J20,J25,J29,J30)</f>
        <v>281938775</v>
      </c>
      <c r="K10" s="179">
        <f>SUM(K11,K17,K20,K25,K29,K30)</f>
        <v>221400603</v>
      </c>
      <c r="L10" s="179">
        <f>SUM(L11,L17,L20,L25,L29,L30)</f>
        <v>177163485</v>
      </c>
      <c r="M10" s="179">
        <f>SUM(M11,M17,M20,M25,M29,M30)</f>
        <v>163140328</v>
      </c>
      <c r="N10" s="179">
        <f>SUM(N11,N17,N20,N25,N29,N30)</f>
        <v>78346419</v>
      </c>
      <c r="O10" s="180">
        <f>SUM(I10:N10)</f>
        <v>921989610</v>
      </c>
      <c r="P10" s="182">
        <f>SUM(O10,H10)</f>
        <v>985563019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2840430</v>
      </c>
      <c r="G11" s="183">
        <f>SUM(G12:G16)</f>
        <v>6010662</v>
      </c>
      <c r="H11" s="184">
        <f aca="true" t="shared" si="0" ref="H11:H74">SUM(F11:G11)</f>
        <v>8851092</v>
      </c>
      <c r="I11" s="185"/>
      <c r="J11" s="183">
        <f>SUM(J12:J16)</f>
        <v>56473488</v>
      </c>
      <c r="K11" s="183">
        <f>SUM(K12:K16)</f>
        <v>42930032</v>
      </c>
      <c r="L11" s="183">
        <f>SUM(L12:L16)</f>
        <v>32757256</v>
      </c>
      <c r="M11" s="183">
        <f>SUM(M12:M16)</f>
        <v>35253334</v>
      </c>
      <c r="N11" s="183">
        <f>SUM(N12:N16)</f>
        <v>24579595</v>
      </c>
      <c r="O11" s="184">
        <f aca="true" t="shared" si="1" ref="O11:O74">SUM(I11:N11)</f>
        <v>191993705</v>
      </c>
      <c r="P11" s="186">
        <f aca="true" t="shared" si="2" ref="P11:P74">SUM(O11,H11)</f>
        <v>200844797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93"/>
      <c r="J12" s="52">
        <v>36047786</v>
      </c>
      <c r="K12" s="52">
        <v>24154644</v>
      </c>
      <c r="L12" s="52">
        <v>20037056</v>
      </c>
      <c r="M12" s="52">
        <v>18626531</v>
      </c>
      <c r="N12" s="52">
        <v>14675226</v>
      </c>
      <c r="O12" s="184">
        <f t="shared" si="1"/>
        <v>113541243</v>
      </c>
      <c r="P12" s="186">
        <f t="shared" si="2"/>
        <v>113541243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36600</v>
      </c>
      <c r="H13" s="184">
        <f t="shared" si="0"/>
        <v>36600</v>
      </c>
      <c r="I13" s="93"/>
      <c r="J13" s="52">
        <v>270520</v>
      </c>
      <c r="K13" s="52">
        <v>653259</v>
      </c>
      <c r="L13" s="52">
        <v>1044817</v>
      </c>
      <c r="M13" s="52">
        <v>3781623</v>
      </c>
      <c r="N13" s="52">
        <v>3048620</v>
      </c>
      <c r="O13" s="184">
        <f t="shared" si="1"/>
        <v>8798839</v>
      </c>
      <c r="P13" s="186">
        <f t="shared" si="2"/>
        <v>8835439</v>
      </c>
    </row>
    <row r="14" spans="3:16" ht="30" customHeight="1">
      <c r="C14" s="28"/>
      <c r="D14" s="29"/>
      <c r="E14" s="31" t="s">
        <v>41</v>
      </c>
      <c r="F14" s="52">
        <v>1283100</v>
      </c>
      <c r="G14" s="52">
        <v>2850482</v>
      </c>
      <c r="H14" s="184">
        <f t="shared" si="0"/>
        <v>4133582</v>
      </c>
      <c r="I14" s="93"/>
      <c r="J14" s="52">
        <v>9921817</v>
      </c>
      <c r="K14" s="52">
        <v>8499759</v>
      </c>
      <c r="L14" s="52">
        <v>4885876</v>
      </c>
      <c r="M14" s="52">
        <v>7529650</v>
      </c>
      <c r="N14" s="52">
        <v>4595399</v>
      </c>
      <c r="O14" s="184">
        <f t="shared" si="1"/>
        <v>35432501</v>
      </c>
      <c r="P14" s="186">
        <f t="shared" si="2"/>
        <v>39566083</v>
      </c>
    </row>
    <row r="15" spans="3:16" ht="30" customHeight="1">
      <c r="C15" s="28"/>
      <c r="D15" s="29"/>
      <c r="E15" s="31" t="s">
        <v>42</v>
      </c>
      <c r="F15" s="52">
        <v>1024880</v>
      </c>
      <c r="G15" s="52">
        <v>2562210</v>
      </c>
      <c r="H15" s="184">
        <f t="shared" si="0"/>
        <v>3587090</v>
      </c>
      <c r="I15" s="93"/>
      <c r="J15" s="52">
        <v>5424785</v>
      </c>
      <c r="K15" s="52">
        <v>5236260</v>
      </c>
      <c r="L15" s="52">
        <v>3696067</v>
      </c>
      <c r="M15" s="52">
        <v>2954620</v>
      </c>
      <c r="N15" s="52">
        <v>1144050</v>
      </c>
      <c r="O15" s="184">
        <f t="shared" si="1"/>
        <v>18455782</v>
      </c>
      <c r="P15" s="186">
        <f t="shared" si="2"/>
        <v>22042872</v>
      </c>
    </row>
    <row r="16" spans="3:16" ht="30" customHeight="1">
      <c r="C16" s="28"/>
      <c r="D16" s="29"/>
      <c r="E16" s="31" t="s">
        <v>43</v>
      </c>
      <c r="F16" s="52">
        <v>532450</v>
      </c>
      <c r="G16" s="52">
        <v>561370</v>
      </c>
      <c r="H16" s="184">
        <f t="shared" si="0"/>
        <v>1093820</v>
      </c>
      <c r="I16" s="93"/>
      <c r="J16" s="52">
        <v>4808580</v>
      </c>
      <c r="K16" s="52">
        <v>4386110</v>
      </c>
      <c r="L16" s="52">
        <v>3093440</v>
      </c>
      <c r="M16" s="52">
        <v>2360910</v>
      </c>
      <c r="N16" s="52">
        <v>1116300</v>
      </c>
      <c r="O16" s="184">
        <f t="shared" si="1"/>
        <v>15765340</v>
      </c>
      <c r="P16" s="186">
        <f t="shared" si="2"/>
        <v>16859160</v>
      </c>
    </row>
    <row r="17" spans="3:16" ht="30" customHeight="1">
      <c r="C17" s="28"/>
      <c r="D17" s="32" t="s">
        <v>44</v>
      </c>
      <c r="E17" s="33"/>
      <c r="F17" s="183">
        <f>SUM(F18:F19)</f>
        <v>7417854</v>
      </c>
      <c r="G17" s="183">
        <f>SUM(G18:G19)</f>
        <v>14017549</v>
      </c>
      <c r="H17" s="184">
        <f t="shared" si="0"/>
        <v>21435403</v>
      </c>
      <c r="I17" s="185"/>
      <c r="J17" s="183">
        <f>SUM(J18:J19)</f>
        <v>141253983</v>
      </c>
      <c r="K17" s="183">
        <f>SUM(K18:K19)</f>
        <v>109461371</v>
      </c>
      <c r="L17" s="183">
        <f>SUM(L18:L19)</f>
        <v>76509380</v>
      </c>
      <c r="M17" s="183">
        <f>SUM(M18:M19)</f>
        <v>62255007</v>
      </c>
      <c r="N17" s="183">
        <f>SUM(N18:N19)</f>
        <v>26119684</v>
      </c>
      <c r="O17" s="184">
        <f t="shared" si="1"/>
        <v>415599425</v>
      </c>
      <c r="P17" s="186">
        <f t="shared" si="2"/>
        <v>437034828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93"/>
      <c r="J18" s="52">
        <v>111263405</v>
      </c>
      <c r="K18" s="52">
        <v>83445758</v>
      </c>
      <c r="L18" s="52">
        <v>64514317</v>
      </c>
      <c r="M18" s="52">
        <v>53117141</v>
      </c>
      <c r="N18" s="52">
        <v>23260424</v>
      </c>
      <c r="O18" s="184">
        <f t="shared" si="1"/>
        <v>335601045</v>
      </c>
      <c r="P18" s="186">
        <f t="shared" si="2"/>
        <v>335601045</v>
      </c>
    </row>
    <row r="19" spans="3:16" ht="30" customHeight="1">
      <c r="C19" s="28"/>
      <c r="D19" s="29"/>
      <c r="E19" s="31" t="s">
        <v>46</v>
      </c>
      <c r="F19" s="52">
        <v>7417854</v>
      </c>
      <c r="G19" s="52">
        <v>14017549</v>
      </c>
      <c r="H19" s="184">
        <f t="shared" si="0"/>
        <v>21435403</v>
      </c>
      <c r="I19" s="93"/>
      <c r="J19" s="52">
        <v>29990578</v>
      </c>
      <c r="K19" s="52">
        <v>26015613</v>
      </c>
      <c r="L19" s="52">
        <v>11995063</v>
      </c>
      <c r="M19" s="52">
        <v>9137866</v>
      </c>
      <c r="N19" s="52">
        <v>2859260</v>
      </c>
      <c r="O19" s="184">
        <f t="shared" si="1"/>
        <v>79998380</v>
      </c>
      <c r="P19" s="186">
        <f t="shared" si="2"/>
        <v>101433783</v>
      </c>
    </row>
    <row r="20" spans="3:16" ht="30" customHeight="1">
      <c r="C20" s="28"/>
      <c r="D20" s="32" t="s">
        <v>47</v>
      </c>
      <c r="E20" s="33"/>
      <c r="F20" s="183">
        <f>SUM(F21:F24)</f>
        <v>86840</v>
      </c>
      <c r="G20" s="183">
        <f>SUM(G21:G24)</f>
        <v>429680</v>
      </c>
      <c r="H20" s="184">
        <f t="shared" si="0"/>
        <v>516520</v>
      </c>
      <c r="I20" s="185"/>
      <c r="J20" s="183">
        <f>SUM(J21:J24)</f>
        <v>9625394</v>
      </c>
      <c r="K20" s="183">
        <f>SUM(K21:K24)</f>
        <v>9880472</v>
      </c>
      <c r="L20" s="183">
        <f>SUM(L21:L24)</f>
        <v>27018392</v>
      </c>
      <c r="M20" s="183">
        <f>SUM(M21:M24)</f>
        <v>29038381</v>
      </c>
      <c r="N20" s="183">
        <f>SUM(N21:N24)</f>
        <v>11939940</v>
      </c>
      <c r="O20" s="184">
        <f t="shared" si="1"/>
        <v>87502579</v>
      </c>
      <c r="P20" s="186">
        <f t="shared" si="2"/>
        <v>88019099</v>
      </c>
    </row>
    <row r="21" spans="3:16" ht="30" customHeight="1">
      <c r="C21" s="28"/>
      <c r="D21" s="29"/>
      <c r="E21" s="31" t="s">
        <v>48</v>
      </c>
      <c r="F21" s="52">
        <v>86840</v>
      </c>
      <c r="G21" s="52">
        <v>224090</v>
      </c>
      <c r="H21" s="184">
        <f t="shared" si="0"/>
        <v>310930</v>
      </c>
      <c r="I21" s="93"/>
      <c r="J21" s="52">
        <v>7834464</v>
      </c>
      <c r="K21" s="52">
        <v>7913612</v>
      </c>
      <c r="L21" s="52">
        <v>24822542</v>
      </c>
      <c r="M21" s="52">
        <v>27786811</v>
      </c>
      <c r="N21" s="52">
        <v>11253800</v>
      </c>
      <c r="O21" s="184">
        <f t="shared" si="1"/>
        <v>79611229</v>
      </c>
      <c r="P21" s="186">
        <f t="shared" si="2"/>
        <v>79922159</v>
      </c>
    </row>
    <row r="22" spans="3:16" ht="30" customHeight="1">
      <c r="C22" s="28"/>
      <c r="D22" s="29"/>
      <c r="E22" s="34" t="s">
        <v>49</v>
      </c>
      <c r="F22" s="52">
        <v>0</v>
      </c>
      <c r="G22" s="52">
        <v>205590</v>
      </c>
      <c r="H22" s="184">
        <f t="shared" si="0"/>
        <v>205590</v>
      </c>
      <c r="I22" s="93"/>
      <c r="J22" s="52">
        <v>1790930</v>
      </c>
      <c r="K22" s="52">
        <v>1966860</v>
      </c>
      <c r="L22" s="52">
        <v>2195850</v>
      </c>
      <c r="M22" s="52">
        <v>1251570</v>
      </c>
      <c r="N22" s="52">
        <v>686140</v>
      </c>
      <c r="O22" s="184">
        <f t="shared" si="1"/>
        <v>7891350</v>
      </c>
      <c r="P22" s="186">
        <f t="shared" si="2"/>
        <v>8096940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9901004</v>
      </c>
      <c r="G25" s="183">
        <f>SUM(G26:G28)</f>
        <v>9942837</v>
      </c>
      <c r="H25" s="184">
        <f t="shared" si="0"/>
        <v>19843841</v>
      </c>
      <c r="I25" s="185"/>
      <c r="J25" s="183">
        <f>SUM(J26:J28)</f>
        <v>18018235</v>
      </c>
      <c r="K25" s="183">
        <f>SUM(K26:K28)</f>
        <v>21827560</v>
      </c>
      <c r="L25" s="183">
        <f>SUM(L26:L28)</f>
        <v>15514132</v>
      </c>
      <c r="M25" s="183">
        <f>SUM(M26:M28)</f>
        <v>12874710</v>
      </c>
      <c r="N25" s="183">
        <f>SUM(N26:N28)</f>
        <v>5226310</v>
      </c>
      <c r="O25" s="184">
        <f t="shared" si="1"/>
        <v>73460947</v>
      </c>
      <c r="P25" s="186">
        <f t="shared" si="2"/>
        <v>93304788</v>
      </c>
    </row>
    <row r="26" spans="3:16" ht="30" customHeight="1">
      <c r="C26" s="28"/>
      <c r="D26" s="29"/>
      <c r="E26" s="34" t="s">
        <v>52</v>
      </c>
      <c r="F26" s="52">
        <v>4175720</v>
      </c>
      <c r="G26" s="52">
        <v>6696040</v>
      </c>
      <c r="H26" s="184">
        <f t="shared" si="0"/>
        <v>10871760</v>
      </c>
      <c r="I26" s="93"/>
      <c r="J26" s="52">
        <v>12532200</v>
      </c>
      <c r="K26" s="52">
        <v>19565490</v>
      </c>
      <c r="L26" s="52">
        <v>13361840</v>
      </c>
      <c r="M26" s="52">
        <v>11266630</v>
      </c>
      <c r="N26" s="52">
        <v>4957630</v>
      </c>
      <c r="O26" s="184">
        <f t="shared" si="1"/>
        <v>61683790</v>
      </c>
      <c r="P26" s="186">
        <f t="shared" si="2"/>
        <v>72555550</v>
      </c>
    </row>
    <row r="27" spans="3:16" ht="30" customHeight="1">
      <c r="C27" s="28"/>
      <c r="D27" s="29"/>
      <c r="E27" s="34" t="s">
        <v>53</v>
      </c>
      <c r="F27" s="52">
        <v>1273820</v>
      </c>
      <c r="G27" s="52">
        <v>680412</v>
      </c>
      <c r="H27" s="184">
        <f t="shared" si="0"/>
        <v>1954232</v>
      </c>
      <c r="I27" s="93"/>
      <c r="J27" s="52">
        <v>1190526</v>
      </c>
      <c r="K27" s="52">
        <v>817970</v>
      </c>
      <c r="L27" s="52">
        <v>894990</v>
      </c>
      <c r="M27" s="52">
        <v>659380</v>
      </c>
      <c r="N27" s="52">
        <v>168680</v>
      </c>
      <c r="O27" s="184">
        <f t="shared" si="1"/>
        <v>3731546</v>
      </c>
      <c r="P27" s="186">
        <f t="shared" si="2"/>
        <v>5685778</v>
      </c>
    </row>
    <row r="28" spans="3:16" ht="30" customHeight="1">
      <c r="C28" s="28"/>
      <c r="D28" s="29"/>
      <c r="E28" s="34" t="s">
        <v>54</v>
      </c>
      <c r="F28" s="52">
        <v>4451464</v>
      </c>
      <c r="G28" s="52">
        <v>2566385</v>
      </c>
      <c r="H28" s="184">
        <f t="shared" si="0"/>
        <v>7017849</v>
      </c>
      <c r="I28" s="93"/>
      <c r="J28" s="52">
        <v>4295509</v>
      </c>
      <c r="K28" s="52">
        <v>1444100</v>
      </c>
      <c r="L28" s="52">
        <v>1257302</v>
      </c>
      <c r="M28" s="52">
        <v>948700</v>
      </c>
      <c r="N28" s="52">
        <v>100000</v>
      </c>
      <c r="O28" s="184">
        <f t="shared" si="1"/>
        <v>8045611</v>
      </c>
      <c r="P28" s="186">
        <f t="shared" si="2"/>
        <v>15063460</v>
      </c>
    </row>
    <row r="29" spans="3:16" ht="30" customHeight="1">
      <c r="C29" s="28"/>
      <c r="D29" s="36" t="s">
        <v>55</v>
      </c>
      <c r="E29" s="37"/>
      <c r="F29" s="52">
        <v>1365610</v>
      </c>
      <c r="G29" s="52">
        <v>1453770</v>
      </c>
      <c r="H29" s="184">
        <f t="shared" si="0"/>
        <v>2819380</v>
      </c>
      <c r="I29" s="93"/>
      <c r="J29" s="52">
        <v>14516489</v>
      </c>
      <c r="K29" s="52">
        <v>12151508</v>
      </c>
      <c r="L29" s="52">
        <v>8218773</v>
      </c>
      <c r="M29" s="52">
        <v>11479718</v>
      </c>
      <c r="N29" s="52">
        <v>5838236</v>
      </c>
      <c r="O29" s="184">
        <f t="shared" si="1"/>
        <v>52204724</v>
      </c>
      <c r="P29" s="186">
        <f t="shared" si="2"/>
        <v>55024104</v>
      </c>
    </row>
    <row r="30" spans="3:16" ht="30" customHeight="1" thickBot="1">
      <c r="C30" s="38"/>
      <c r="D30" s="39" t="s">
        <v>56</v>
      </c>
      <c r="E30" s="40"/>
      <c r="F30" s="54">
        <v>4665987</v>
      </c>
      <c r="G30" s="54">
        <v>5441186</v>
      </c>
      <c r="H30" s="187">
        <f t="shared" si="0"/>
        <v>10107173</v>
      </c>
      <c r="I30" s="94"/>
      <c r="J30" s="54">
        <v>42051186</v>
      </c>
      <c r="K30" s="54">
        <v>25149660</v>
      </c>
      <c r="L30" s="54">
        <v>17145552</v>
      </c>
      <c r="M30" s="54">
        <v>12239178</v>
      </c>
      <c r="N30" s="54">
        <v>4642654</v>
      </c>
      <c r="O30" s="187">
        <f t="shared" si="1"/>
        <v>101228230</v>
      </c>
      <c r="P30" s="188">
        <f t="shared" si="2"/>
        <v>111335403</v>
      </c>
    </row>
    <row r="31" spans="3:16" ht="30" customHeight="1">
      <c r="C31" s="25" t="s">
        <v>57</v>
      </c>
      <c r="D31" s="41"/>
      <c r="E31" s="42"/>
      <c r="F31" s="179">
        <f>SUM(F32:F40)</f>
        <v>653080</v>
      </c>
      <c r="G31" s="179">
        <f>SUM(G32:G40)</f>
        <v>1298390</v>
      </c>
      <c r="H31" s="180">
        <f t="shared" si="0"/>
        <v>1951470</v>
      </c>
      <c r="I31" s="181"/>
      <c r="J31" s="179">
        <f>SUM(J32:J40)</f>
        <v>108489084</v>
      </c>
      <c r="K31" s="179">
        <f>SUM(K32:K40)</f>
        <v>110727483</v>
      </c>
      <c r="L31" s="179">
        <f>SUM(L32:L40)</f>
        <v>124628770</v>
      </c>
      <c r="M31" s="179">
        <f>SUM(M32:M40)</f>
        <v>143245053</v>
      </c>
      <c r="N31" s="179">
        <f>SUM(N32:N40)</f>
        <v>84355550</v>
      </c>
      <c r="O31" s="180">
        <f t="shared" si="1"/>
        <v>571445940</v>
      </c>
      <c r="P31" s="182">
        <f t="shared" si="2"/>
        <v>573397410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7460400</v>
      </c>
      <c r="K32" s="55">
        <v>17024230</v>
      </c>
      <c r="L32" s="55">
        <v>18942480</v>
      </c>
      <c r="M32" s="55">
        <v>15581377</v>
      </c>
      <c r="N32" s="55">
        <v>4144100</v>
      </c>
      <c r="O32" s="189">
        <f t="shared" si="1"/>
        <v>63152587</v>
      </c>
      <c r="P32" s="190">
        <f t="shared" si="2"/>
        <v>63152587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132110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132110</v>
      </c>
      <c r="P33" s="186">
        <f t="shared" si="2"/>
        <v>132110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53098615</v>
      </c>
      <c r="K34" s="52">
        <v>41730919</v>
      </c>
      <c r="L34" s="52">
        <v>28828340</v>
      </c>
      <c r="M34" s="52">
        <v>16008146</v>
      </c>
      <c r="N34" s="52">
        <v>7081100</v>
      </c>
      <c r="O34" s="184">
        <f t="shared" si="1"/>
        <v>146747120</v>
      </c>
      <c r="P34" s="186">
        <f t="shared" si="2"/>
        <v>146747120</v>
      </c>
    </row>
    <row r="35" spans="3:16" ht="30" customHeight="1">
      <c r="C35" s="28"/>
      <c r="D35" s="36" t="s">
        <v>60</v>
      </c>
      <c r="E35" s="37"/>
      <c r="F35" s="52">
        <v>77890</v>
      </c>
      <c r="G35" s="52">
        <v>122320</v>
      </c>
      <c r="H35" s="183">
        <f t="shared" si="0"/>
        <v>200210</v>
      </c>
      <c r="I35" s="93"/>
      <c r="J35" s="52">
        <v>4011210</v>
      </c>
      <c r="K35" s="52">
        <v>4270454</v>
      </c>
      <c r="L35" s="52">
        <v>8277880</v>
      </c>
      <c r="M35" s="52">
        <v>4752330</v>
      </c>
      <c r="N35" s="52">
        <v>3685590</v>
      </c>
      <c r="O35" s="184">
        <f t="shared" si="1"/>
        <v>24997464</v>
      </c>
      <c r="P35" s="186">
        <f t="shared" si="2"/>
        <v>25197674</v>
      </c>
    </row>
    <row r="36" spans="3:16" ht="30" customHeight="1">
      <c r="C36" s="28"/>
      <c r="D36" s="36" t="s">
        <v>61</v>
      </c>
      <c r="E36" s="37"/>
      <c r="F36" s="52">
        <v>575190</v>
      </c>
      <c r="G36" s="52">
        <v>632150</v>
      </c>
      <c r="H36" s="183">
        <f t="shared" si="0"/>
        <v>1207340</v>
      </c>
      <c r="I36" s="93"/>
      <c r="J36" s="52">
        <v>14231849</v>
      </c>
      <c r="K36" s="52">
        <v>13465440</v>
      </c>
      <c r="L36" s="52">
        <v>14483440</v>
      </c>
      <c r="M36" s="52">
        <v>9378970</v>
      </c>
      <c r="N36" s="52">
        <v>2039450</v>
      </c>
      <c r="O36" s="184">
        <f t="shared" si="1"/>
        <v>53599149</v>
      </c>
      <c r="P36" s="186">
        <f t="shared" si="2"/>
        <v>54806489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543920</v>
      </c>
      <c r="H37" s="183">
        <f t="shared" si="0"/>
        <v>543920</v>
      </c>
      <c r="I37" s="53"/>
      <c r="J37" s="52">
        <v>28816510</v>
      </c>
      <c r="K37" s="52">
        <v>31193300</v>
      </c>
      <c r="L37" s="52">
        <v>27206090</v>
      </c>
      <c r="M37" s="52">
        <v>16473390</v>
      </c>
      <c r="N37" s="52">
        <v>5333570</v>
      </c>
      <c r="O37" s="184">
        <f t="shared" si="1"/>
        <v>109022860</v>
      </c>
      <c r="P37" s="186">
        <f t="shared" si="2"/>
        <v>109566780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262630</v>
      </c>
      <c r="K39" s="52">
        <v>1377770</v>
      </c>
      <c r="L39" s="52">
        <v>25542850</v>
      </c>
      <c r="M39" s="52">
        <v>79146680</v>
      </c>
      <c r="N39" s="52">
        <v>60823380</v>
      </c>
      <c r="O39" s="184">
        <f t="shared" si="1"/>
        <v>167153310</v>
      </c>
      <c r="P39" s="186">
        <f t="shared" si="2"/>
        <v>167153310</v>
      </c>
    </row>
    <row r="40" spans="3:16" ht="30" customHeight="1" thickBot="1">
      <c r="C40" s="38"/>
      <c r="D40" s="160" t="s">
        <v>65</v>
      </c>
      <c r="E40" s="161"/>
      <c r="F40" s="56">
        <v>0</v>
      </c>
      <c r="G40" s="56">
        <v>0</v>
      </c>
      <c r="H40" s="191">
        <f t="shared" si="0"/>
        <v>0</v>
      </c>
      <c r="I40" s="57"/>
      <c r="J40" s="56">
        <v>475760</v>
      </c>
      <c r="K40" s="56">
        <v>1665370</v>
      </c>
      <c r="L40" s="56">
        <v>1347690</v>
      </c>
      <c r="M40" s="56">
        <v>1904160</v>
      </c>
      <c r="N40" s="56">
        <v>1248360</v>
      </c>
      <c r="O40" s="191">
        <f t="shared" si="1"/>
        <v>6641340</v>
      </c>
      <c r="P40" s="192">
        <f t="shared" si="2"/>
        <v>6641340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46631986</v>
      </c>
      <c r="K41" s="179">
        <f>SUM(K42:K45)</f>
        <v>50539508</v>
      </c>
      <c r="L41" s="179">
        <f>SUM(L42:L45)</f>
        <v>127131563</v>
      </c>
      <c r="M41" s="179">
        <f>SUM(M42:M45)</f>
        <v>290271628</v>
      </c>
      <c r="N41" s="179">
        <f>SUM(N42:N45)</f>
        <v>189448928</v>
      </c>
      <c r="O41" s="180">
        <f t="shared" si="1"/>
        <v>704023613</v>
      </c>
      <c r="P41" s="182">
        <f t="shared" si="2"/>
        <v>704023613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907810</v>
      </c>
      <c r="K42" s="52">
        <v>2481630</v>
      </c>
      <c r="L42" s="52">
        <v>55165950</v>
      </c>
      <c r="M42" s="52">
        <v>147937344</v>
      </c>
      <c r="N42" s="52">
        <v>109594593</v>
      </c>
      <c r="O42" s="184">
        <f>SUM(I42:N42)</f>
        <v>316087327</v>
      </c>
      <c r="P42" s="186">
        <f>SUM(O42,H42)</f>
        <v>316087327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42184086</v>
      </c>
      <c r="K43" s="52">
        <v>43368618</v>
      </c>
      <c r="L43" s="52">
        <v>55972623</v>
      </c>
      <c r="M43" s="52">
        <v>66802293</v>
      </c>
      <c r="N43" s="52">
        <v>37790188</v>
      </c>
      <c r="O43" s="184">
        <f>SUM(I43:N43)</f>
        <v>246117808</v>
      </c>
      <c r="P43" s="186">
        <f>SUM(O43,H43)</f>
        <v>246117808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254660</v>
      </c>
      <c r="L44" s="52">
        <v>1698570</v>
      </c>
      <c r="M44" s="52">
        <v>10707040</v>
      </c>
      <c r="N44" s="52">
        <v>7213300</v>
      </c>
      <c r="O44" s="184">
        <f>SUM(I44:N44)</f>
        <v>19873570</v>
      </c>
      <c r="P44" s="186">
        <f>SUM(O44,H44)</f>
        <v>19873570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3540090</v>
      </c>
      <c r="K45" s="54">
        <v>4434600</v>
      </c>
      <c r="L45" s="54">
        <v>14294420</v>
      </c>
      <c r="M45" s="54">
        <v>64824951</v>
      </c>
      <c r="N45" s="54">
        <v>34850847</v>
      </c>
      <c r="O45" s="201">
        <f>SUM(I45:N45)</f>
        <v>121944908</v>
      </c>
      <c r="P45" s="202">
        <f>SUM(O45,H45)</f>
        <v>121944908</v>
      </c>
    </row>
    <row r="46" spans="3:16" ht="30" customHeight="1" thickBot="1">
      <c r="C46" s="162" t="s">
        <v>70</v>
      </c>
      <c r="D46" s="163"/>
      <c r="E46" s="163"/>
      <c r="F46" s="197">
        <f>SUM(F10,F31,F41)</f>
        <v>26930805</v>
      </c>
      <c r="G46" s="197">
        <f>SUM(G10,G31,G41)</f>
        <v>38594074</v>
      </c>
      <c r="H46" s="198">
        <f t="shared" si="0"/>
        <v>65524879</v>
      </c>
      <c r="I46" s="199"/>
      <c r="J46" s="197">
        <f>SUM(J10,J31,J41)</f>
        <v>437059845</v>
      </c>
      <c r="K46" s="197">
        <f>SUM(K10,K31,K41)</f>
        <v>382667594</v>
      </c>
      <c r="L46" s="197">
        <f>SUM(L10,L31,L41)</f>
        <v>428923818</v>
      </c>
      <c r="M46" s="197">
        <f>SUM(M10,M31,M41)</f>
        <v>596657009</v>
      </c>
      <c r="N46" s="197">
        <f>SUM(N10,N31,N41)</f>
        <v>352150897</v>
      </c>
      <c r="O46" s="198">
        <f t="shared" si="1"/>
        <v>2197459163</v>
      </c>
      <c r="P46" s="200">
        <f t="shared" si="2"/>
        <v>2262984042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23955941</v>
      </c>
      <c r="G48" s="179">
        <f>SUM(G49,G55,G58,G63,G67,G68)</f>
        <v>33805940</v>
      </c>
      <c r="H48" s="180">
        <f t="shared" si="0"/>
        <v>57761881</v>
      </c>
      <c r="I48" s="181"/>
      <c r="J48" s="179">
        <f>SUM(J49,J55,J58,J63,J67,J68)</f>
        <v>255602159</v>
      </c>
      <c r="K48" s="179">
        <f>SUM(K49,K55,K58,K63,K67,K68)</f>
        <v>199672245</v>
      </c>
      <c r="L48" s="179">
        <f>SUM(L49,L55,L58,L63,L67,L68)</f>
        <v>159564912</v>
      </c>
      <c r="M48" s="179">
        <f>SUM(M49,M55,M58,M63,M67,M68)</f>
        <v>146586155</v>
      </c>
      <c r="N48" s="179">
        <f>SUM(N49,N55,N58,N63,N67,N68)</f>
        <v>70274350</v>
      </c>
      <c r="O48" s="180">
        <f t="shared" si="1"/>
        <v>831699821</v>
      </c>
      <c r="P48" s="182">
        <f t="shared" si="2"/>
        <v>889461702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2543757</v>
      </c>
      <c r="G49" s="183">
        <f>SUM(G50:G54)</f>
        <v>5338763</v>
      </c>
      <c r="H49" s="184">
        <f t="shared" si="0"/>
        <v>7882520</v>
      </c>
      <c r="I49" s="185"/>
      <c r="J49" s="183">
        <f>SUM(J50:J54)</f>
        <v>50221273</v>
      </c>
      <c r="K49" s="183">
        <f>SUM(K50:K54)</f>
        <v>38160209</v>
      </c>
      <c r="L49" s="183">
        <f>SUM(L50:L54)</f>
        <v>29063045</v>
      </c>
      <c r="M49" s="183">
        <f>SUM(M50:M54)</f>
        <v>31399886</v>
      </c>
      <c r="N49" s="183">
        <f>SUM(N50:N54)</f>
        <v>21913429</v>
      </c>
      <c r="O49" s="184">
        <f t="shared" si="1"/>
        <v>170757842</v>
      </c>
      <c r="P49" s="186">
        <f t="shared" si="2"/>
        <v>178640362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32051128</v>
      </c>
      <c r="K50" s="52">
        <v>21490736</v>
      </c>
      <c r="L50" s="52">
        <v>17800962</v>
      </c>
      <c r="M50" s="52">
        <v>16677093</v>
      </c>
      <c r="N50" s="52">
        <v>13108750</v>
      </c>
      <c r="O50" s="184">
        <f t="shared" si="1"/>
        <v>101128669</v>
      </c>
      <c r="P50" s="186">
        <f t="shared" si="2"/>
        <v>101128669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32940</v>
      </c>
      <c r="H51" s="184">
        <f t="shared" si="0"/>
        <v>32940</v>
      </c>
      <c r="I51" s="93"/>
      <c r="J51" s="52">
        <v>243468</v>
      </c>
      <c r="K51" s="52">
        <v>571768</v>
      </c>
      <c r="L51" s="52">
        <v>920045</v>
      </c>
      <c r="M51" s="52">
        <v>3342142</v>
      </c>
      <c r="N51" s="52">
        <v>2699618</v>
      </c>
      <c r="O51" s="184">
        <f t="shared" si="1"/>
        <v>7777041</v>
      </c>
      <c r="P51" s="186">
        <f t="shared" si="2"/>
        <v>7809981</v>
      </c>
    </row>
    <row r="52" spans="3:16" ht="30" customHeight="1">
      <c r="C52" s="28"/>
      <c r="D52" s="29"/>
      <c r="E52" s="31" t="s">
        <v>41</v>
      </c>
      <c r="F52" s="52">
        <v>1148538</v>
      </c>
      <c r="G52" s="52">
        <v>2544526</v>
      </c>
      <c r="H52" s="184">
        <f t="shared" si="0"/>
        <v>3693064</v>
      </c>
      <c r="I52" s="93"/>
      <c r="J52" s="52">
        <v>8797022</v>
      </c>
      <c r="K52" s="52">
        <v>7567924</v>
      </c>
      <c r="L52" s="52">
        <v>4295302</v>
      </c>
      <c r="M52" s="52">
        <v>6655130</v>
      </c>
      <c r="N52" s="52">
        <v>4084105</v>
      </c>
      <c r="O52" s="184">
        <f t="shared" si="1"/>
        <v>31399483</v>
      </c>
      <c r="P52" s="186">
        <f t="shared" si="2"/>
        <v>35092547</v>
      </c>
    </row>
    <row r="53" spans="3:16" ht="30" customHeight="1">
      <c r="C53" s="28"/>
      <c r="D53" s="29"/>
      <c r="E53" s="31" t="s">
        <v>42</v>
      </c>
      <c r="F53" s="52">
        <v>917380</v>
      </c>
      <c r="G53" s="52">
        <v>2259265</v>
      </c>
      <c r="H53" s="184">
        <f t="shared" si="0"/>
        <v>3176645</v>
      </c>
      <c r="I53" s="93"/>
      <c r="J53" s="52">
        <v>4843907</v>
      </c>
      <c r="K53" s="52">
        <v>4626992</v>
      </c>
      <c r="L53" s="52">
        <v>3295015</v>
      </c>
      <c r="M53" s="52">
        <v>2626680</v>
      </c>
      <c r="N53" s="52">
        <v>1021921</v>
      </c>
      <c r="O53" s="184">
        <f t="shared" si="1"/>
        <v>16414515</v>
      </c>
      <c r="P53" s="186">
        <f t="shared" si="2"/>
        <v>19591160</v>
      </c>
    </row>
    <row r="54" spans="3:16" ht="30" customHeight="1">
      <c r="C54" s="28"/>
      <c r="D54" s="29"/>
      <c r="E54" s="31" t="s">
        <v>43</v>
      </c>
      <c r="F54" s="52">
        <v>477839</v>
      </c>
      <c r="G54" s="52">
        <v>502032</v>
      </c>
      <c r="H54" s="184">
        <f t="shared" si="0"/>
        <v>979871</v>
      </c>
      <c r="I54" s="93"/>
      <c r="J54" s="52">
        <v>4285748</v>
      </c>
      <c r="K54" s="52">
        <v>3902789</v>
      </c>
      <c r="L54" s="52">
        <v>2751721</v>
      </c>
      <c r="M54" s="52">
        <v>2098841</v>
      </c>
      <c r="N54" s="52">
        <v>999035</v>
      </c>
      <c r="O54" s="184">
        <f t="shared" si="1"/>
        <v>14038134</v>
      </c>
      <c r="P54" s="186">
        <f t="shared" si="2"/>
        <v>15018005</v>
      </c>
    </row>
    <row r="55" spans="3:16" ht="30" customHeight="1">
      <c r="C55" s="28"/>
      <c r="D55" s="32" t="s">
        <v>44</v>
      </c>
      <c r="E55" s="33"/>
      <c r="F55" s="183">
        <f>SUM(F56:F57)</f>
        <v>6609746</v>
      </c>
      <c r="G55" s="183">
        <f>SUM(G56:G57)</f>
        <v>12500380</v>
      </c>
      <c r="H55" s="184">
        <f t="shared" si="0"/>
        <v>19110126</v>
      </c>
      <c r="I55" s="185"/>
      <c r="J55" s="183">
        <f>SUM(J56:J57)</f>
        <v>125735666</v>
      </c>
      <c r="K55" s="183">
        <f>SUM(K56:K57)</f>
        <v>97536387</v>
      </c>
      <c r="L55" s="183">
        <f>SUM(L56:L57)</f>
        <v>68079105</v>
      </c>
      <c r="M55" s="183">
        <f>SUM(M56:M57)</f>
        <v>55378603</v>
      </c>
      <c r="N55" s="183">
        <f>SUM(N56:N57)</f>
        <v>23282639</v>
      </c>
      <c r="O55" s="184">
        <f t="shared" si="1"/>
        <v>370012400</v>
      </c>
      <c r="P55" s="186">
        <f t="shared" si="2"/>
        <v>389122526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93"/>
      <c r="J56" s="52">
        <v>99077811</v>
      </c>
      <c r="K56" s="52">
        <v>74359345</v>
      </c>
      <c r="L56" s="52">
        <v>57440917</v>
      </c>
      <c r="M56" s="52">
        <v>47248087</v>
      </c>
      <c r="N56" s="52">
        <v>20745439</v>
      </c>
      <c r="O56" s="184">
        <f t="shared" si="1"/>
        <v>298871599</v>
      </c>
      <c r="P56" s="186">
        <f t="shared" si="2"/>
        <v>298871599</v>
      </c>
    </row>
    <row r="57" spans="3:16" ht="30" customHeight="1">
      <c r="C57" s="28"/>
      <c r="D57" s="29"/>
      <c r="E57" s="31" t="s">
        <v>46</v>
      </c>
      <c r="F57" s="52">
        <v>6609746</v>
      </c>
      <c r="G57" s="52">
        <v>12500380</v>
      </c>
      <c r="H57" s="184">
        <f t="shared" si="0"/>
        <v>19110126</v>
      </c>
      <c r="I57" s="93"/>
      <c r="J57" s="52">
        <v>26657855</v>
      </c>
      <c r="K57" s="52">
        <v>23177042</v>
      </c>
      <c r="L57" s="52">
        <v>10638188</v>
      </c>
      <c r="M57" s="52">
        <v>8130516</v>
      </c>
      <c r="N57" s="52">
        <v>2537200</v>
      </c>
      <c r="O57" s="184">
        <f t="shared" si="1"/>
        <v>71140801</v>
      </c>
      <c r="P57" s="186">
        <f t="shared" si="2"/>
        <v>90250927</v>
      </c>
    </row>
    <row r="58" spans="3:16" ht="30" customHeight="1">
      <c r="C58" s="28"/>
      <c r="D58" s="32" t="s">
        <v>47</v>
      </c>
      <c r="E58" s="33"/>
      <c r="F58" s="183">
        <f>SUM(F59:F62)</f>
        <v>78156</v>
      </c>
      <c r="G58" s="183">
        <f>SUM(G59:G62)</f>
        <v>383052</v>
      </c>
      <c r="H58" s="184">
        <f t="shared" si="0"/>
        <v>461208</v>
      </c>
      <c r="I58" s="185"/>
      <c r="J58" s="183">
        <f>SUM(J59:J62)</f>
        <v>8640400</v>
      </c>
      <c r="K58" s="183">
        <f>SUM(K59:K62)</f>
        <v>8766943</v>
      </c>
      <c r="L58" s="183">
        <f>SUM(L59:L62)</f>
        <v>24170612</v>
      </c>
      <c r="M58" s="183">
        <f>SUM(M59:M62)</f>
        <v>25856822</v>
      </c>
      <c r="N58" s="183">
        <f>SUM(N59:N62)</f>
        <v>10625736</v>
      </c>
      <c r="O58" s="184">
        <f t="shared" si="1"/>
        <v>78060513</v>
      </c>
      <c r="P58" s="186">
        <f t="shared" si="2"/>
        <v>78521721</v>
      </c>
    </row>
    <row r="59" spans="3:16" ht="30" customHeight="1">
      <c r="C59" s="28"/>
      <c r="D59" s="29"/>
      <c r="E59" s="31" t="s">
        <v>48</v>
      </c>
      <c r="F59" s="52">
        <v>78156</v>
      </c>
      <c r="G59" s="52">
        <v>198021</v>
      </c>
      <c r="H59" s="184">
        <f t="shared" si="0"/>
        <v>276177</v>
      </c>
      <c r="I59" s="93"/>
      <c r="J59" s="52">
        <v>7037287</v>
      </c>
      <c r="K59" s="52">
        <v>7026201</v>
      </c>
      <c r="L59" s="52">
        <v>22208321</v>
      </c>
      <c r="M59" s="52">
        <v>24757344</v>
      </c>
      <c r="N59" s="52">
        <v>10026160</v>
      </c>
      <c r="O59" s="184">
        <f t="shared" si="1"/>
        <v>71055313</v>
      </c>
      <c r="P59" s="186">
        <f t="shared" si="2"/>
        <v>71331490</v>
      </c>
    </row>
    <row r="60" spans="3:16" ht="30" customHeight="1">
      <c r="C60" s="28"/>
      <c r="D60" s="29"/>
      <c r="E60" s="34" t="s">
        <v>49</v>
      </c>
      <c r="F60" s="52">
        <v>0</v>
      </c>
      <c r="G60" s="52">
        <v>185031</v>
      </c>
      <c r="H60" s="184">
        <f t="shared" si="0"/>
        <v>185031</v>
      </c>
      <c r="I60" s="93"/>
      <c r="J60" s="52">
        <v>1603113</v>
      </c>
      <c r="K60" s="52">
        <v>1740742</v>
      </c>
      <c r="L60" s="52">
        <v>1962291</v>
      </c>
      <c r="M60" s="52">
        <v>1099478</v>
      </c>
      <c r="N60" s="52">
        <v>599576</v>
      </c>
      <c r="O60" s="184">
        <f t="shared" si="1"/>
        <v>7005200</v>
      </c>
      <c r="P60" s="186">
        <f t="shared" si="2"/>
        <v>7190231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8857014</v>
      </c>
      <c r="G63" s="183">
        <f>SUM(G64:G66)</f>
        <v>8868750</v>
      </c>
      <c r="H63" s="184">
        <f t="shared" si="0"/>
        <v>17725764</v>
      </c>
      <c r="I63" s="185"/>
      <c r="J63" s="183">
        <f>SUM(J64:J66)</f>
        <v>16032568</v>
      </c>
      <c r="K63" s="183">
        <f>SUM(K64:K66)</f>
        <v>19413348</v>
      </c>
      <c r="L63" s="183">
        <f>SUM(L64:L66)</f>
        <v>13813694</v>
      </c>
      <c r="M63" s="183">
        <f>SUM(M64:M66)</f>
        <v>11456709</v>
      </c>
      <c r="N63" s="183">
        <f>SUM(N64:N66)</f>
        <v>4636327</v>
      </c>
      <c r="O63" s="184">
        <f t="shared" si="1"/>
        <v>65352646</v>
      </c>
      <c r="P63" s="186">
        <f t="shared" si="2"/>
        <v>83078410</v>
      </c>
    </row>
    <row r="64" spans="3:16" ht="30" customHeight="1">
      <c r="C64" s="28"/>
      <c r="D64" s="29"/>
      <c r="E64" s="34" t="s">
        <v>52</v>
      </c>
      <c r="F64" s="52">
        <v>3728009</v>
      </c>
      <c r="G64" s="52">
        <v>5984322</v>
      </c>
      <c r="H64" s="184">
        <f t="shared" si="0"/>
        <v>9712331</v>
      </c>
      <c r="I64" s="93"/>
      <c r="J64" s="52">
        <v>11170149</v>
      </c>
      <c r="K64" s="52">
        <v>17399526</v>
      </c>
      <c r="L64" s="52">
        <v>11888396</v>
      </c>
      <c r="M64" s="52">
        <v>10025937</v>
      </c>
      <c r="N64" s="52">
        <v>4400835</v>
      </c>
      <c r="O64" s="184">
        <f t="shared" si="1"/>
        <v>54884843</v>
      </c>
      <c r="P64" s="186">
        <f t="shared" si="2"/>
        <v>64597174</v>
      </c>
    </row>
    <row r="65" spans="3:16" ht="30" customHeight="1">
      <c r="C65" s="28"/>
      <c r="D65" s="29"/>
      <c r="E65" s="34" t="s">
        <v>53</v>
      </c>
      <c r="F65" s="52">
        <v>1136518</v>
      </c>
      <c r="G65" s="52">
        <v>594682</v>
      </c>
      <c r="H65" s="184">
        <f t="shared" si="0"/>
        <v>1731200</v>
      </c>
      <c r="I65" s="93"/>
      <c r="J65" s="52">
        <v>1049383</v>
      </c>
      <c r="K65" s="52">
        <v>734133</v>
      </c>
      <c r="L65" s="52">
        <v>793728</v>
      </c>
      <c r="M65" s="52">
        <v>587832</v>
      </c>
      <c r="N65" s="52">
        <v>145492</v>
      </c>
      <c r="O65" s="184">
        <f t="shared" si="1"/>
        <v>3310568</v>
      </c>
      <c r="P65" s="186">
        <f t="shared" si="2"/>
        <v>5041768</v>
      </c>
    </row>
    <row r="66" spans="3:16" ht="30" customHeight="1">
      <c r="C66" s="28"/>
      <c r="D66" s="29"/>
      <c r="E66" s="34" t="s">
        <v>54</v>
      </c>
      <c r="F66" s="52">
        <v>3992487</v>
      </c>
      <c r="G66" s="52">
        <v>2289746</v>
      </c>
      <c r="H66" s="184">
        <f t="shared" si="0"/>
        <v>6282233</v>
      </c>
      <c r="I66" s="93"/>
      <c r="J66" s="52">
        <v>3813036</v>
      </c>
      <c r="K66" s="52">
        <v>1279689</v>
      </c>
      <c r="L66" s="52">
        <v>1131570</v>
      </c>
      <c r="M66" s="52">
        <v>842940</v>
      </c>
      <c r="N66" s="52">
        <v>90000</v>
      </c>
      <c r="O66" s="184">
        <f t="shared" si="1"/>
        <v>7157235</v>
      </c>
      <c r="P66" s="186">
        <f t="shared" si="2"/>
        <v>13439468</v>
      </c>
    </row>
    <row r="67" spans="3:16" ht="30" customHeight="1">
      <c r="C67" s="28"/>
      <c r="D67" s="36" t="s">
        <v>55</v>
      </c>
      <c r="E67" s="37"/>
      <c r="F67" s="52">
        <v>1201281</v>
      </c>
      <c r="G67" s="52">
        <v>1273809</v>
      </c>
      <c r="H67" s="184">
        <f t="shared" si="0"/>
        <v>2475090</v>
      </c>
      <c r="I67" s="93"/>
      <c r="J67" s="52">
        <v>12921066</v>
      </c>
      <c r="K67" s="52">
        <v>10645698</v>
      </c>
      <c r="L67" s="52">
        <v>7292904</v>
      </c>
      <c r="M67" s="52">
        <v>10254957</v>
      </c>
      <c r="N67" s="52">
        <v>5173565</v>
      </c>
      <c r="O67" s="184">
        <f t="shared" si="1"/>
        <v>46288190</v>
      </c>
      <c r="P67" s="186">
        <f t="shared" si="2"/>
        <v>48763280</v>
      </c>
    </row>
    <row r="68" spans="3:16" ht="30" customHeight="1" thickBot="1">
      <c r="C68" s="38"/>
      <c r="D68" s="39" t="s">
        <v>56</v>
      </c>
      <c r="E68" s="40"/>
      <c r="F68" s="54">
        <v>4665987</v>
      </c>
      <c r="G68" s="54">
        <v>5441186</v>
      </c>
      <c r="H68" s="187">
        <f t="shared" si="0"/>
        <v>10107173</v>
      </c>
      <c r="I68" s="94"/>
      <c r="J68" s="54">
        <v>42051186</v>
      </c>
      <c r="K68" s="54">
        <v>25149660</v>
      </c>
      <c r="L68" s="54">
        <v>17145552</v>
      </c>
      <c r="M68" s="54">
        <v>12239178</v>
      </c>
      <c r="N68" s="54">
        <v>4642654</v>
      </c>
      <c r="O68" s="187">
        <f t="shared" si="1"/>
        <v>101228230</v>
      </c>
      <c r="P68" s="188">
        <f t="shared" si="2"/>
        <v>111335403</v>
      </c>
    </row>
    <row r="69" spans="3:16" ht="30" customHeight="1">
      <c r="C69" s="25" t="s">
        <v>57</v>
      </c>
      <c r="D69" s="41"/>
      <c r="E69" s="42"/>
      <c r="F69" s="179">
        <f>SUM(F70:F78)</f>
        <v>576964</v>
      </c>
      <c r="G69" s="179">
        <f>SUM(G70:G78)</f>
        <v>1150643</v>
      </c>
      <c r="H69" s="180">
        <f t="shared" si="0"/>
        <v>1727607</v>
      </c>
      <c r="I69" s="181"/>
      <c r="J69" s="179">
        <f>SUM(J70:J78)</f>
        <v>96639994</v>
      </c>
      <c r="K69" s="179">
        <f>SUM(K70:K78)</f>
        <v>98748007</v>
      </c>
      <c r="L69" s="179">
        <f>SUM(L70:L78)</f>
        <v>111164563</v>
      </c>
      <c r="M69" s="179">
        <f>SUM(M70:M78)</f>
        <v>127871875</v>
      </c>
      <c r="N69" s="179">
        <f>SUM(N70:N78)</f>
        <v>75291340</v>
      </c>
      <c r="O69" s="180">
        <f t="shared" si="1"/>
        <v>509715779</v>
      </c>
      <c r="P69" s="182">
        <f t="shared" si="2"/>
        <v>511443386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6602888</v>
      </c>
      <c r="K70" s="55">
        <v>15205082</v>
      </c>
      <c r="L70" s="55">
        <v>16823969</v>
      </c>
      <c r="M70" s="55">
        <v>13972998</v>
      </c>
      <c r="N70" s="55">
        <v>3683110</v>
      </c>
      <c r="O70" s="189">
        <f t="shared" si="1"/>
        <v>56288047</v>
      </c>
      <c r="P70" s="190">
        <f t="shared" si="2"/>
        <v>56288047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118899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118899</v>
      </c>
      <c r="P71" s="186">
        <f t="shared" si="2"/>
        <v>118899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47303461</v>
      </c>
      <c r="K72" s="52">
        <v>37271030</v>
      </c>
      <c r="L72" s="52">
        <v>25828298</v>
      </c>
      <c r="M72" s="52">
        <v>14223108</v>
      </c>
      <c r="N72" s="52">
        <v>6361698</v>
      </c>
      <c r="O72" s="184">
        <f t="shared" si="1"/>
        <v>130987595</v>
      </c>
      <c r="P72" s="186">
        <f t="shared" si="2"/>
        <v>130987595</v>
      </c>
    </row>
    <row r="73" spans="3:16" ht="30" customHeight="1">
      <c r="C73" s="28"/>
      <c r="D73" s="36" t="s">
        <v>60</v>
      </c>
      <c r="E73" s="37"/>
      <c r="F73" s="52">
        <v>70101</v>
      </c>
      <c r="G73" s="52">
        <v>110088</v>
      </c>
      <c r="H73" s="183">
        <f t="shared" si="0"/>
        <v>180189</v>
      </c>
      <c r="I73" s="93"/>
      <c r="J73" s="52">
        <v>3573311</v>
      </c>
      <c r="K73" s="52">
        <v>3786737</v>
      </c>
      <c r="L73" s="52">
        <v>7412277</v>
      </c>
      <c r="M73" s="52">
        <v>4277097</v>
      </c>
      <c r="N73" s="52">
        <v>3317031</v>
      </c>
      <c r="O73" s="184">
        <f t="shared" si="1"/>
        <v>22366453</v>
      </c>
      <c r="P73" s="186">
        <f t="shared" si="2"/>
        <v>22546642</v>
      </c>
    </row>
    <row r="74" spans="3:16" ht="30" customHeight="1">
      <c r="C74" s="28"/>
      <c r="D74" s="36" t="s">
        <v>61</v>
      </c>
      <c r="E74" s="37"/>
      <c r="F74" s="52">
        <v>506863</v>
      </c>
      <c r="G74" s="52">
        <v>551027</v>
      </c>
      <c r="H74" s="183">
        <f t="shared" si="0"/>
        <v>1057890</v>
      </c>
      <c r="I74" s="93"/>
      <c r="J74" s="52">
        <v>12649075</v>
      </c>
      <c r="K74" s="52">
        <v>11811929</v>
      </c>
      <c r="L74" s="52">
        <v>12996847</v>
      </c>
      <c r="M74" s="52">
        <v>8175598</v>
      </c>
      <c r="N74" s="52">
        <v>1767405</v>
      </c>
      <c r="O74" s="184">
        <f t="shared" si="1"/>
        <v>47400854</v>
      </c>
      <c r="P74" s="186">
        <f t="shared" si="2"/>
        <v>48458744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489528</v>
      </c>
      <c r="H75" s="183">
        <f aca="true" t="shared" si="3" ref="H75:H84">SUM(F75:G75)</f>
        <v>489528</v>
      </c>
      <c r="I75" s="53"/>
      <c r="J75" s="52">
        <v>25727809</v>
      </c>
      <c r="K75" s="52">
        <v>27934403</v>
      </c>
      <c r="L75" s="52">
        <v>24186559</v>
      </c>
      <c r="M75" s="52">
        <v>14654406</v>
      </c>
      <c r="N75" s="52">
        <v>4723249</v>
      </c>
      <c r="O75" s="184">
        <f aca="true" t="shared" si="4" ref="O75:O84">SUM(I75:N75)</f>
        <v>97226426</v>
      </c>
      <c r="P75" s="186">
        <f aca="true" t="shared" si="5" ref="P75:P84">SUM(O75,H75)</f>
        <v>97715954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236367</v>
      </c>
      <c r="K77" s="52">
        <v>1239993</v>
      </c>
      <c r="L77" s="52">
        <v>22783666</v>
      </c>
      <c r="M77" s="52">
        <v>70885350</v>
      </c>
      <c r="N77" s="52">
        <v>54393359</v>
      </c>
      <c r="O77" s="184">
        <f t="shared" si="4"/>
        <v>149538735</v>
      </c>
      <c r="P77" s="186">
        <f t="shared" si="5"/>
        <v>149538735</v>
      </c>
    </row>
    <row r="78" spans="3:16" ht="30" customHeight="1" thickBot="1">
      <c r="C78" s="38"/>
      <c r="D78" s="160" t="s">
        <v>65</v>
      </c>
      <c r="E78" s="161"/>
      <c r="F78" s="56">
        <v>0</v>
      </c>
      <c r="G78" s="56">
        <v>0</v>
      </c>
      <c r="H78" s="191">
        <f t="shared" si="3"/>
        <v>0</v>
      </c>
      <c r="I78" s="57"/>
      <c r="J78" s="56">
        <v>428184</v>
      </c>
      <c r="K78" s="56">
        <v>1498833</v>
      </c>
      <c r="L78" s="56">
        <v>1132947</v>
      </c>
      <c r="M78" s="56">
        <v>1683318</v>
      </c>
      <c r="N78" s="56">
        <v>1045488</v>
      </c>
      <c r="O78" s="191">
        <f t="shared" si="4"/>
        <v>5788770</v>
      </c>
      <c r="P78" s="192">
        <f t="shared" si="5"/>
        <v>5788770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41548120</v>
      </c>
      <c r="K79" s="179">
        <f>SUM(K80:K83)</f>
        <v>45238502</v>
      </c>
      <c r="L79" s="179">
        <f>SUM(L80:L83)</f>
        <v>113833143</v>
      </c>
      <c r="M79" s="179">
        <f>SUM(M80:M83)</f>
        <v>259873598</v>
      </c>
      <c r="N79" s="179">
        <f>SUM(N80:N83)</f>
        <v>169089768</v>
      </c>
      <c r="O79" s="180">
        <f t="shared" si="4"/>
        <v>629583131</v>
      </c>
      <c r="P79" s="182">
        <f t="shared" si="5"/>
        <v>629583131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817029</v>
      </c>
      <c r="K80" s="52">
        <v>2233467</v>
      </c>
      <c r="L80" s="52">
        <v>49396883</v>
      </c>
      <c r="M80" s="52">
        <v>132596483</v>
      </c>
      <c r="N80" s="52">
        <v>97993254</v>
      </c>
      <c r="O80" s="184">
        <f t="shared" si="4"/>
        <v>283037116</v>
      </c>
      <c r="P80" s="186">
        <f t="shared" si="5"/>
        <v>283037116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37568553</v>
      </c>
      <c r="K81" s="52">
        <v>38811696</v>
      </c>
      <c r="L81" s="52">
        <v>50168717</v>
      </c>
      <c r="M81" s="52">
        <v>59859151</v>
      </c>
      <c r="N81" s="52">
        <v>33614780</v>
      </c>
      <c r="O81" s="184">
        <f t="shared" si="4"/>
        <v>220022897</v>
      </c>
      <c r="P81" s="186">
        <f t="shared" si="5"/>
        <v>220022897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229194</v>
      </c>
      <c r="L82" s="52">
        <v>1528713</v>
      </c>
      <c r="M82" s="52">
        <v>9484783</v>
      </c>
      <c r="N82" s="52">
        <v>6491970</v>
      </c>
      <c r="O82" s="184">
        <f t="shared" si="4"/>
        <v>17734660</v>
      </c>
      <c r="P82" s="186">
        <f t="shared" si="5"/>
        <v>17734660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3162538</v>
      </c>
      <c r="K83" s="54">
        <v>3964145</v>
      </c>
      <c r="L83" s="54">
        <v>12738830</v>
      </c>
      <c r="M83" s="54">
        <v>57933181</v>
      </c>
      <c r="N83" s="54">
        <v>30989764</v>
      </c>
      <c r="O83" s="187">
        <f t="shared" si="4"/>
        <v>108788458</v>
      </c>
      <c r="P83" s="188">
        <f t="shared" si="5"/>
        <v>108788458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24532905</v>
      </c>
      <c r="G84" s="197">
        <f>SUM(G48,G69,G79)</f>
        <v>34956583</v>
      </c>
      <c r="H84" s="198">
        <f t="shared" si="3"/>
        <v>59489488</v>
      </c>
      <c r="I84" s="199"/>
      <c r="J84" s="197">
        <f>SUM(J48,J69,J79)</f>
        <v>393790273</v>
      </c>
      <c r="K84" s="197">
        <f>SUM(K48,K69,K79)</f>
        <v>343658754</v>
      </c>
      <c r="L84" s="197">
        <f>SUM(L48,L69,L79)</f>
        <v>384562618</v>
      </c>
      <c r="M84" s="197">
        <f>SUM(M48,M69,M79)</f>
        <v>534331628</v>
      </c>
      <c r="N84" s="197">
        <f>SUM(N48,N69,N79)</f>
        <v>314655458</v>
      </c>
      <c r="O84" s="198">
        <f t="shared" si="4"/>
        <v>1970998731</v>
      </c>
      <c r="P84" s="200">
        <f t="shared" si="5"/>
        <v>2030488219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2021-07-21T09:55:22Z</cp:lastPrinted>
  <dcterms:created xsi:type="dcterms:W3CDTF">2012-04-10T04:28:23Z</dcterms:created>
  <dcterms:modified xsi:type="dcterms:W3CDTF">2021-07-21T09:56:52Z</dcterms:modified>
  <cp:category/>
  <cp:version/>
  <cp:contentType/>
  <cp:contentStatus/>
</cp:coreProperties>
</file>