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<sst xmlns="http://schemas.openxmlformats.org/spreadsheetml/2006/main" count="283" uniqueCount="93">
  <si>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</si>
  <si>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</si>
  <si>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</si>
  <si>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</si>
  <si>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</si>
  <si>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</si>
  <si>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</si>
  <si>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</si>
  <si>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</si>
  <si>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</si>
  <si>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</si>
  <si>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</si>
  <si>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</si>
  <si>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</si>
  <si>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</si>
  <si>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</si>
  <si>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</si>
  <si>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</si>
  <si>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</si>
  <si>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</si>
  <si>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</si>
  <si>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</si>
  <si>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</si>
  <si>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</si>
  <si>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</si>
  <si>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</si>
  <si>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</si>
  <si>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</si>
  <si>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</si>
  <si>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</si>
  <si>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</si>
  <si>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</si>
  <si>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</si>
  <si>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</si>
  <si>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</si>
  <si>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</si>
  <si>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</si>
  <si>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</si>
  <si>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</si>
  <si>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</si>
  <si>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</si>
  <si>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</si>
  <si>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</si>
  <si>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</si>
  <si>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</si>
  <si>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</si>
  <si>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</si>
  <si>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</si>
  <si>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</si>
  <si>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</si>
  <si>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</si>
  <si>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</si>
  <si>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</si>
  <si>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</si>
  <si>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</si>
  <si>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</si>
  <si>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</si>
  <si>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</si>
  <si>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</si>
  <si>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</si>
  <si>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</si>
  <si>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</si>
  <si>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</si>
  <si>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</si>
  <si>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</si>
  <si>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</si>
  <si>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</si>
  <si>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</si>
  <si>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</si>
  <si>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</si>
  <si>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</si>
  <si>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</si>
  <si>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</si>
  <si>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</si>
  <si>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</si>
  <si>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</si>
  <si>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</si>
  <si>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</si>
  <si>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</si>
  <si>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</si>
  <si>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</si>
  <si>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</si>
  <si>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</si>
  <si>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</si>
  <si>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</si>
  <si>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</si>
  <si>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</si>
  <si>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</si>
  <si>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</si>
  <si>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</si>
  <si>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</si>
  <si>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4月分）</t>
  </si>
  <si>
    <t>（令和 03年 4月分）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</si>
</sst>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double"/>
      <top style="thin"/>
      <bottom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8" fontId="48" fillId="0" borderId="40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6" fontId="48" fillId="0" borderId="42" xfId="0" applyNumberFormat="1" applyFont="1" applyFill="1" applyBorder="1" applyAlignment="1" applyProtection="1">
      <alignment vertical="center" shrinkToFit="1"/>
      <protection locked="0"/>
    </xf>
    <xf numFmtId="176" fontId="48" fillId="0" borderId="43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178" fontId="48" fillId="0" borderId="47" xfId="0" applyNumberFormat="1" applyFont="1" applyFill="1" applyBorder="1" applyAlignment="1">
      <alignment vertical="center"/>
    </xf>
    <xf numFmtId="176" fontId="48" fillId="0" borderId="48" xfId="0" applyNumberFormat="1" applyFont="1" applyFill="1" applyBorder="1" applyAlignment="1">
      <alignment vertical="center"/>
    </xf>
    <xf numFmtId="178" fontId="48" fillId="0" borderId="49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3" xfId="0" applyNumberFormat="1" applyFont="1" applyFill="1" applyBorder="1" applyAlignment="1" applyProtection="1">
      <alignment vertical="center" shrinkToFit="1"/>
      <protection locked="0"/>
    </xf>
    <xf numFmtId="0" fontId="48" fillId="0" borderId="58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61" xfId="0" applyNumberFormat="1" applyFont="1" applyFill="1" applyBorder="1" applyAlignment="1" applyProtection="1">
      <alignment vertical="center" shrinkToFit="1"/>
      <protection/>
    </xf>
    <xf numFmtId="178" fontId="48" fillId="0" borderId="62" xfId="0" applyNumberFormat="1" applyFont="1" applyFill="1" applyBorder="1" applyAlignment="1" applyProtection="1">
      <alignment vertical="center" shrinkToFit="1"/>
      <protection/>
    </xf>
    <xf numFmtId="178" fontId="48" fillId="0" borderId="63" xfId="0" applyNumberFormat="1" applyFont="1" applyFill="1" applyBorder="1" applyAlignment="1" applyProtection="1">
      <alignment vertical="center" shrinkToFit="1"/>
      <protection/>
    </xf>
    <xf numFmtId="178" fontId="48" fillId="0" borderId="64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65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6" fontId="48" fillId="0" borderId="63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>
      <alignment vertical="center" shrinkToFit="1"/>
    </xf>
    <xf numFmtId="178" fontId="48" fillId="0" borderId="68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50" xfId="0" applyNumberFormat="1" applyFont="1" applyFill="1" applyBorder="1" applyAlignment="1">
      <alignment vertical="center"/>
    </xf>
    <xf numFmtId="178" fontId="48" fillId="0" borderId="78" xfId="0" applyNumberFormat="1" applyFont="1" applyFill="1" applyBorder="1" applyAlignment="1">
      <alignment vertical="center"/>
    </xf>
    <xf numFmtId="176" fontId="48" fillId="0" borderId="79" xfId="0" applyNumberFormat="1" applyFont="1" applyFill="1" applyBorder="1" applyAlignment="1">
      <alignment vertical="center"/>
    </xf>
    <xf numFmtId="178" fontId="48" fillId="0" borderId="80" xfId="0" applyNumberFormat="1" applyFont="1" applyFill="1" applyBorder="1" applyAlignment="1">
      <alignment vertical="center"/>
    </xf>
    <xf numFmtId="178" fontId="48" fillId="0" borderId="81" xfId="0" applyNumberFormat="1" applyFont="1" applyFill="1" applyBorder="1" applyAlignment="1">
      <alignment vertical="center"/>
    </xf>
    <xf numFmtId="178" fontId="48" fillId="0" borderId="79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5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82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49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left" vertical="center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94" xfId="0" applyNumberFormat="1" applyFont="1" applyFill="1" applyBorder="1" applyAlignment="1">
      <alignment vertical="center"/>
    </xf>
    <xf numFmtId="178" fontId="52" fillId="0" borderId="95" xfId="0" applyNumberFormat="1" applyFont="1" applyFill="1" applyBorder="1" applyAlignment="1">
      <alignment vertical="center"/>
    </xf>
    <xf numFmtId="0" fontId="48" fillId="0" borderId="96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7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98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48" fillId="0" borderId="99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2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8" xfId="0" applyFont="1" applyFill="1" applyBorder="1" applyAlignment="1">
      <alignment horizontal="left" vertical="center"/>
    </xf>
    <xf numFmtId="0" fontId="50" fillId="0" borderId="109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40" sqref="F40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67" t="s">
        <v>21</v>
      </c>
      <c r="G1" s="167"/>
      <c r="H1" s="167"/>
      <c r="I1" s="167"/>
      <c r="J1" s="167"/>
      <c r="K1" s="167"/>
      <c r="L1" s="167"/>
      <c r="M1" s="167"/>
      <c r="N1" s="167"/>
      <c r="O1" s="4"/>
    </row>
    <row r="2" spans="5:16" ht="45" customHeight="1">
      <c r="E2" s="5"/>
      <c r="F2" s="168" t="s">
        <v>91</v>
      </c>
      <c r="G2" s="168"/>
      <c r="H2" s="168"/>
      <c r="I2" s="168"/>
      <c r="J2" s="168"/>
      <c r="K2" s="169"/>
      <c r="L2" s="169"/>
      <c r="M2" s="169"/>
      <c r="N2" s="169"/>
      <c r="O2" s="161">
        <v>41009</v>
      </c>
      <c r="P2" s="161"/>
    </row>
    <row r="3" spans="6:17" ht="30" customHeight="1">
      <c r="F3" s="59"/>
      <c r="G3" s="59"/>
      <c r="H3" s="59"/>
      <c r="I3" s="59"/>
      <c r="J3" s="59"/>
      <c r="N3" s="60"/>
      <c r="O3" s="161" t="s">
        <v>0</v>
      </c>
      <c r="P3" s="161"/>
      <c r="Q3" s="10"/>
    </row>
    <row r="4" spans="3:17" ht="45" customHeight="1">
      <c r="C4" s="61" t="s">
        <v>22</v>
      </c>
      <c r="F4" s="59"/>
      <c r="G4" s="62"/>
      <c r="H4" s="59"/>
      <c r="I4" s="59"/>
      <c r="J4" s="59"/>
      <c r="M4" s="63" t="s">
        <v>75</v>
      </c>
      <c r="N4" s="60"/>
      <c r="P4" s="99"/>
      <c r="Q4" s="10"/>
    </row>
    <row r="5" spans="6:17" ht="7.5" customHeight="1" thickBot="1">
      <c r="F5" s="59"/>
      <c r="G5" s="59"/>
      <c r="H5" s="59"/>
      <c r="I5" s="59"/>
      <c r="J5" s="59"/>
      <c r="N5" s="60"/>
      <c r="O5" s="99"/>
      <c r="P5" s="99"/>
      <c r="Q5" s="10"/>
    </row>
    <row r="6" spans="3:19" ht="45" customHeight="1">
      <c r="C6" s="157" t="s">
        <v>20</v>
      </c>
      <c r="D6" s="158"/>
      <c r="E6" s="159"/>
      <c r="F6" s="160" t="s">
        <v>80</v>
      </c>
      <c r="G6" s="159"/>
      <c r="H6" s="158" t="s">
        <v>81</v>
      </c>
      <c r="I6" s="158"/>
      <c r="J6" s="160" t="s">
        <v>82</v>
      </c>
      <c r="K6" s="174"/>
      <c r="L6" s="158" t="s">
        <v>85</v>
      </c>
      <c r="M6" s="172"/>
      <c r="P6" s="60"/>
      <c r="Q6" s="99"/>
      <c r="R6" s="99"/>
      <c r="S6" s="10"/>
    </row>
    <row r="7" spans="3:19" ht="45" customHeight="1" thickBot="1">
      <c r="C7" s="182" t="s">
        <v>19</v>
      </c>
      <c r="D7" s="183"/>
      <c r="E7" s="183"/>
      <c r="F7" s="177">
        <v>43418</v>
      </c>
      <c r="G7" s="171"/>
      <c r="H7" s="170">
        <v>30313</v>
      </c>
      <c r="I7" s="171"/>
      <c r="J7" s="177">
        <v>17837</v>
      </c>
      <c r="K7" s="178"/>
      <c r="L7" s="170">
        <f>SUM(F7:K7)</f>
        <v>91568</v>
      </c>
      <c r="M7" s="173"/>
      <c r="P7" s="60"/>
      <c r="Q7" s="99"/>
      <c r="R7" s="99"/>
      <c r="S7" s="10"/>
    </row>
    <row r="8" spans="3:21" ht="30" customHeight="1">
      <c r="C8" s="64"/>
      <c r="D8" s="64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R8" s="60"/>
      <c r="S8" s="99"/>
      <c r="T8" s="99"/>
      <c r="U8" s="10"/>
    </row>
    <row r="9" spans="3:17" ht="45" customHeight="1">
      <c r="C9" s="61" t="s">
        <v>23</v>
      </c>
      <c r="E9" s="12"/>
      <c r="O9" s="66"/>
      <c r="P9" s="67" t="s">
        <v>75</v>
      </c>
      <c r="Q9" s="10"/>
    </row>
    <row r="10" spans="3:17" ht="6.75" customHeight="1" thickBot="1">
      <c r="C10" s="68"/>
      <c r="D10" s="68"/>
      <c r="E10" s="69"/>
      <c r="L10" s="18"/>
      <c r="M10" s="18"/>
      <c r="N10" s="179"/>
      <c r="O10" s="179"/>
      <c r="P10" s="179"/>
      <c r="Q10" s="18"/>
    </row>
    <row r="11" spans="3:17" ht="49.5" customHeight="1">
      <c r="C11" s="147"/>
      <c r="D11" s="148"/>
      <c r="E11" s="148"/>
      <c r="F11" s="70" t="s">
        <v>10</v>
      </c>
      <c r="G11" s="70" t="s">
        <v>28</v>
      </c>
      <c r="H11" s="96" t="s">
        <v>11</v>
      </c>
      <c r="I11" s="71" t="s">
        <v>29</v>
      </c>
      <c r="J11" s="72" t="s">
        <v>1</v>
      </c>
      <c r="K11" s="72" t="s">
        <v>2</v>
      </c>
      <c r="L11" s="72" t="s">
        <v>3</v>
      </c>
      <c r="M11" s="72" t="s">
        <v>4</v>
      </c>
      <c r="N11" s="72" t="s">
        <v>5</v>
      </c>
      <c r="O11" s="73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74">
        <f>SUM(F13:F15)</f>
        <v>3860</v>
      </c>
      <c r="G12" s="74">
        <f>SUM(G13:G15)</f>
        <v>2637</v>
      </c>
      <c r="H12" s="129">
        <f>SUM(H13:H15)</f>
        <v>6497</v>
      </c>
      <c r="I12" s="75">
        <v>0</v>
      </c>
      <c r="J12" s="74">
        <f aca="true" t="shared" si="0" ref="J12:O12">SUM(J13:J15)</f>
        <v>4621</v>
      </c>
      <c r="K12" s="74">
        <f t="shared" si="0"/>
        <v>2706</v>
      </c>
      <c r="L12" s="74">
        <f t="shared" si="0"/>
        <v>2074</v>
      </c>
      <c r="M12" s="74">
        <f t="shared" si="0"/>
        <v>2527</v>
      </c>
      <c r="N12" s="74">
        <f t="shared" si="0"/>
        <v>1380</v>
      </c>
      <c r="O12" s="129">
        <f t="shared" si="0"/>
        <v>13308</v>
      </c>
      <c r="P12" s="130">
        <f aca="true" t="shared" si="1" ref="P12:P17">H12+O12</f>
        <v>19805</v>
      </c>
      <c r="Q12" s="20"/>
    </row>
    <row r="13" spans="3:16" ht="49.5" customHeight="1">
      <c r="C13" s="101" t="s">
        <v>87</v>
      </c>
      <c r="D13" s="102"/>
      <c r="E13" s="102"/>
      <c r="F13" s="74">
        <v>438</v>
      </c>
      <c r="G13" s="74">
        <v>317</v>
      </c>
      <c r="H13" s="129">
        <f>SUM(F13:G13)</f>
        <v>755</v>
      </c>
      <c r="I13" s="75">
        <v>0</v>
      </c>
      <c r="J13" s="74">
        <v>475</v>
      </c>
      <c r="K13" s="74">
        <v>298</v>
      </c>
      <c r="L13" s="74">
        <v>203</v>
      </c>
      <c r="M13" s="74">
        <v>199</v>
      </c>
      <c r="N13" s="74">
        <v>135</v>
      </c>
      <c r="O13" s="129">
        <f>SUM(J13:N13)</f>
        <v>1310</v>
      </c>
      <c r="P13" s="130">
        <f t="shared" si="1"/>
        <v>2065</v>
      </c>
    </row>
    <row r="14" spans="3:16" ht="49.5" customHeight="1">
      <c r="C14" s="180" t="s">
        <v>88</v>
      </c>
      <c r="D14" s="181"/>
      <c r="E14" s="181"/>
      <c r="F14" s="74">
        <v>1617</v>
      </c>
      <c r="G14" s="74">
        <v>927</v>
      </c>
      <c r="H14" s="129">
        <f>SUM(F14:G14)</f>
        <v>2544</v>
      </c>
      <c r="I14" s="75">
        <v>0</v>
      </c>
      <c r="J14" s="74">
        <v>1572</v>
      </c>
      <c r="K14" s="74">
        <v>743</v>
      </c>
      <c r="L14" s="74">
        <v>543</v>
      </c>
      <c r="M14" s="74">
        <v>636</v>
      </c>
      <c r="N14" s="74">
        <v>341</v>
      </c>
      <c r="O14" s="129">
        <f>SUM(J14:N14)</f>
        <v>3835</v>
      </c>
      <c r="P14" s="130">
        <f t="shared" si="1"/>
        <v>6379</v>
      </c>
    </row>
    <row r="15" spans="3:16" ht="49.5" customHeight="1">
      <c r="C15" s="101" t="s">
        <v>89</v>
      </c>
      <c r="D15" s="102"/>
      <c r="E15" s="102"/>
      <c r="F15" s="74">
        <v>1805</v>
      </c>
      <c r="G15" s="74">
        <v>1393</v>
      </c>
      <c r="H15" s="129">
        <f>SUM(F15:G15)</f>
        <v>3198</v>
      </c>
      <c r="I15" s="75"/>
      <c r="J15" s="74">
        <v>2574</v>
      </c>
      <c r="K15" s="74">
        <v>1665</v>
      </c>
      <c r="L15" s="74">
        <v>1328</v>
      </c>
      <c r="M15" s="74">
        <v>1692</v>
      </c>
      <c r="N15" s="74">
        <v>904</v>
      </c>
      <c r="O15" s="129">
        <f>SUM(J15:N15)</f>
        <v>8163</v>
      </c>
      <c r="P15" s="130">
        <f t="shared" si="1"/>
        <v>11361</v>
      </c>
    </row>
    <row r="16" spans="3:16" ht="49.5" customHeight="1">
      <c r="C16" s="180" t="s">
        <v>90</v>
      </c>
      <c r="D16" s="181"/>
      <c r="E16" s="181"/>
      <c r="F16" s="74">
        <v>26</v>
      </c>
      <c r="G16" s="74">
        <v>46</v>
      </c>
      <c r="H16" s="129">
        <f>SUM(F16:G16)</f>
        <v>72</v>
      </c>
      <c r="I16" s="75">
        <v>0</v>
      </c>
      <c r="J16" s="74">
        <v>72</v>
      </c>
      <c r="K16" s="74">
        <v>45</v>
      </c>
      <c r="L16" s="74">
        <v>35</v>
      </c>
      <c r="M16" s="74">
        <v>43</v>
      </c>
      <c r="N16" s="74">
        <v>24</v>
      </c>
      <c r="O16" s="129">
        <f>SUM(J16:N16)</f>
        <v>219</v>
      </c>
      <c r="P16" s="130">
        <f t="shared" si="1"/>
        <v>291</v>
      </c>
    </row>
    <row r="17" spans="3:16" ht="49.5" customHeight="1" thickBot="1">
      <c r="C17" s="175" t="s">
        <v>14</v>
      </c>
      <c r="D17" s="176"/>
      <c r="E17" s="176"/>
      <c r="F17" s="76">
        <f>F12+F16</f>
        <v>3886</v>
      </c>
      <c r="G17" s="76">
        <f>G12+G16</f>
        <v>2683</v>
      </c>
      <c r="H17" s="76">
        <f>H12+H16</f>
        <v>6569</v>
      </c>
      <c r="I17" s="131">
        <v>0</v>
      </c>
      <c r="J17" s="76">
        <f aca="true" t="shared" si="2" ref="J17:O17">J12+J16</f>
        <v>4693</v>
      </c>
      <c r="K17" s="76">
        <f t="shared" si="2"/>
        <v>2751</v>
      </c>
      <c r="L17" s="76">
        <f t="shared" si="2"/>
        <v>2109</v>
      </c>
      <c r="M17" s="76">
        <f t="shared" si="2"/>
        <v>2570</v>
      </c>
      <c r="N17" s="76">
        <f t="shared" si="2"/>
        <v>1404</v>
      </c>
      <c r="O17" s="76">
        <f t="shared" si="2"/>
        <v>13527</v>
      </c>
      <c r="P17" s="132">
        <f t="shared" si="1"/>
        <v>20096</v>
      </c>
    </row>
    <row r="18" ht="30" customHeight="1"/>
    <row r="19" spans="3:17" ht="39.75" customHeight="1">
      <c r="C19" s="61" t="s">
        <v>24</v>
      </c>
      <c r="E19" s="12"/>
      <c r="N19" s="77"/>
      <c r="O19" s="10"/>
      <c r="P19" s="15" t="s">
        <v>79</v>
      </c>
      <c r="Q19" s="10"/>
    </row>
    <row r="20" spans="3:17" ht="6.75" customHeight="1" thickBot="1">
      <c r="C20" s="68"/>
      <c r="D20" s="68"/>
      <c r="E20" s="69"/>
      <c r="L20" s="18"/>
      <c r="M20" s="18"/>
      <c r="N20" s="18"/>
      <c r="P20" s="18"/>
      <c r="Q20" s="18"/>
    </row>
    <row r="21" spans="3:17" ht="49.5" customHeight="1">
      <c r="C21" s="147"/>
      <c r="D21" s="148"/>
      <c r="E21" s="148"/>
      <c r="F21" s="145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65" t="s">
        <v>84</v>
      </c>
      <c r="Q21" s="20"/>
    </row>
    <row r="22" spans="3:17" ht="49.5" customHeight="1">
      <c r="C22" s="151"/>
      <c r="D22" s="152"/>
      <c r="E22" s="152"/>
      <c r="F22" s="78" t="s">
        <v>7</v>
      </c>
      <c r="G22" s="78" t="s">
        <v>8</v>
      </c>
      <c r="H22" s="79" t="s">
        <v>9</v>
      </c>
      <c r="I22" s="80" t="s">
        <v>29</v>
      </c>
      <c r="J22" s="78" t="s">
        <v>1</v>
      </c>
      <c r="K22" s="81" t="s">
        <v>2</v>
      </c>
      <c r="L22" s="81" t="s">
        <v>3</v>
      </c>
      <c r="M22" s="81" t="s">
        <v>4</v>
      </c>
      <c r="N22" s="81" t="s">
        <v>5</v>
      </c>
      <c r="O22" s="82" t="s">
        <v>9</v>
      </c>
      <c r="P22" s="166"/>
      <c r="Q22" s="20"/>
    </row>
    <row r="23" spans="3:17" ht="49.5" customHeight="1">
      <c r="C23" s="95" t="s">
        <v>12</v>
      </c>
      <c r="D23" s="78"/>
      <c r="E23" s="78"/>
      <c r="F23" s="74">
        <v>1032</v>
      </c>
      <c r="G23" s="74">
        <v>1234</v>
      </c>
      <c r="H23" s="129">
        <f>SUM(F23:G23)</f>
        <v>2266</v>
      </c>
      <c r="I23" s="92"/>
      <c r="J23" s="74">
        <v>3334</v>
      </c>
      <c r="K23" s="74">
        <v>1989</v>
      </c>
      <c r="L23" s="74">
        <v>1145</v>
      </c>
      <c r="M23" s="74">
        <v>829</v>
      </c>
      <c r="N23" s="74">
        <v>321</v>
      </c>
      <c r="O23" s="129">
        <f>SUM(I23:N23)</f>
        <v>7618</v>
      </c>
      <c r="P23" s="130">
        <f>H23+O23</f>
        <v>9884</v>
      </c>
      <c r="Q23" s="20"/>
    </row>
    <row r="24" spans="3:16" ht="49.5" customHeight="1">
      <c r="C24" s="141" t="s">
        <v>13</v>
      </c>
      <c r="D24" s="142"/>
      <c r="E24" s="142"/>
      <c r="F24" s="74">
        <v>9</v>
      </c>
      <c r="G24" s="74">
        <v>26</v>
      </c>
      <c r="H24" s="129">
        <f>SUM(F24:G24)</f>
        <v>35</v>
      </c>
      <c r="I24" s="92"/>
      <c r="J24" s="74">
        <v>52</v>
      </c>
      <c r="K24" s="74">
        <v>32</v>
      </c>
      <c r="L24" s="74">
        <v>16</v>
      </c>
      <c r="M24" s="74">
        <v>16</v>
      </c>
      <c r="N24" s="74">
        <v>13</v>
      </c>
      <c r="O24" s="129">
        <f>SUM(I24:N24)</f>
        <v>129</v>
      </c>
      <c r="P24" s="130">
        <f>H24+O24</f>
        <v>164</v>
      </c>
    </row>
    <row r="25" spans="3:16" ht="49.5" customHeight="1" thickBot="1">
      <c r="C25" s="143" t="s">
        <v>14</v>
      </c>
      <c r="D25" s="144"/>
      <c r="E25" s="144"/>
      <c r="F25" s="76">
        <f>SUM(F23:F24)</f>
        <v>1041</v>
      </c>
      <c r="G25" s="76">
        <f>SUM(G23:G24)</f>
        <v>1260</v>
      </c>
      <c r="H25" s="133">
        <f>SUM(F25:G25)</f>
        <v>2301</v>
      </c>
      <c r="I25" s="134"/>
      <c r="J25" s="76">
        <f aca="true" t="shared" si="3" ref="J25:O25">SUM(J23:J24)</f>
        <v>3386</v>
      </c>
      <c r="K25" s="76">
        <f t="shared" si="3"/>
        <v>2021</v>
      </c>
      <c r="L25" s="76">
        <f t="shared" si="3"/>
        <v>1161</v>
      </c>
      <c r="M25" s="76">
        <f t="shared" si="3"/>
        <v>845</v>
      </c>
      <c r="N25" s="76">
        <f t="shared" si="3"/>
        <v>334</v>
      </c>
      <c r="O25" s="133">
        <f t="shared" si="3"/>
        <v>7747</v>
      </c>
      <c r="P25" s="132">
        <f>H25+O25</f>
        <v>10048</v>
      </c>
    </row>
    <row r="26" ht="30" customHeight="1"/>
    <row r="27" spans="3:17" ht="39.75" customHeight="1">
      <c r="C27" s="61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8"/>
      <c r="D28" s="68"/>
      <c r="E28" s="69"/>
      <c r="L28" s="18"/>
      <c r="M28" s="18"/>
      <c r="N28" s="18"/>
      <c r="P28" s="18"/>
      <c r="Q28" s="18"/>
    </row>
    <row r="29" spans="3:17" ht="49.5" customHeight="1">
      <c r="C29" s="147"/>
      <c r="D29" s="148"/>
      <c r="E29" s="148"/>
      <c r="F29" s="145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65" t="s">
        <v>84</v>
      </c>
      <c r="Q29" s="20"/>
    </row>
    <row r="30" spans="3:17" ht="49.5" customHeight="1">
      <c r="C30" s="151"/>
      <c r="D30" s="152"/>
      <c r="E30" s="152"/>
      <c r="F30" s="78" t="s">
        <v>7</v>
      </c>
      <c r="G30" s="78" t="s">
        <v>8</v>
      </c>
      <c r="H30" s="79" t="s">
        <v>9</v>
      </c>
      <c r="I30" s="80" t="s">
        <v>29</v>
      </c>
      <c r="J30" s="78" t="s">
        <v>1</v>
      </c>
      <c r="K30" s="81" t="s">
        <v>2</v>
      </c>
      <c r="L30" s="81" t="s">
        <v>3</v>
      </c>
      <c r="M30" s="81" t="s">
        <v>4</v>
      </c>
      <c r="N30" s="81" t="s">
        <v>5</v>
      </c>
      <c r="O30" s="82" t="s">
        <v>9</v>
      </c>
      <c r="P30" s="166"/>
      <c r="Q30" s="20"/>
    </row>
    <row r="31" spans="3:17" ht="49.5" customHeight="1">
      <c r="C31" s="95" t="s">
        <v>12</v>
      </c>
      <c r="D31" s="78"/>
      <c r="E31" s="78"/>
      <c r="F31" s="74">
        <v>13</v>
      </c>
      <c r="G31" s="74">
        <v>12</v>
      </c>
      <c r="H31" s="129">
        <f>SUM(F31:G31)</f>
        <v>25</v>
      </c>
      <c r="I31" s="92"/>
      <c r="J31" s="74">
        <v>1055</v>
      </c>
      <c r="K31" s="74">
        <v>726</v>
      </c>
      <c r="L31" s="74">
        <v>549</v>
      </c>
      <c r="M31" s="74">
        <v>524</v>
      </c>
      <c r="N31" s="74">
        <v>295</v>
      </c>
      <c r="O31" s="129">
        <f>SUM(I31:N31)</f>
        <v>3149</v>
      </c>
      <c r="P31" s="130">
        <f>H31+O31</f>
        <v>3174</v>
      </c>
      <c r="Q31" s="20"/>
    </row>
    <row r="32" spans="3:16" ht="49.5" customHeight="1">
      <c r="C32" s="141" t="s">
        <v>13</v>
      </c>
      <c r="D32" s="142"/>
      <c r="E32" s="142"/>
      <c r="F32" s="74">
        <v>0</v>
      </c>
      <c r="G32" s="74">
        <v>0</v>
      </c>
      <c r="H32" s="129">
        <f>SUM(F32:G32)</f>
        <v>0</v>
      </c>
      <c r="I32" s="92"/>
      <c r="J32" s="74">
        <v>7</v>
      </c>
      <c r="K32" s="74">
        <v>7</v>
      </c>
      <c r="L32" s="74">
        <v>6</v>
      </c>
      <c r="M32" s="74">
        <v>2</v>
      </c>
      <c r="N32" s="74">
        <v>5</v>
      </c>
      <c r="O32" s="129">
        <f>SUM(I32:N32)</f>
        <v>27</v>
      </c>
      <c r="P32" s="130">
        <f>H32+O32</f>
        <v>27</v>
      </c>
    </row>
    <row r="33" spans="3:16" ht="49.5" customHeight="1" thickBot="1">
      <c r="C33" s="143" t="s">
        <v>14</v>
      </c>
      <c r="D33" s="144"/>
      <c r="E33" s="144"/>
      <c r="F33" s="76">
        <f>SUM(F31:F32)</f>
        <v>13</v>
      </c>
      <c r="G33" s="76">
        <f>SUM(G31:G32)</f>
        <v>12</v>
      </c>
      <c r="H33" s="133">
        <f>SUM(F33:G33)</f>
        <v>25</v>
      </c>
      <c r="I33" s="134"/>
      <c r="J33" s="76">
        <f>SUM(J31:J32)</f>
        <v>1062</v>
      </c>
      <c r="K33" s="76">
        <f>SUM(K31:K32)</f>
        <v>733</v>
      </c>
      <c r="L33" s="76">
        <f>SUM(L31:L32)</f>
        <v>555</v>
      </c>
      <c r="M33" s="76">
        <f>SUM(M31:M32)</f>
        <v>526</v>
      </c>
      <c r="N33" s="76">
        <f>SUM(N31:N32)</f>
        <v>300</v>
      </c>
      <c r="O33" s="133">
        <f>SUM(I33:N33)</f>
        <v>3176</v>
      </c>
      <c r="P33" s="132">
        <f>H33+O33</f>
        <v>3201</v>
      </c>
    </row>
    <row r="34" ht="30" customHeight="1"/>
    <row r="35" spans="3:17" ht="39.75" customHeight="1">
      <c r="C35" s="61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8"/>
      <c r="D36" s="68"/>
      <c r="E36" s="69"/>
      <c r="L36" s="18"/>
      <c r="M36" s="18"/>
      <c r="N36" s="18"/>
      <c r="P36" s="18"/>
      <c r="Q36" s="18"/>
    </row>
    <row r="37" spans="3:17" ht="49.5" customHeight="1">
      <c r="C37" s="147"/>
      <c r="D37" s="148"/>
      <c r="E37" s="148"/>
      <c r="F37" s="145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64"/>
      <c r="O37" s="162" t="s">
        <v>84</v>
      </c>
      <c r="P37" s="20"/>
      <c r="Q37" s="20"/>
    </row>
    <row r="38" spans="3:17" ht="49.5" customHeight="1" thickBot="1">
      <c r="C38" s="149"/>
      <c r="D38" s="150"/>
      <c r="E38" s="150"/>
      <c r="F38" s="85" t="s">
        <v>7</v>
      </c>
      <c r="G38" s="85" t="s">
        <v>8</v>
      </c>
      <c r="H38" s="86" t="s">
        <v>9</v>
      </c>
      <c r="I38" s="87" t="s">
        <v>1</v>
      </c>
      <c r="J38" s="85" t="s">
        <v>2</v>
      </c>
      <c r="K38" s="88" t="s">
        <v>3</v>
      </c>
      <c r="L38" s="88" t="s">
        <v>4</v>
      </c>
      <c r="M38" s="88" t="s">
        <v>5</v>
      </c>
      <c r="N38" s="89" t="s">
        <v>11</v>
      </c>
      <c r="O38" s="163"/>
      <c r="P38" s="20"/>
      <c r="Q38" s="20"/>
    </row>
    <row r="39" spans="3:17" ht="49.5" customHeight="1">
      <c r="C39" s="98" t="s">
        <v>17</v>
      </c>
      <c r="D39" s="70"/>
      <c r="E39" s="70"/>
      <c r="F39" s="135">
        <f>SUM(F40:F41)</f>
        <v>0</v>
      </c>
      <c r="G39" s="135">
        <f>SUM(G40:G41)</f>
        <v>0</v>
      </c>
      <c r="H39" s="136">
        <f aca="true" t="shared" si="4" ref="H39:H51">SUM(F39:G39)</f>
        <v>0</v>
      </c>
      <c r="I39" s="137">
        <f>SUM(I40:I41)</f>
        <v>5</v>
      </c>
      <c r="J39" s="135">
        <f>SUM(J40:J41)</f>
        <v>10</v>
      </c>
      <c r="K39" s="135">
        <f>SUM(K40:K41)</f>
        <v>214</v>
      </c>
      <c r="L39" s="135">
        <f>SUM(L40:L41)</f>
        <v>510</v>
      </c>
      <c r="M39" s="135">
        <f>SUM(M40:M41)</f>
        <v>339</v>
      </c>
      <c r="N39" s="136">
        <f aca="true" t="shared" si="5" ref="N39:N47">SUM(I39:M39)</f>
        <v>1078</v>
      </c>
      <c r="O39" s="138">
        <f>H39+N39</f>
        <v>1078</v>
      </c>
      <c r="P39" s="20"/>
      <c r="Q39" s="20"/>
    </row>
    <row r="40" spans="3:15" ht="49.5" customHeight="1">
      <c r="C40" s="141" t="s">
        <v>12</v>
      </c>
      <c r="D40" s="142"/>
      <c r="E40" s="142"/>
      <c r="F40" s="74">
        <v>0</v>
      </c>
      <c r="G40" s="74">
        <v>0</v>
      </c>
      <c r="H40" s="129">
        <f t="shared" si="4"/>
        <v>0</v>
      </c>
      <c r="I40" s="83">
        <v>5</v>
      </c>
      <c r="J40" s="74">
        <v>10</v>
      </c>
      <c r="K40" s="74">
        <v>213</v>
      </c>
      <c r="L40" s="74">
        <v>509</v>
      </c>
      <c r="M40" s="74">
        <v>338</v>
      </c>
      <c r="N40" s="129">
        <f>SUM(I40:M40)</f>
        <v>1075</v>
      </c>
      <c r="O40" s="130">
        <f aca="true" t="shared" si="6" ref="O40:O50">H40+N40</f>
        <v>1075</v>
      </c>
    </row>
    <row r="41" spans="3:15" ht="49.5" customHeight="1" thickBot="1">
      <c r="C41" s="143" t="s">
        <v>13</v>
      </c>
      <c r="D41" s="144"/>
      <c r="E41" s="144"/>
      <c r="F41" s="76">
        <v>0</v>
      </c>
      <c r="G41" s="76">
        <v>0</v>
      </c>
      <c r="H41" s="133">
        <f t="shared" si="4"/>
        <v>0</v>
      </c>
      <c r="I41" s="84">
        <v>0</v>
      </c>
      <c r="J41" s="76">
        <v>0</v>
      </c>
      <c r="K41" s="76">
        <v>1</v>
      </c>
      <c r="L41" s="76">
        <v>1</v>
      </c>
      <c r="M41" s="76">
        <v>1</v>
      </c>
      <c r="N41" s="133">
        <f t="shared" si="5"/>
        <v>3</v>
      </c>
      <c r="O41" s="132">
        <f t="shared" si="6"/>
        <v>3</v>
      </c>
    </row>
    <row r="42" spans="3:15" ht="49.5" customHeight="1">
      <c r="C42" s="155" t="s">
        <v>30</v>
      </c>
      <c r="D42" s="156"/>
      <c r="E42" s="156"/>
      <c r="F42" s="135">
        <f>SUM(F43:F44)</f>
        <v>0</v>
      </c>
      <c r="G42" s="135">
        <f>SUM(G43:G44)</f>
        <v>0</v>
      </c>
      <c r="H42" s="136">
        <f t="shared" si="4"/>
        <v>0</v>
      </c>
      <c r="I42" s="137">
        <f>SUM(I43:I44)</f>
        <v>159</v>
      </c>
      <c r="J42" s="135">
        <f>SUM(J43:J44)</f>
        <v>150</v>
      </c>
      <c r="K42" s="135">
        <f>SUM(K43:K44)</f>
        <v>186</v>
      </c>
      <c r="L42" s="135">
        <f>SUM(L43:L44)</f>
        <v>205</v>
      </c>
      <c r="M42" s="135">
        <f>SUM(M43:M44)</f>
        <v>111</v>
      </c>
      <c r="N42" s="129">
        <f t="shared" si="5"/>
        <v>811</v>
      </c>
      <c r="O42" s="138">
        <f t="shared" si="6"/>
        <v>811</v>
      </c>
    </row>
    <row r="43" spans="3:15" ht="49.5" customHeight="1">
      <c r="C43" s="141" t="s">
        <v>12</v>
      </c>
      <c r="D43" s="142"/>
      <c r="E43" s="142"/>
      <c r="F43" s="74">
        <v>0</v>
      </c>
      <c r="G43" s="74">
        <v>0</v>
      </c>
      <c r="H43" s="129">
        <f t="shared" si="4"/>
        <v>0</v>
      </c>
      <c r="I43" s="83">
        <v>159</v>
      </c>
      <c r="J43" s="74">
        <v>149</v>
      </c>
      <c r="K43" s="74">
        <v>182</v>
      </c>
      <c r="L43" s="74">
        <v>197</v>
      </c>
      <c r="M43" s="74">
        <v>109</v>
      </c>
      <c r="N43" s="129">
        <f t="shared" si="5"/>
        <v>796</v>
      </c>
      <c r="O43" s="130">
        <f t="shared" si="6"/>
        <v>796</v>
      </c>
    </row>
    <row r="44" spans="3:15" ht="49.5" customHeight="1" thickBot="1">
      <c r="C44" s="143" t="s">
        <v>13</v>
      </c>
      <c r="D44" s="144"/>
      <c r="E44" s="144"/>
      <c r="F44" s="76">
        <v>0</v>
      </c>
      <c r="G44" s="76">
        <v>0</v>
      </c>
      <c r="H44" s="133">
        <f t="shared" si="4"/>
        <v>0</v>
      </c>
      <c r="I44" s="84">
        <v>0</v>
      </c>
      <c r="J44" s="76">
        <v>1</v>
      </c>
      <c r="K44" s="76">
        <v>4</v>
      </c>
      <c r="L44" s="76">
        <v>8</v>
      </c>
      <c r="M44" s="76">
        <v>2</v>
      </c>
      <c r="N44" s="133">
        <f t="shared" si="5"/>
        <v>15</v>
      </c>
      <c r="O44" s="132">
        <f t="shared" si="6"/>
        <v>15</v>
      </c>
    </row>
    <row r="45" spans="3:15" ht="49.5" customHeight="1">
      <c r="C45" s="155" t="s">
        <v>18</v>
      </c>
      <c r="D45" s="156"/>
      <c r="E45" s="156"/>
      <c r="F45" s="135">
        <f>SUM(F46:F47)</f>
        <v>0</v>
      </c>
      <c r="G45" s="135">
        <f>SUM(G46:G47)</f>
        <v>0</v>
      </c>
      <c r="H45" s="136">
        <f t="shared" si="4"/>
        <v>0</v>
      </c>
      <c r="I45" s="137">
        <f>SUM(I46:I47)</f>
        <v>0</v>
      </c>
      <c r="J45" s="135">
        <f>SUM(J46:J47)</f>
        <v>3</v>
      </c>
      <c r="K45" s="135">
        <f>SUM(K46:K47)</f>
        <v>5</v>
      </c>
      <c r="L45" s="135">
        <f>SUM(L46:L47)</f>
        <v>35</v>
      </c>
      <c r="M45" s="135">
        <f>SUM(M46:M47)</f>
        <v>22</v>
      </c>
      <c r="N45" s="136">
        <f>SUM(I45:M45)</f>
        <v>65</v>
      </c>
      <c r="O45" s="138">
        <f t="shared" si="6"/>
        <v>65</v>
      </c>
    </row>
    <row r="46" spans="3:15" ht="49.5" customHeight="1">
      <c r="C46" s="141" t="s">
        <v>12</v>
      </c>
      <c r="D46" s="142"/>
      <c r="E46" s="142"/>
      <c r="F46" s="74">
        <v>0</v>
      </c>
      <c r="G46" s="74">
        <v>0</v>
      </c>
      <c r="H46" s="129">
        <f t="shared" si="4"/>
        <v>0</v>
      </c>
      <c r="I46" s="83">
        <v>0</v>
      </c>
      <c r="J46" s="74">
        <v>3</v>
      </c>
      <c r="K46" s="74">
        <v>5</v>
      </c>
      <c r="L46" s="74">
        <v>35</v>
      </c>
      <c r="M46" s="74">
        <v>22</v>
      </c>
      <c r="N46" s="129">
        <f t="shared" si="5"/>
        <v>65</v>
      </c>
      <c r="O46" s="130">
        <f>H46+N46</f>
        <v>65</v>
      </c>
    </row>
    <row r="47" spans="3:15" ht="49.5" customHeight="1" thickBot="1">
      <c r="C47" s="143" t="s">
        <v>13</v>
      </c>
      <c r="D47" s="144"/>
      <c r="E47" s="144"/>
      <c r="F47" s="76">
        <v>0</v>
      </c>
      <c r="G47" s="76">
        <v>0</v>
      </c>
      <c r="H47" s="133">
        <f t="shared" si="4"/>
        <v>0</v>
      </c>
      <c r="I47" s="84">
        <v>0</v>
      </c>
      <c r="J47" s="76">
        <v>0</v>
      </c>
      <c r="K47" s="76">
        <v>0</v>
      </c>
      <c r="L47" s="76">
        <v>0</v>
      </c>
      <c r="M47" s="76">
        <v>0</v>
      </c>
      <c r="N47" s="133">
        <f t="shared" si="5"/>
        <v>0</v>
      </c>
      <c r="O47" s="132">
        <f t="shared" si="6"/>
        <v>0</v>
      </c>
    </row>
    <row r="48" spans="3:15" ht="49.5" customHeight="1">
      <c r="C48" s="155" t="s">
        <v>76</v>
      </c>
      <c r="D48" s="156"/>
      <c r="E48" s="156"/>
      <c r="F48" s="135">
        <f>SUM(F49:F50)</f>
        <v>0</v>
      </c>
      <c r="G48" s="135">
        <f>SUM(G49:G50)</f>
        <v>0</v>
      </c>
      <c r="H48" s="136">
        <f>SUM(F48:G48)</f>
        <v>0</v>
      </c>
      <c r="I48" s="137">
        <f>SUM(I49:I50)</f>
        <v>16</v>
      </c>
      <c r="J48" s="135">
        <f>SUM(J49:J50)</f>
        <v>18</v>
      </c>
      <c r="K48" s="135">
        <f>SUM(K49:K50)</f>
        <v>44</v>
      </c>
      <c r="L48" s="135">
        <f>SUM(L49:L50)</f>
        <v>174</v>
      </c>
      <c r="M48" s="135">
        <f>SUM(M49:M50)</f>
        <v>97</v>
      </c>
      <c r="N48" s="136">
        <f>SUM(I48:M48)</f>
        <v>349</v>
      </c>
      <c r="O48" s="138">
        <f>H48+N48</f>
        <v>349</v>
      </c>
    </row>
    <row r="49" spans="3:15" ht="49.5" customHeight="1">
      <c r="C49" s="141" t="s">
        <v>12</v>
      </c>
      <c r="D49" s="142"/>
      <c r="E49" s="142"/>
      <c r="F49" s="74">
        <v>0</v>
      </c>
      <c r="G49" s="74">
        <v>0</v>
      </c>
      <c r="H49" s="129">
        <f t="shared" si="4"/>
        <v>0</v>
      </c>
      <c r="I49" s="83">
        <v>16</v>
      </c>
      <c r="J49" s="74">
        <v>18</v>
      </c>
      <c r="K49" s="74">
        <v>44</v>
      </c>
      <c r="L49" s="74">
        <v>172</v>
      </c>
      <c r="M49" s="74">
        <v>96</v>
      </c>
      <c r="N49" s="129">
        <f>SUM(I49:M49)</f>
        <v>346</v>
      </c>
      <c r="O49" s="130">
        <f t="shared" si="6"/>
        <v>346</v>
      </c>
    </row>
    <row r="50" spans="3:15" ht="49.5" customHeight="1" thickBot="1">
      <c r="C50" s="143" t="s">
        <v>13</v>
      </c>
      <c r="D50" s="144"/>
      <c r="E50" s="144"/>
      <c r="F50" s="76">
        <v>0</v>
      </c>
      <c r="G50" s="76">
        <v>0</v>
      </c>
      <c r="H50" s="133">
        <f t="shared" si="4"/>
        <v>0</v>
      </c>
      <c r="I50" s="84">
        <v>0</v>
      </c>
      <c r="J50" s="76">
        <v>0</v>
      </c>
      <c r="K50" s="76">
        <v>0</v>
      </c>
      <c r="L50" s="76">
        <v>2</v>
      </c>
      <c r="M50" s="76">
        <v>1</v>
      </c>
      <c r="N50" s="133">
        <f>SUM(I50:M50)</f>
        <v>3</v>
      </c>
      <c r="O50" s="132">
        <f t="shared" si="6"/>
        <v>3</v>
      </c>
    </row>
    <row r="51" spans="3:15" ht="49.5" customHeight="1" thickBot="1">
      <c r="C51" s="153" t="s">
        <v>14</v>
      </c>
      <c r="D51" s="154"/>
      <c r="E51" s="154"/>
      <c r="F51" s="90">
        <v>0</v>
      </c>
      <c r="G51" s="90">
        <v>0</v>
      </c>
      <c r="H51" s="139">
        <f t="shared" si="4"/>
        <v>0</v>
      </c>
      <c r="I51" s="91">
        <v>179</v>
      </c>
      <c r="J51" s="90">
        <v>180</v>
      </c>
      <c r="K51" s="90">
        <v>445</v>
      </c>
      <c r="L51" s="90">
        <v>915</v>
      </c>
      <c r="M51" s="90">
        <v>566</v>
      </c>
      <c r="N51" s="139">
        <f>SUM(I51:M51)</f>
        <v>2285</v>
      </c>
      <c r="O51" s="140">
        <f>H51+N51</f>
        <v>2285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B1">
      <pane ySplit="8" topLeftCell="A9" activePane="bottomLeft" state="frozen"/>
      <selection pane="topLeft" activeCell="B1" sqref="B1"/>
      <selection pane="bottomLeft" activeCell="G79" sqref="G79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3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05">
        <f>SUM(F11,F17,F20,F25,F29,F30)</f>
        <v>2205</v>
      </c>
      <c r="G10" s="105">
        <f>SUM(G11,G17,G20,G25,G29,G30)</f>
        <v>2804</v>
      </c>
      <c r="H10" s="106">
        <f>SUM(F10:G10)</f>
        <v>5009</v>
      </c>
      <c r="I10" s="107"/>
      <c r="J10" s="105">
        <f>SUM(J11,J17,J20,J25,J29,J30)</f>
        <v>9142</v>
      </c>
      <c r="K10" s="105">
        <f>SUM(K11,K17,K20,K25,K29,K30)</f>
        <v>6330</v>
      </c>
      <c r="L10" s="105">
        <f>SUM(L11,L17,L20,L25,L29,L30)</f>
        <v>3678</v>
      </c>
      <c r="M10" s="105">
        <f>SUM(M11,M17,M20,M25,M29,M30)</f>
        <v>2762</v>
      </c>
      <c r="N10" s="105">
        <f>SUM(N11,N17,N20,N25,N29,N30)</f>
        <v>1187</v>
      </c>
      <c r="O10" s="106">
        <f>SUM(I10:N10)</f>
        <v>23099</v>
      </c>
      <c r="P10" s="108">
        <f>SUM(O10,H10)</f>
        <v>28108</v>
      </c>
      <c r="Q10" s="20"/>
    </row>
    <row r="11" spans="3:16" ht="30" customHeight="1">
      <c r="C11" s="28"/>
      <c r="D11" s="29" t="s">
        <v>38</v>
      </c>
      <c r="E11" s="30"/>
      <c r="F11" s="109">
        <f>SUM(F12:F16)</f>
        <v>147</v>
      </c>
      <c r="G11" s="109">
        <f>SUM(G12:G16)</f>
        <v>223</v>
      </c>
      <c r="H11" s="110">
        <f aca="true" t="shared" si="0" ref="H11:H74">SUM(F11:G11)</f>
        <v>370</v>
      </c>
      <c r="I11" s="111"/>
      <c r="J11" s="109">
        <f>SUM(J12:J16)</f>
        <v>2037</v>
      </c>
      <c r="K11" s="109">
        <f>SUM(K12:K16)</f>
        <v>1552</v>
      </c>
      <c r="L11" s="109">
        <f>SUM(L12:L16)</f>
        <v>858</v>
      </c>
      <c r="M11" s="109">
        <f>SUM(M12:M16)</f>
        <v>757</v>
      </c>
      <c r="N11" s="109">
        <f>SUM(N12:N16)</f>
        <v>424</v>
      </c>
      <c r="O11" s="110">
        <f aca="true" t="shared" si="1" ref="O11:O74">SUM(I11:N11)</f>
        <v>5628</v>
      </c>
      <c r="P11" s="112">
        <f aca="true" t="shared" si="2" ref="P11:P74">SUM(O11,H11)</f>
        <v>5998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10">
        <f>SUM(F12:G12)</f>
        <v>0</v>
      </c>
      <c r="I12" s="93"/>
      <c r="J12" s="52">
        <v>1106</v>
      </c>
      <c r="K12" s="52">
        <v>660</v>
      </c>
      <c r="L12" s="52">
        <v>291</v>
      </c>
      <c r="M12" s="52">
        <v>206</v>
      </c>
      <c r="N12" s="52">
        <v>111</v>
      </c>
      <c r="O12" s="110">
        <f t="shared" si="1"/>
        <v>2374</v>
      </c>
      <c r="P12" s="112">
        <f t="shared" si="2"/>
        <v>2374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10">
        <f t="shared" si="0"/>
        <v>0</v>
      </c>
      <c r="I13" s="93"/>
      <c r="J13" s="52">
        <v>3</v>
      </c>
      <c r="K13" s="52">
        <v>8</v>
      </c>
      <c r="L13" s="52">
        <v>14</v>
      </c>
      <c r="M13" s="52">
        <v>45</v>
      </c>
      <c r="N13" s="52">
        <v>46</v>
      </c>
      <c r="O13" s="110">
        <f t="shared" si="1"/>
        <v>116</v>
      </c>
      <c r="P13" s="112">
        <f t="shared" si="2"/>
        <v>116</v>
      </c>
    </row>
    <row r="14" spans="3:16" ht="30" customHeight="1">
      <c r="C14" s="28"/>
      <c r="D14" s="29"/>
      <c r="E14" s="31" t="s">
        <v>41</v>
      </c>
      <c r="F14" s="52">
        <v>48</v>
      </c>
      <c r="G14" s="52">
        <v>87</v>
      </c>
      <c r="H14" s="110">
        <f t="shared" si="0"/>
        <v>135</v>
      </c>
      <c r="I14" s="93"/>
      <c r="J14" s="52">
        <v>268</v>
      </c>
      <c r="K14" s="52">
        <v>179</v>
      </c>
      <c r="L14" s="52">
        <v>103</v>
      </c>
      <c r="M14" s="52">
        <v>132</v>
      </c>
      <c r="N14" s="52">
        <v>85</v>
      </c>
      <c r="O14" s="110">
        <f t="shared" si="1"/>
        <v>767</v>
      </c>
      <c r="P14" s="112">
        <f t="shared" si="2"/>
        <v>902</v>
      </c>
    </row>
    <row r="15" spans="3:16" ht="30" customHeight="1">
      <c r="C15" s="28"/>
      <c r="D15" s="29"/>
      <c r="E15" s="31" t="s">
        <v>42</v>
      </c>
      <c r="F15" s="52">
        <v>41</v>
      </c>
      <c r="G15" s="52">
        <v>64</v>
      </c>
      <c r="H15" s="110">
        <f t="shared" si="0"/>
        <v>105</v>
      </c>
      <c r="I15" s="93"/>
      <c r="J15" s="52">
        <v>127</v>
      </c>
      <c r="K15" s="52">
        <v>118</v>
      </c>
      <c r="L15" s="52">
        <v>93</v>
      </c>
      <c r="M15" s="52">
        <v>63</v>
      </c>
      <c r="N15" s="52">
        <v>31</v>
      </c>
      <c r="O15" s="110">
        <f t="shared" si="1"/>
        <v>432</v>
      </c>
      <c r="P15" s="112">
        <f t="shared" si="2"/>
        <v>537</v>
      </c>
    </row>
    <row r="16" spans="3:16" ht="30" customHeight="1">
      <c r="C16" s="28"/>
      <c r="D16" s="29"/>
      <c r="E16" s="31" t="s">
        <v>43</v>
      </c>
      <c r="F16" s="52">
        <v>58</v>
      </c>
      <c r="G16" s="52">
        <v>72</v>
      </c>
      <c r="H16" s="110">
        <f t="shared" si="0"/>
        <v>130</v>
      </c>
      <c r="I16" s="93"/>
      <c r="J16" s="52">
        <v>533</v>
      </c>
      <c r="K16" s="52">
        <v>587</v>
      </c>
      <c r="L16" s="52">
        <v>357</v>
      </c>
      <c r="M16" s="52">
        <v>311</v>
      </c>
      <c r="N16" s="52">
        <v>151</v>
      </c>
      <c r="O16" s="110">
        <f t="shared" si="1"/>
        <v>1939</v>
      </c>
      <c r="P16" s="112">
        <f t="shared" si="2"/>
        <v>2069</v>
      </c>
    </row>
    <row r="17" spans="3:16" ht="30" customHeight="1">
      <c r="C17" s="28"/>
      <c r="D17" s="32" t="s">
        <v>44</v>
      </c>
      <c r="E17" s="33"/>
      <c r="F17" s="109">
        <f>SUM(F18:F19)</f>
        <v>289</v>
      </c>
      <c r="G17" s="109">
        <f>SUM(G18:G19)</f>
        <v>316</v>
      </c>
      <c r="H17" s="110">
        <f t="shared" si="0"/>
        <v>605</v>
      </c>
      <c r="I17" s="111"/>
      <c r="J17" s="109">
        <f>SUM(J18:J19)</f>
        <v>2063</v>
      </c>
      <c r="K17" s="109">
        <f>SUM(K18:K19)</f>
        <v>1237</v>
      </c>
      <c r="L17" s="109">
        <f>SUM(L18:L19)</f>
        <v>657</v>
      </c>
      <c r="M17" s="109">
        <f>SUM(M18:M19)</f>
        <v>447</v>
      </c>
      <c r="N17" s="109">
        <f>SUM(N18:N19)</f>
        <v>144</v>
      </c>
      <c r="O17" s="110">
        <f t="shared" si="1"/>
        <v>4548</v>
      </c>
      <c r="P17" s="112">
        <f t="shared" si="2"/>
        <v>5153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10">
        <f t="shared" si="0"/>
        <v>0</v>
      </c>
      <c r="I18" s="93"/>
      <c r="J18" s="52">
        <v>1536</v>
      </c>
      <c r="K18" s="52">
        <v>909</v>
      </c>
      <c r="L18" s="52">
        <v>514</v>
      </c>
      <c r="M18" s="52">
        <v>359</v>
      </c>
      <c r="N18" s="52">
        <v>123</v>
      </c>
      <c r="O18" s="110">
        <f t="shared" si="1"/>
        <v>3441</v>
      </c>
      <c r="P18" s="112">
        <f t="shared" si="2"/>
        <v>3441</v>
      </c>
    </row>
    <row r="19" spans="3:16" ht="30" customHeight="1">
      <c r="C19" s="28"/>
      <c r="D19" s="29"/>
      <c r="E19" s="31" t="s">
        <v>46</v>
      </c>
      <c r="F19" s="52">
        <v>289</v>
      </c>
      <c r="G19" s="52">
        <v>316</v>
      </c>
      <c r="H19" s="110">
        <f t="shared" si="0"/>
        <v>605</v>
      </c>
      <c r="I19" s="93"/>
      <c r="J19" s="52">
        <v>527</v>
      </c>
      <c r="K19" s="52">
        <v>328</v>
      </c>
      <c r="L19" s="52">
        <v>143</v>
      </c>
      <c r="M19" s="52">
        <v>88</v>
      </c>
      <c r="N19" s="52">
        <v>21</v>
      </c>
      <c r="O19" s="110">
        <f t="shared" si="1"/>
        <v>1107</v>
      </c>
      <c r="P19" s="112">
        <f t="shared" si="2"/>
        <v>1712</v>
      </c>
    </row>
    <row r="20" spans="3:16" ht="30" customHeight="1">
      <c r="C20" s="28"/>
      <c r="D20" s="32" t="s">
        <v>47</v>
      </c>
      <c r="E20" s="33"/>
      <c r="F20" s="109">
        <f>SUM(F21:F24)</f>
        <v>8</v>
      </c>
      <c r="G20" s="109">
        <f>SUM(G21:G24)</f>
        <v>8</v>
      </c>
      <c r="H20" s="110">
        <f t="shared" si="0"/>
        <v>16</v>
      </c>
      <c r="I20" s="111"/>
      <c r="J20" s="109">
        <f>SUM(J21:J24)</f>
        <v>135</v>
      </c>
      <c r="K20" s="109">
        <f>SUM(K21:K24)</f>
        <v>109</v>
      </c>
      <c r="L20" s="109">
        <f>SUM(L21:L24)</f>
        <v>170</v>
      </c>
      <c r="M20" s="109">
        <f>SUM(M21:M24)</f>
        <v>162</v>
      </c>
      <c r="N20" s="109">
        <f>SUM(N21:N24)</f>
        <v>49</v>
      </c>
      <c r="O20" s="110">
        <f t="shared" si="1"/>
        <v>625</v>
      </c>
      <c r="P20" s="112">
        <f t="shared" si="2"/>
        <v>641</v>
      </c>
    </row>
    <row r="21" spans="3:16" ht="30" customHeight="1">
      <c r="C21" s="28"/>
      <c r="D21" s="29"/>
      <c r="E21" s="31" t="s">
        <v>48</v>
      </c>
      <c r="F21" s="52">
        <v>4</v>
      </c>
      <c r="G21" s="52">
        <v>5</v>
      </c>
      <c r="H21" s="110">
        <f t="shared" si="0"/>
        <v>9</v>
      </c>
      <c r="I21" s="93"/>
      <c r="J21" s="52">
        <v>115</v>
      </c>
      <c r="K21" s="52">
        <v>87</v>
      </c>
      <c r="L21" s="52">
        <v>151</v>
      </c>
      <c r="M21" s="52">
        <v>153</v>
      </c>
      <c r="N21" s="52">
        <v>47</v>
      </c>
      <c r="O21" s="110">
        <f t="shared" si="1"/>
        <v>553</v>
      </c>
      <c r="P21" s="112">
        <f t="shared" si="2"/>
        <v>562</v>
      </c>
    </row>
    <row r="22" spans="3:16" ht="30" customHeight="1">
      <c r="C22" s="28"/>
      <c r="D22" s="29"/>
      <c r="E22" s="34" t="s">
        <v>49</v>
      </c>
      <c r="F22" s="52">
        <v>4</v>
      </c>
      <c r="G22" s="52">
        <v>3</v>
      </c>
      <c r="H22" s="110">
        <f t="shared" si="0"/>
        <v>7</v>
      </c>
      <c r="I22" s="93"/>
      <c r="J22" s="52">
        <v>20</v>
      </c>
      <c r="K22" s="52">
        <v>22</v>
      </c>
      <c r="L22" s="52">
        <v>19</v>
      </c>
      <c r="M22" s="52">
        <v>9</v>
      </c>
      <c r="N22" s="52">
        <v>2</v>
      </c>
      <c r="O22" s="110">
        <f t="shared" si="1"/>
        <v>72</v>
      </c>
      <c r="P22" s="112">
        <f t="shared" si="2"/>
        <v>79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10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10">
        <f t="shared" si="1"/>
        <v>0</v>
      </c>
      <c r="P23" s="112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10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10">
        <f t="shared" si="1"/>
        <v>0</v>
      </c>
      <c r="P24" s="112">
        <f t="shared" si="2"/>
        <v>0</v>
      </c>
    </row>
    <row r="25" spans="3:16" ht="30" customHeight="1">
      <c r="C25" s="28"/>
      <c r="D25" s="32" t="s">
        <v>51</v>
      </c>
      <c r="E25" s="33"/>
      <c r="F25" s="109">
        <f>SUM(F26:F28)</f>
        <v>765</v>
      </c>
      <c r="G25" s="109">
        <f>SUM(G26:G28)</f>
        <v>1027</v>
      </c>
      <c r="H25" s="110">
        <f t="shared" si="0"/>
        <v>1792</v>
      </c>
      <c r="I25" s="111"/>
      <c r="J25" s="109">
        <f>SUM(J26:J28)</f>
        <v>1584</v>
      </c>
      <c r="K25" s="109">
        <f>SUM(K26:K28)</f>
        <v>1476</v>
      </c>
      <c r="L25" s="109">
        <f>SUM(L26:L28)</f>
        <v>886</v>
      </c>
      <c r="M25" s="109">
        <f>SUM(M26:M28)</f>
        <v>590</v>
      </c>
      <c r="N25" s="109">
        <f>SUM(N26:N28)</f>
        <v>250</v>
      </c>
      <c r="O25" s="110">
        <f t="shared" si="1"/>
        <v>4786</v>
      </c>
      <c r="P25" s="112">
        <f t="shared" si="2"/>
        <v>6578</v>
      </c>
    </row>
    <row r="26" spans="3:16" ht="30" customHeight="1">
      <c r="C26" s="28"/>
      <c r="D26" s="29"/>
      <c r="E26" s="34" t="s">
        <v>52</v>
      </c>
      <c r="F26" s="52">
        <v>722</v>
      </c>
      <c r="G26" s="52">
        <v>991</v>
      </c>
      <c r="H26" s="110">
        <f t="shared" si="0"/>
        <v>1713</v>
      </c>
      <c r="I26" s="93"/>
      <c r="J26" s="52">
        <v>1541</v>
      </c>
      <c r="K26" s="52">
        <v>1443</v>
      </c>
      <c r="L26" s="52">
        <v>868</v>
      </c>
      <c r="M26" s="52">
        <v>576</v>
      </c>
      <c r="N26" s="52">
        <v>246</v>
      </c>
      <c r="O26" s="110">
        <f t="shared" si="1"/>
        <v>4674</v>
      </c>
      <c r="P26" s="112">
        <f t="shared" si="2"/>
        <v>6387</v>
      </c>
    </row>
    <row r="27" spans="3:16" ht="30" customHeight="1">
      <c r="C27" s="28"/>
      <c r="D27" s="29"/>
      <c r="E27" s="34" t="s">
        <v>53</v>
      </c>
      <c r="F27" s="52">
        <v>18</v>
      </c>
      <c r="G27" s="52">
        <v>16</v>
      </c>
      <c r="H27" s="110">
        <f t="shared" si="0"/>
        <v>34</v>
      </c>
      <c r="I27" s="93"/>
      <c r="J27" s="52">
        <v>22</v>
      </c>
      <c r="K27" s="52">
        <v>16</v>
      </c>
      <c r="L27" s="52">
        <v>12</v>
      </c>
      <c r="M27" s="52">
        <v>8</v>
      </c>
      <c r="N27" s="52">
        <v>2</v>
      </c>
      <c r="O27" s="110">
        <f t="shared" si="1"/>
        <v>60</v>
      </c>
      <c r="P27" s="112">
        <f t="shared" si="2"/>
        <v>94</v>
      </c>
    </row>
    <row r="28" spans="3:16" ht="30" customHeight="1">
      <c r="C28" s="28"/>
      <c r="D28" s="29"/>
      <c r="E28" s="34" t="s">
        <v>54</v>
      </c>
      <c r="F28" s="52">
        <v>25</v>
      </c>
      <c r="G28" s="52">
        <v>20</v>
      </c>
      <c r="H28" s="110">
        <f t="shared" si="0"/>
        <v>45</v>
      </c>
      <c r="I28" s="93"/>
      <c r="J28" s="52">
        <v>21</v>
      </c>
      <c r="K28" s="52">
        <v>17</v>
      </c>
      <c r="L28" s="52">
        <v>6</v>
      </c>
      <c r="M28" s="52">
        <v>6</v>
      </c>
      <c r="N28" s="52">
        <v>2</v>
      </c>
      <c r="O28" s="110">
        <f t="shared" si="1"/>
        <v>52</v>
      </c>
      <c r="P28" s="112">
        <f t="shared" si="2"/>
        <v>97</v>
      </c>
    </row>
    <row r="29" spans="3:16" ht="30" customHeight="1">
      <c r="C29" s="28"/>
      <c r="D29" s="36" t="s">
        <v>55</v>
      </c>
      <c r="E29" s="37"/>
      <c r="F29" s="52">
        <v>19</v>
      </c>
      <c r="G29" s="52">
        <v>15</v>
      </c>
      <c r="H29" s="110">
        <f t="shared" si="0"/>
        <v>34</v>
      </c>
      <c r="I29" s="93"/>
      <c r="J29" s="52">
        <v>84</v>
      </c>
      <c r="K29" s="52">
        <v>64</v>
      </c>
      <c r="L29" s="52">
        <v>47</v>
      </c>
      <c r="M29" s="52">
        <v>53</v>
      </c>
      <c r="N29" s="52">
        <v>19</v>
      </c>
      <c r="O29" s="110">
        <f t="shared" si="1"/>
        <v>267</v>
      </c>
      <c r="P29" s="112">
        <f t="shared" si="2"/>
        <v>301</v>
      </c>
    </row>
    <row r="30" spans="3:16" ht="30" customHeight="1" thickBot="1">
      <c r="C30" s="38"/>
      <c r="D30" s="39" t="s">
        <v>56</v>
      </c>
      <c r="E30" s="40"/>
      <c r="F30" s="54">
        <v>977</v>
      </c>
      <c r="G30" s="54">
        <v>1215</v>
      </c>
      <c r="H30" s="113">
        <f t="shared" si="0"/>
        <v>2192</v>
      </c>
      <c r="I30" s="94"/>
      <c r="J30" s="54">
        <v>3239</v>
      </c>
      <c r="K30" s="54">
        <v>1892</v>
      </c>
      <c r="L30" s="54">
        <v>1060</v>
      </c>
      <c r="M30" s="54">
        <v>753</v>
      </c>
      <c r="N30" s="54">
        <v>301</v>
      </c>
      <c r="O30" s="113">
        <f t="shared" si="1"/>
        <v>7245</v>
      </c>
      <c r="P30" s="114">
        <f t="shared" si="2"/>
        <v>9437</v>
      </c>
    </row>
    <row r="31" spans="3:16" ht="30" customHeight="1">
      <c r="C31" s="25" t="s">
        <v>57</v>
      </c>
      <c r="D31" s="41"/>
      <c r="E31" s="42"/>
      <c r="F31" s="105">
        <f>SUM(F32:F40)</f>
        <v>13</v>
      </c>
      <c r="G31" s="105">
        <f>SUM(G32:G40)</f>
        <v>14</v>
      </c>
      <c r="H31" s="106">
        <f t="shared" si="0"/>
        <v>27</v>
      </c>
      <c r="I31" s="107"/>
      <c r="J31" s="105">
        <f>SUM(J32:J40)</f>
        <v>1157</v>
      </c>
      <c r="K31" s="105">
        <f>SUM(K32:K40)</f>
        <v>835</v>
      </c>
      <c r="L31" s="105">
        <f>SUM(L32:L40)</f>
        <v>613</v>
      </c>
      <c r="M31" s="105">
        <f>SUM(M32:M40)</f>
        <v>532</v>
      </c>
      <c r="N31" s="105">
        <f>SUM(N32:N40)</f>
        <v>290</v>
      </c>
      <c r="O31" s="106">
        <f t="shared" si="1"/>
        <v>3427</v>
      </c>
      <c r="P31" s="108">
        <f t="shared" si="2"/>
        <v>3454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15">
        <f t="shared" si="0"/>
        <v>0</v>
      </c>
      <c r="I32" s="53"/>
      <c r="J32" s="55">
        <v>99</v>
      </c>
      <c r="K32" s="55">
        <v>146</v>
      </c>
      <c r="L32" s="55">
        <v>105</v>
      </c>
      <c r="M32" s="55">
        <v>68</v>
      </c>
      <c r="N32" s="55">
        <v>16</v>
      </c>
      <c r="O32" s="115">
        <f t="shared" si="1"/>
        <v>434</v>
      </c>
      <c r="P32" s="116">
        <f t="shared" si="2"/>
        <v>434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09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10">
        <f t="shared" si="1"/>
        <v>1</v>
      </c>
      <c r="P33" s="112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09">
        <f t="shared" si="0"/>
        <v>0</v>
      </c>
      <c r="I34" s="53"/>
      <c r="J34" s="52">
        <v>794</v>
      </c>
      <c r="K34" s="52">
        <v>466</v>
      </c>
      <c r="L34" s="52">
        <v>232</v>
      </c>
      <c r="M34" s="52">
        <v>96</v>
      </c>
      <c r="N34" s="52">
        <v>35</v>
      </c>
      <c r="O34" s="110">
        <f t="shared" si="1"/>
        <v>1623</v>
      </c>
      <c r="P34" s="112">
        <f t="shared" si="2"/>
        <v>1623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</v>
      </c>
      <c r="H35" s="109">
        <f t="shared" si="0"/>
        <v>2</v>
      </c>
      <c r="I35" s="93"/>
      <c r="J35" s="52">
        <v>38</v>
      </c>
      <c r="K35" s="52">
        <v>29</v>
      </c>
      <c r="L35" s="52">
        <v>37</v>
      </c>
      <c r="M35" s="52">
        <v>22</v>
      </c>
      <c r="N35" s="52">
        <v>15</v>
      </c>
      <c r="O35" s="110">
        <f t="shared" si="1"/>
        <v>141</v>
      </c>
      <c r="P35" s="112">
        <f t="shared" si="2"/>
        <v>143</v>
      </c>
    </row>
    <row r="36" spans="3:16" ht="30" customHeight="1">
      <c r="C36" s="28"/>
      <c r="D36" s="36" t="s">
        <v>61</v>
      </c>
      <c r="E36" s="37"/>
      <c r="F36" s="52">
        <v>13</v>
      </c>
      <c r="G36" s="52">
        <v>9</v>
      </c>
      <c r="H36" s="109">
        <f t="shared" si="0"/>
        <v>22</v>
      </c>
      <c r="I36" s="93"/>
      <c r="J36" s="52">
        <v>105</v>
      </c>
      <c r="K36" s="52">
        <v>69</v>
      </c>
      <c r="L36" s="52">
        <v>52</v>
      </c>
      <c r="M36" s="52">
        <v>36</v>
      </c>
      <c r="N36" s="52">
        <v>10</v>
      </c>
      <c r="O36" s="110">
        <f t="shared" si="1"/>
        <v>272</v>
      </c>
      <c r="P36" s="112">
        <f t="shared" si="2"/>
        <v>294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3</v>
      </c>
      <c r="H37" s="109">
        <f t="shared" si="0"/>
        <v>3</v>
      </c>
      <c r="I37" s="53"/>
      <c r="J37" s="52">
        <v>115</v>
      </c>
      <c r="K37" s="52">
        <v>110</v>
      </c>
      <c r="L37" s="52">
        <v>93</v>
      </c>
      <c r="M37" s="52">
        <v>64</v>
      </c>
      <c r="N37" s="52">
        <v>20</v>
      </c>
      <c r="O37" s="110">
        <f t="shared" si="1"/>
        <v>402</v>
      </c>
      <c r="P37" s="112">
        <f t="shared" si="2"/>
        <v>405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09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10">
        <f t="shared" si="1"/>
        <v>0</v>
      </c>
      <c r="P38" s="112">
        <f t="shared" si="2"/>
        <v>0</v>
      </c>
    </row>
    <row r="39" spans="3:16" ht="30" customHeight="1">
      <c r="C39" s="28"/>
      <c r="D39" s="195" t="s">
        <v>64</v>
      </c>
      <c r="E39" s="196"/>
      <c r="F39" s="52">
        <v>0</v>
      </c>
      <c r="G39" s="52">
        <v>0</v>
      </c>
      <c r="H39" s="110">
        <f t="shared" si="0"/>
        <v>0</v>
      </c>
      <c r="I39" s="53"/>
      <c r="J39" s="52">
        <v>1</v>
      </c>
      <c r="K39" s="52">
        <v>6</v>
      </c>
      <c r="L39" s="52">
        <v>86</v>
      </c>
      <c r="M39" s="52">
        <v>241</v>
      </c>
      <c r="N39" s="52">
        <v>188</v>
      </c>
      <c r="O39" s="110">
        <f t="shared" si="1"/>
        <v>522</v>
      </c>
      <c r="P39" s="112">
        <f t="shared" si="2"/>
        <v>522</v>
      </c>
    </row>
    <row r="40" spans="3:16" ht="30" customHeight="1" thickBot="1">
      <c r="C40" s="38"/>
      <c r="D40" s="197" t="s">
        <v>65</v>
      </c>
      <c r="E40" s="198"/>
      <c r="F40" s="56">
        <v>0</v>
      </c>
      <c r="G40" s="56">
        <v>0</v>
      </c>
      <c r="H40" s="117">
        <f t="shared" si="0"/>
        <v>0</v>
      </c>
      <c r="I40" s="57"/>
      <c r="J40" s="56">
        <v>4</v>
      </c>
      <c r="K40" s="56">
        <v>9</v>
      </c>
      <c r="L40" s="56">
        <v>8</v>
      </c>
      <c r="M40" s="56">
        <v>5</v>
      </c>
      <c r="N40" s="56">
        <v>6</v>
      </c>
      <c r="O40" s="117">
        <f t="shared" si="1"/>
        <v>32</v>
      </c>
      <c r="P40" s="118">
        <f t="shared" si="2"/>
        <v>32</v>
      </c>
    </row>
    <row r="41" spans="3:16" ht="30" customHeight="1">
      <c r="C41" s="25" t="s">
        <v>66</v>
      </c>
      <c r="D41" s="41"/>
      <c r="E41" s="42"/>
      <c r="F41" s="105">
        <f>SUM(F42:F45)</f>
        <v>0</v>
      </c>
      <c r="G41" s="105">
        <f>SUM(G42:G45)</f>
        <v>0</v>
      </c>
      <c r="H41" s="106">
        <f t="shared" si="0"/>
        <v>0</v>
      </c>
      <c r="I41" s="119"/>
      <c r="J41" s="105">
        <f>SUM(J42:J45)</f>
        <v>179</v>
      </c>
      <c r="K41" s="105">
        <f>SUM(K42:K45)</f>
        <v>178</v>
      </c>
      <c r="L41" s="105">
        <f>SUM(L42:L45)</f>
        <v>452</v>
      </c>
      <c r="M41" s="105">
        <f>SUM(M42:M45)</f>
        <v>923</v>
      </c>
      <c r="N41" s="105">
        <f>SUM(N42:N45)</f>
        <v>569</v>
      </c>
      <c r="O41" s="106">
        <f t="shared" si="1"/>
        <v>2301</v>
      </c>
      <c r="P41" s="108">
        <f t="shared" si="2"/>
        <v>2301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10">
        <f t="shared" si="0"/>
        <v>0</v>
      </c>
      <c r="I42" s="53"/>
      <c r="J42" s="52">
        <v>5</v>
      </c>
      <c r="K42" s="52">
        <v>10</v>
      </c>
      <c r="L42" s="52">
        <v>217</v>
      </c>
      <c r="M42" s="52">
        <v>513</v>
      </c>
      <c r="N42" s="52">
        <v>340</v>
      </c>
      <c r="O42" s="126">
        <f t="shared" si="1"/>
        <v>1085</v>
      </c>
      <c r="P42" s="112">
        <f t="shared" si="2"/>
        <v>1085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10">
        <f t="shared" si="0"/>
        <v>0</v>
      </c>
      <c r="I43" s="53"/>
      <c r="J43" s="52">
        <v>158</v>
      </c>
      <c r="K43" s="52">
        <v>150</v>
      </c>
      <c r="L43" s="52">
        <v>186</v>
      </c>
      <c r="M43" s="52">
        <v>208</v>
      </c>
      <c r="N43" s="52">
        <v>113</v>
      </c>
      <c r="O43" s="126">
        <f t="shared" si="1"/>
        <v>815</v>
      </c>
      <c r="P43" s="112">
        <f t="shared" si="2"/>
        <v>815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7">
        <f t="shared" si="0"/>
        <v>0</v>
      </c>
      <c r="I44" s="53"/>
      <c r="J44" s="52">
        <v>0</v>
      </c>
      <c r="K44" s="52">
        <v>1</v>
      </c>
      <c r="L44" s="52">
        <v>4</v>
      </c>
      <c r="M44" s="52">
        <v>32</v>
      </c>
      <c r="N44" s="52">
        <v>20</v>
      </c>
      <c r="O44" s="126">
        <f t="shared" si="1"/>
        <v>57</v>
      </c>
      <c r="P44" s="112">
        <f t="shared" si="2"/>
        <v>57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13">
        <f t="shared" si="0"/>
        <v>0</v>
      </c>
      <c r="I45" s="58"/>
      <c r="J45" s="54">
        <v>16</v>
      </c>
      <c r="K45" s="54">
        <v>17</v>
      </c>
      <c r="L45" s="54">
        <v>45</v>
      </c>
      <c r="M45" s="54">
        <v>170</v>
      </c>
      <c r="N45" s="54">
        <v>96</v>
      </c>
      <c r="O45" s="128">
        <f t="shared" si="1"/>
        <v>344</v>
      </c>
      <c r="P45" s="114">
        <f t="shared" si="2"/>
        <v>344</v>
      </c>
    </row>
    <row r="46" spans="3:16" ht="30" customHeight="1" thickBot="1">
      <c r="C46" s="199" t="s">
        <v>70</v>
      </c>
      <c r="D46" s="200"/>
      <c r="E46" s="201"/>
      <c r="F46" s="122">
        <f>SUM(F10,F31,F41)</f>
        <v>2218</v>
      </c>
      <c r="G46" s="122">
        <f>SUM(G10,G31,G41)</f>
        <v>2818</v>
      </c>
      <c r="H46" s="123">
        <f t="shared" si="0"/>
        <v>5036</v>
      </c>
      <c r="I46" s="124"/>
      <c r="J46" s="122">
        <f>SUM(J10,J31,J41)</f>
        <v>10478</v>
      </c>
      <c r="K46" s="122">
        <f>SUM(K10,K31,K41)</f>
        <v>7343</v>
      </c>
      <c r="L46" s="122">
        <f>SUM(L10,L31,L41)</f>
        <v>4743</v>
      </c>
      <c r="M46" s="122">
        <f>SUM(M10,M31,M41)</f>
        <v>4217</v>
      </c>
      <c r="N46" s="122">
        <f>SUM(N10,N31,N41)</f>
        <v>2046</v>
      </c>
      <c r="O46" s="123">
        <f t="shared" si="1"/>
        <v>28827</v>
      </c>
      <c r="P46" s="125">
        <f t="shared" si="2"/>
        <v>33863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05">
        <f>SUM(F49,F55,F58,F63,F67,F68)</f>
        <v>1931784</v>
      </c>
      <c r="G48" s="105">
        <f>SUM(G49,G55,G58,G63,G67,G68)</f>
        <v>3314586</v>
      </c>
      <c r="H48" s="106">
        <f t="shared" si="0"/>
        <v>5246370</v>
      </c>
      <c r="I48" s="107"/>
      <c r="J48" s="105">
        <f>SUM(J49,J55,J58,J63,J67,J68)</f>
        <v>26271800</v>
      </c>
      <c r="K48" s="105">
        <f>SUM(K49,K55,K58,K63,K67,K68)</f>
        <v>20771059</v>
      </c>
      <c r="L48" s="105">
        <f>SUM(L49,L55,L58,L63,L67,L68)</f>
        <v>16739310</v>
      </c>
      <c r="M48" s="105">
        <f>SUM(M49,M55,M58,M63,M67,M68)</f>
        <v>15504732</v>
      </c>
      <c r="N48" s="105">
        <f>SUM(N49,N55,N58,N63,N67,N68)</f>
        <v>7322253</v>
      </c>
      <c r="O48" s="106">
        <f t="shared" si="1"/>
        <v>86609154</v>
      </c>
      <c r="P48" s="108">
        <f t="shared" si="2"/>
        <v>91855524</v>
      </c>
      <c r="Q48" s="20"/>
    </row>
    <row r="49" spans="3:16" ht="30" customHeight="1">
      <c r="C49" s="28"/>
      <c r="D49" s="29" t="s">
        <v>38</v>
      </c>
      <c r="E49" s="30"/>
      <c r="F49" s="109">
        <f>SUM(F50:F54)</f>
        <v>273232</v>
      </c>
      <c r="G49" s="109">
        <f>SUM(G50:G54)</f>
        <v>547378</v>
      </c>
      <c r="H49" s="110">
        <f t="shared" si="0"/>
        <v>820610</v>
      </c>
      <c r="I49" s="111"/>
      <c r="J49" s="109">
        <f>SUM(J50:J54)</f>
        <v>5312828</v>
      </c>
      <c r="K49" s="109">
        <f>SUM(K50:K54)</f>
        <v>4108681</v>
      </c>
      <c r="L49" s="109">
        <f>SUM(L50:L54)</f>
        <v>2955838</v>
      </c>
      <c r="M49" s="109">
        <f>SUM(M50:M54)</f>
        <v>3293643</v>
      </c>
      <c r="N49" s="109">
        <f>SUM(N50:N54)</f>
        <v>2473938</v>
      </c>
      <c r="O49" s="110">
        <f t="shared" si="1"/>
        <v>18144928</v>
      </c>
      <c r="P49" s="112">
        <f t="shared" si="2"/>
        <v>18965538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10">
        <f t="shared" si="0"/>
        <v>0</v>
      </c>
      <c r="I50" s="93"/>
      <c r="J50" s="52">
        <v>3405895</v>
      </c>
      <c r="K50" s="52">
        <v>2427886</v>
      </c>
      <c r="L50" s="52">
        <v>1853814</v>
      </c>
      <c r="M50" s="52">
        <v>1870629</v>
      </c>
      <c r="N50" s="52">
        <v>1462049</v>
      </c>
      <c r="O50" s="126">
        <f t="shared" si="1"/>
        <v>11020273</v>
      </c>
      <c r="P50" s="112">
        <f t="shared" si="2"/>
        <v>11020273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10">
        <f t="shared" si="0"/>
        <v>0</v>
      </c>
      <c r="I51" s="93"/>
      <c r="J51" s="52">
        <v>19585</v>
      </c>
      <c r="K51" s="52">
        <v>33562</v>
      </c>
      <c r="L51" s="52">
        <v>80267</v>
      </c>
      <c r="M51" s="52">
        <v>318994</v>
      </c>
      <c r="N51" s="52">
        <v>282325</v>
      </c>
      <c r="O51" s="126">
        <f t="shared" si="1"/>
        <v>734733</v>
      </c>
      <c r="P51" s="112">
        <f t="shared" si="2"/>
        <v>734733</v>
      </c>
    </row>
    <row r="52" spans="3:16" ht="30" customHeight="1">
      <c r="C52" s="28"/>
      <c r="D52" s="29"/>
      <c r="E52" s="31" t="s">
        <v>41</v>
      </c>
      <c r="F52" s="52">
        <v>110321</v>
      </c>
      <c r="G52" s="52">
        <v>256548</v>
      </c>
      <c r="H52" s="110">
        <f t="shared" si="0"/>
        <v>366869</v>
      </c>
      <c r="I52" s="93"/>
      <c r="J52" s="52">
        <v>945111</v>
      </c>
      <c r="K52" s="52">
        <v>746549</v>
      </c>
      <c r="L52" s="52">
        <v>399508</v>
      </c>
      <c r="M52" s="52">
        <v>619548</v>
      </c>
      <c r="N52" s="52">
        <v>478065</v>
      </c>
      <c r="O52" s="126">
        <f t="shared" si="1"/>
        <v>3188781</v>
      </c>
      <c r="P52" s="112">
        <f t="shared" si="2"/>
        <v>3555650</v>
      </c>
    </row>
    <row r="53" spans="3:16" ht="30" customHeight="1">
      <c r="C53" s="28"/>
      <c r="D53" s="29"/>
      <c r="E53" s="31" t="s">
        <v>42</v>
      </c>
      <c r="F53" s="52">
        <v>110370</v>
      </c>
      <c r="G53" s="52">
        <v>229504</v>
      </c>
      <c r="H53" s="110">
        <f t="shared" si="0"/>
        <v>339874</v>
      </c>
      <c r="I53" s="93"/>
      <c r="J53" s="52">
        <v>500626</v>
      </c>
      <c r="K53" s="52">
        <v>456434</v>
      </c>
      <c r="L53" s="52">
        <v>326238</v>
      </c>
      <c r="M53" s="52">
        <v>249290</v>
      </c>
      <c r="N53" s="52">
        <v>131375</v>
      </c>
      <c r="O53" s="126">
        <f t="shared" si="1"/>
        <v>1663963</v>
      </c>
      <c r="P53" s="112">
        <f t="shared" si="2"/>
        <v>2003837</v>
      </c>
    </row>
    <row r="54" spans="3:16" ht="30" customHeight="1">
      <c r="C54" s="28"/>
      <c r="D54" s="29"/>
      <c r="E54" s="31" t="s">
        <v>43</v>
      </c>
      <c r="F54" s="52">
        <v>52541</v>
      </c>
      <c r="G54" s="52">
        <v>61326</v>
      </c>
      <c r="H54" s="110">
        <f t="shared" si="0"/>
        <v>113867</v>
      </c>
      <c r="I54" s="93"/>
      <c r="J54" s="52">
        <v>441611</v>
      </c>
      <c r="K54" s="52">
        <v>444250</v>
      </c>
      <c r="L54" s="52">
        <v>296011</v>
      </c>
      <c r="M54" s="52">
        <v>235182</v>
      </c>
      <c r="N54" s="52">
        <v>120124</v>
      </c>
      <c r="O54" s="126">
        <f t="shared" si="1"/>
        <v>1537178</v>
      </c>
      <c r="P54" s="112">
        <f t="shared" si="2"/>
        <v>1651045</v>
      </c>
    </row>
    <row r="55" spans="3:16" ht="30" customHeight="1">
      <c r="C55" s="28"/>
      <c r="D55" s="32" t="s">
        <v>44</v>
      </c>
      <c r="E55" s="33"/>
      <c r="F55" s="109">
        <f>SUM(F56:F57)</f>
        <v>688533</v>
      </c>
      <c r="G55" s="109">
        <f>SUM(G56:G57)</f>
        <v>1394483</v>
      </c>
      <c r="H55" s="110">
        <f t="shared" si="0"/>
        <v>2083016</v>
      </c>
      <c r="I55" s="111"/>
      <c r="J55" s="109">
        <f>SUM(J56:J57)</f>
        <v>13321128</v>
      </c>
      <c r="K55" s="109">
        <f>SUM(K56:K57)</f>
        <v>10310542</v>
      </c>
      <c r="L55" s="109">
        <f>SUM(L56:L57)</f>
        <v>7268561</v>
      </c>
      <c r="M55" s="109">
        <f>SUM(M56:M57)</f>
        <v>5774086</v>
      </c>
      <c r="N55" s="109">
        <f>SUM(N56:N57)</f>
        <v>2539541</v>
      </c>
      <c r="O55" s="110">
        <f t="shared" si="1"/>
        <v>39213858</v>
      </c>
      <c r="P55" s="112">
        <f t="shared" si="2"/>
        <v>41296874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10">
        <f t="shared" si="0"/>
        <v>0</v>
      </c>
      <c r="I56" s="93"/>
      <c r="J56" s="52">
        <v>10517219</v>
      </c>
      <c r="K56" s="52">
        <v>8019112</v>
      </c>
      <c r="L56" s="52">
        <v>6111793</v>
      </c>
      <c r="M56" s="52">
        <v>4924817</v>
      </c>
      <c r="N56" s="52">
        <v>2314314</v>
      </c>
      <c r="O56" s="110">
        <f t="shared" si="1"/>
        <v>31887255</v>
      </c>
      <c r="P56" s="112">
        <f t="shared" si="2"/>
        <v>31887255</v>
      </c>
    </row>
    <row r="57" spans="3:16" ht="30" customHeight="1">
      <c r="C57" s="28"/>
      <c r="D57" s="29"/>
      <c r="E57" s="31" t="s">
        <v>46</v>
      </c>
      <c r="F57" s="52">
        <v>688533</v>
      </c>
      <c r="G57" s="52">
        <v>1394483</v>
      </c>
      <c r="H57" s="110">
        <f t="shared" si="0"/>
        <v>2083016</v>
      </c>
      <c r="I57" s="93"/>
      <c r="J57" s="52">
        <v>2803909</v>
      </c>
      <c r="K57" s="52">
        <v>2291430</v>
      </c>
      <c r="L57" s="52">
        <v>1156768</v>
      </c>
      <c r="M57" s="52">
        <v>849269</v>
      </c>
      <c r="N57" s="52">
        <v>225227</v>
      </c>
      <c r="O57" s="110">
        <f t="shared" si="1"/>
        <v>7326603</v>
      </c>
      <c r="P57" s="112">
        <f t="shared" si="2"/>
        <v>9409619</v>
      </c>
    </row>
    <row r="58" spans="3:16" ht="30" customHeight="1">
      <c r="C58" s="28"/>
      <c r="D58" s="32" t="s">
        <v>47</v>
      </c>
      <c r="E58" s="33"/>
      <c r="F58" s="109">
        <f>SUM(F59:F62)</f>
        <v>21548</v>
      </c>
      <c r="G58" s="109">
        <f>SUM(G59:G62)</f>
        <v>34283</v>
      </c>
      <c r="H58" s="110">
        <f t="shared" si="0"/>
        <v>55831</v>
      </c>
      <c r="I58" s="111"/>
      <c r="J58" s="109">
        <f>SUM(J59:J62)</f>
        <v>956658</v>
      </c>
      <c r="K58" s="109">
        <f>SUM(K59:K62)</f>
        <v>830287</v>
      </c>
      <c r="L58" s="109">
        <f>SUM(L59:L62)</f>
        <v>2550551</v>
      </c>
      <c r="M58" s="109">
        <f>SUM(M59:M62)</f>
        <v>3008461</v>
      </c>
      <c r="N58" s="109">
        <f>SUM(N59:N62)</f>
        <v>886975</v>
      </c>
      <c r="O58" s="110">
        <f t="shared" si="1"/>
        <v>8232932</v>
      </c>
      <c r="P58" s="112">
        <f t="shared" si="2"/>
        <v>8288763</v>
      </c>
    </row>
    <row r="59" spans="3:16" ht="30" customHeight="1">
      <c r="C59" s="28"/>
      <c r="D59" s="29"/>
      <c r="E59" s="31" t="s">
        <v>48</v>
      </c>
      <c r="F59" s="52">
        <v>9748</v>
      </c>
      <c r="G59" s="52">
        <v>18942</v>
      </c>
      <c r="H59" s="110">
        <f t="shared" si="0"/>
        <v>28690</v>
      </c>
      <c r="I59" s="93"/>
      <c r="J59" s="52">
        <v>820315</v>
      </c>
      <c r="K59" s="52">
        <v>667245</v>
      </c>
      <c r="L59" s="52">
        <v>2381876</v>
      </c>
      <c r="M59" s="52">
        <v>2931960</v>
      </c>
      <c r="N59" s="52">
        <v>874206</v>
      </c>
      <c r="O59" s="110">
        <f t="shared" si="1"/>
        <v>7675602</v>
      </c>
      <c r="P59" s="112">
        <f t="shared" si="2"/>
        <v>7704292</v>
      </c>
    </row>
    <row r="60" spans="3:16" ht="30" customHeight="1">
      <c r="C60" s="28"/>
      <c r="D60" s="29"/>
      <c r="E60" s="34" t="s">
        <v>49</v>
      </c>
      <c r="F60" s="52">
        <v>11800</v>
      </c>
      <c r="G60" s="52">
        <v>15341</v>
      </c>
      <c r="H60" s="110">
        <f t="shared" si="0"/>
        <v>27141</v>
      </c>
      <c r="I60" s="93"/>
      <c r="J60" s="52">
        <v>136343</v>
      </c>
      <c r="K60" s="52">
        <v>163042</v>
      </c>
      <c r="L60" s="52">
        <v>168675</v>
      </c>
      <c r="M60" s="52">
        <v>76501</v>
      </c>
      <c r="N60" s="52">
        <v>12769</v>
      </c>
      <c r="O60" s="110">
        <f t="shared" si="1"/>
        <v>557330</v>
      </c>
      <c r="P60" s="112">
        <f t="shared" si="2"/>
        <v>584471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10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10">
        <f t="shared" si="1"/>
        <v>0</v>
      </c>
      <c r="P61" s="112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10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10">
        <f t="shared" si="1"/>
        <v>0</v>
      </c>
      <c r="P62" s="112">
        <f t="shared" si="2"/>
        <v>0</v>
      </c>
    </row>
    <row r="63" spans="3:16" ht="30" customHeight="1">
      <c r="C63" s="28"/>
      <c r="D63" s="32" t="s">
        <v>51</v>
      </c>
      <c r="E63" s="33"/>
      <c r="F63" s="109">
        <f>SUM(F64)</f>
        <v>404686</v>
      </c>
      <c r="G63" s="109">
        <f>SUM(G64)</f>
        <v>674758</v>
      </c>
      <c r="H63" s="110">
        <f t="shared" si="0"/>
        <v>1079444</v>
      </c>
      <c r="I63" s="111"/>
      <c r="J63" s="109">
        <f>SUM(J64)</f>
        <v>1261497</v>
      </c>
      <c r="K63" s="109">
        <f>SUM(K64)</f>
        <v>1951214</v>
      </c>
      <c r="L63" s="109">
        <f>SUM(L64)</f>
        <v>1370329</v>
      </c>
      <c r="M63" s="109">
        <f>SUM(M64)</f>
        <v>1055391</v>
      </c>
      <c r="N63" s="109">
        <f>SUM(N64)</f>
        <v>512188</v>
      </c>
      <c r="O63" s="110">
        <f t="shared" si="1"/>
        <v>6150619</v>
      </c>
      <c r="P63" s="112">
        <f t="shared" si="2"/>
        <v>7230063</v>
      </c>
    </row>
    <row r="64" spans="3:16" ht="30" customHeight="1">
      <c r="C64" s="28"/>
      <c r="D64" s="29"/>
      <c r="E64" s="34" t="s">
        <v>52</v>
      </c>
      <c r="F64" s="52">
        <v>404686</v>
      </c>
      <c r="G64" s="52">
        <v>674758</v>
      </c>
      <c r="H64" s="110">
        <f t="shared" si="0"/>
        <v>1079444</v>
      </c>
      <c r="I64" s="93"/>
      <c r="J64" s="52">
        <v>1261497</v>
      </c>
      <c r="K64" s="52">
        <v>1951214</v>
      </c>
      <c r="L64" s="52">
        <v>1370329</v>
      </c>
      <c r="M64" s="52">
        <v>1055391</v>
      </c>
      <c r="N64" s="52">
        <v>512188</v>
      </c>
      <c r="O64" s="110">
        <f t="shared" si="1"/>
        <v>6150619</v>
      </c>
      <c r="P64" s="112">
        <f t="shared" si="2"/>
        <v>7230063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10">
        <f t="shared" si="0"/>
        <v>0</v>
      </c>
      <c r="I65" s="9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10">
        <f t="shared" si="1"/>
        <v>0</v>
      </c>
      <c r="P65" s="112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10">
        <f t="shared" si="0"/>
        <v>0</v>
      </c>
      <c r="I66" s="9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10">
        <f t="shared" si="1"/>
        <v>0</v>
      </c>
      <c r="P66" s="112">
        <f t="shared" si="2"/>
        <v>0</v>
      </c>
    </row>
    <row r="67" spans="3:16" ht="30" customHeight="1">
      <c r="C67" s="28"/>
      <c r="D67" s="36" t="s">
        <v>55</v>
      </c>
      <c r="E67" s="37"/>
      <c r="F67" s="52">
        <v>111898</v>
      </c>
      <c r="G67" s="52">
        <v>132819</v>
      </c>
      <c r="H67" s="110">
        <f t="shared" si="0"/>
        <v>244717</v>
      </c>
      <c r="I67" s="93"/>
      <c r="J67" s="52">
        <v>1352556</v>
      </c>
      <c r="K67" s="52">
        <v>1152177</v>
      </c>
      <c r="L67" s="52">
        <v>922520</v>
      </c>
      <c r="M67" s="52">
        <v>1197559</v>
      </c>
      <c r="N67" s="52">
        <v>457571</v>
      </c>
      <c r="O67" s="110">
        <f t="shared" si="1"/>
        <v>5082383</v>
      </c>
      <c r="P67" s="112">
        <f t="shared" si="2"/>
        <v>5327100</v>
      </c>
    </row>
    <row r="68" spans="3:16" ht="30" customHeight="1" thickBot="1">
      <c r="C68" s="38"/>
      <c r="D68" s="39" t="s">
        <v>56</v>
      </c>
      <c r="E68" s="40"/>
      <c r="F68" s="54">
        <v>431887</v>
      </c>
      <c r="G68" s="54">
        <v>530865</v>
      </c>
      <c r="H68" s="113">
        <f t="shared" si="0"/>
        <v>962752</v>
      </c>
      <c r="I68" s="94"/>
      <c r="J68" s="54">
        <v>4067133</v>
      </c>
      <c r="K68" s="54">
        <v>2418158</v>
      </c>
      <c r="L68" s="54">
        <v>1671511</v>
      </c>
      <c r="M68" s="54">
        <v>1175592</v>
      </c>
      <c r="N68" s="54">
        <v>452040</v>
      </c>
      <c r="O68" s="113">
        <f t="shared" si="1"/>
        <v>9784434</v>
      </c>
      <c r="P68" s="114">
        <f t="shared" si="2"/>
        <v>10747186</v>
      </c>
    </row>
    <row r="69" spans="3:16" ht="30" customHeight="1">
      <c r="C69" s="25" t="s">
        <v>57</v>
      </c>
      <c r="D69" s="41"/>
      <c r="E69" s="42"/>
      <c r="F69" s="105">
        <f>SUM(F70:F78)</f>
        <v>65086</v>
      </c>
      <c r="G69" s="105">
        <f>SUM(G70:G78)</f>
        <v>141531</v>
      </c>
      <c r="H69" s="106">
        <f t="shared" si="0"/>
        <v>206617</v>
      </c>
      <c r="I69" s="107"/>
      <c r="J69" s="105">
        <f>SUM(J70:J78)</f>
        <v>10503702</v>
      </c>
      <c r="K69" s="105">
        <f>SUM(K70:K78)</f>
        <v>10784868</v>
      </c>
      <c r="L69" s="105">
        <f>SUM(L70:L78)</f>
        <v>11348133</v>
      </c>
      <c r="M69" s="105">
        <f>SUM(M70:M78)</f>
        <v>12891496</v>
      </c>
      <c r="N69" s="105">
        <f>SUM(N70:N78)</f>
        <v>8002218</v>
      </c>
      <c r="O69" s="106">
        <f t="shared" si="1"/>
        <v>53530417</v>
      </c>
      <c r="P69" s="108">
        <f t="shared" si="2"/>
        <v>53737034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15">
        <f t="shared" si="0"/>
        <v>0</v>
      </c>
      <c r="I70" s="53"/>
      <c r="J70" s="55">
        <v>771628</v>
      </c>
      <c r="K70" s="55">
        <v>1796015</v>
      </c>
      <c r="L70" s="55">
        <v>1983624</v>
      </c>
      <c r="M70" s="55">
        <v>1593206</v>
      </c>
      <c r="N70" s="55">
        <v>453834</v>
      </c>
      <c r="O70" s="115">
        <f t="shared" si="1"/>
        <v>6598307</v>
      </c>
      <c r="P70" s="116">
        <f t="shared" si="2"/>
        <v>6598307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09">
        <f t="shared" si="0"/>
        <v>0</v>
      </c>
      <c r="I71" s="53"/>
      <c r="J71" s="52">
        <v>12584</v>
      </c>
      <c r="K71" s="52">
        <v>0</v>
      </c>
      <c r="L71" s="52">
        <v>0</v>
      </c>
      <c r="M71" s="52">
        <v>0</v>
      </c>
      <c r="N71" s="52">
        <v>0</v>
      </c>
      <c r="O71" s="110">
        <f t="shared" si="1"/>
        <v>12584</v>
      </c>
      <c r="P71" s="112">
        <f t="shared" si="2"/>
        <v>12584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09">
        <f t="shared" si="0"/>
        <v>0</v>
      </c>
      <c r="I72" s="53"/>
      <c r="J72" s="52">
        <v>5111453</v>
      </c>
      <c r="K72" s="52">
        <v>4134449</v>
      </c>
      <c r="L72" s="52">
        <v>2654838</v>
      </c>
      <c r="M72" s="52">
        <v>1640822</v>
      </c>
      <c r="N72" s="52">
        <v>691207</v>
      </c>
      <c r="O72" s="110">
        <f t="shared" si="1"/>
        <v>14232769</v>
      </c>
      <c r="P72" s="112">
        <f t="shared" si="2"/>
        <v>14232769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6174</v>
      </c>
      <c r="H73" s="109">
        <f t="shared" si="0"/>
        <v>6174</v>
      </c>
      <c r="I73" s="93"/>
      <c r="J73" s="52">
        <v>376424</v>
      </c>
      <c r="K73" s="52">
        <v>353323</v>
      </c>
      <c r="L73" s="52">
        <v>729737</v>
      </c>
      <c r="M73" s="52">
        <v>415082</v>
      </c>
      <c r="N73" s="52">
        <v>397401</v>
      </c>
      <c r="O73" s="110">
        <f t="shared" si="1"/>
        <v>2271967</v>
      </c>
      <c r="P73" s="112">
        <f t="shared" si="2"/>
        <v>2278141</v>
      </c>
    </row>
    <row r="74" spans="3:16" ht="30" customHeight="1">
      <c r="C74" s="28"/>
      <c r="D74" s="36" t="s">
        <v>61</v>
      </c>
      <c r="E74" s="37"/>
      <c r="F74" s="52">
        <v>65086</v>
      </c>
      <c r="G74" s="52">
        <v>80953</v>
      </c>
      <c r="H74" s="109">
        <f t="shared" si="0"/>
        <v>146039</v>
      </c>
      <c r="I74" s="93"/>
      <c r="J74" s="52">
        <v>1448625</v>
      </c>
      <c r="K74" s="52">
        <v>1312834</v>
      </c>
      <c r="L74" s="52">
        <v>1368023</v>
      </c>
      <c r="M74" s="52">
        <v>1005600</v>
      </c>
      <c r="N74" s="52">
        <v>280534</v>
      </c>
      <c r="O74" s="110">
        <f t="shared" si="1"/>
        <v>5415616</v>
      </c>
      <c r="P74" s="112">
        <f t="shared" si="2"/>
        <v>5561655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54404</v>
      </c>
      <c r="H75" s="109">
        <f aca="true" t="shared" si="3" ref="H75:H84">SUM(F75:G75)</f>
        <v>54404</v>
      </c>
      <c r="I75" s="53"/>
      <c r="J75" s="52">
        <v>2699377</v>
      </c>
      <c r="K75" s="52">
        <v>2856615</v>
      </c>
      <c r="L75" s="52">
        <v>2446924</v>
      </c>
      <c r="M75" s="52">
        <v>1696323</v>
      </c>
      <c r="N75" s="52">
        <v>511813</v>
      </c>
      <c r="O75" s="110">
        <f aca="true" t="shared" si="4" ref="O75:O84">SUM(I75:N75)</f>
        <v>10211052</v>
      </c>
      <c r="P75" s="112">
        <f aca="true" t="shared" si="5" ref="P75:P84">SUM(O75,H75)</f>
        <v>10265456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09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10">
        <f t="shared" si="4"/>
        <v>0</v>
      </c>
      <c r="P76" s="112">
        <f t="shared" si="5"/>
        <v>0</v>
      </c>
    </row>
    <row r="77" spans="3:16" ht="30" customHeight="1">
      <c r="C77" s="28"/>
      <c r="D77" s="195" t="s">
        <v>64</v>
      </c>
      <c r="E77" s="196"/>
      <c r="F77" s="52">
        <v>0</v>
      </c>
      <c r="G77" s="52">
        <v>0</v>
      </c>
      <c r="H77" s="110">
        <f t="shared" si="3"/>
        <v>0</v>
      </c>
      <c r="I77" s="53"/>
      <c r="J77" s="52">
        <v>23537</v>
      </c>
      <c r="K77" s="52">
        <v>149452</v>
      </c>
      <c r="L77" s="52">
        <v>1967752</v>
      </c>
      <c r="M77" s="52">
        <v>6381316</v>
      </c>
      <c r="N77" s="52">
        <v>5476547</v>
      </c>
      <c r="O77" s="110">
        <f t="shared" si="4"/>
        <v>13998604</v>
      </c>
      <c r="P77" s="112">
        <f t="shared" si="5"/>
        <v>13998604</v>
      </c>
    </row>
    <row r="78" spans="3:16" ht="30" customHeight="1" thickBot="1">
      <c r="C78" s="38"/>
      <c r="D78" s="197" t="s">
        <v>65</v>
      </c>
      <c r="E78" s="198"/>
      <c r="F78" s="56">
        <v>0</v>
      </c>
      <c r="G78" s="56">
        <v>0</v>
      </c>
      <c r="H78" s="117">
        <f t="shared" si="3"/>
        <v>0</v>
      </c>
      <c r="I78" s="57"/>
      <c r="J78" s="56">
        <v>60074</v>
      </c>
      <c r="K78" s="56">
        <v>182180</v>
      </c>
      <c r="L78" s="56">
        <v>197235</v>
      </c>
      <c r="M78" s="56">
        <v>159147</v>
      </c>
      <c r="N78" s="56">
        <v>190882</v>
      </c>
      <c r="O78" s="117">
        <f t="shared" si="4"/>
        <v>789518</v>
      </c>
      <c r="P78" s="118">
        <f t="shared" si="5"/>
        <v>789518</v>
      </c>
    </row>
    <row r="79" spans="3:16" ht="30" customHeight="1">
      <c r="C79" s="25" t="s">
        <v>66</v>
      </c>
      <c r="D79" s="41"/>
      <c r="E79" s="42"/>
      <c r="F79" s="105">
        <f>SUM(F80:F83)</f>
        <v>0</v>
      </c>
      <c r="G79" s="105">
        <f>SUM(G80:G83)</f>
        <v>0</v>
      </c>
      <c r="H79" s="106">
        <f t="shared" si="3"/>
        <v>0</v>
      </c>
      <c r="I79" s="119"/>
      <c r="J79" s="105">
        <f>SUM(J80:J83)</f>
        <v>4256316</v>
      </c>
      <c r="K79" s="105">
        <f>SUM(K80:K83)</f>
        <v>4678376</v>
      </c>
      <c r="L79" s="105">
        <f>SUM(L80:L83)</f>
        <v>12288978</v>
      </c>
      <c r="M79" s="105">
        <f>SUM(M80:M83)</f>
        <v>27050912</v>
      </c>
      <c r="N79" s="105">
        <f>SUM(N80:N83)</f>
        <v>17874886</v>
      </c>
      <c r="O79" s="106">
        <f t="shared" si="4"/>
        <v>66149468</v>
      </c>
      <c r="P79" s="108">
        <f t="shared" si="5"/>
        <v>66149468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10">
        <f t="shared" si="3"/>
        <v>0</v>
      </c>
      <c r="I80" s="53"/>
      <c r="J80" s="52">
        <v>103531</v>
      </c>
      <c r="K80" s="52">
        <v>230104</v>
      </c>
      <c r="L80" s="52">
        <v>5379321</v>
      </c>
      <c r="M80" s="52">
        <v>13602670</v>
      </c>
      <c r="N80" s="52">
        <v>9927357</v>
      </c>
      <c r="O80" s="126">
        <f t="shared" si="4"/>
        <v>29242983</v>
      </c>
      <c r="P80" s="112">
        <f t="shared" si="5"/>
        <v>29242983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10">
        <f t="shared" si="3"/>
        <v>0</v>
      </c>
      <c r="I81" s="53"/>
      <c r="J81" s="52">
        <v>3781650</v>
      </c>
      <c r="K81" s="52">
        <v>3974133</v>
      </c>
      <c r="L81" s="52">
        <v>5365422</v>
      </c>
      <c r="M81" s="52">
        <v>6315784</v>
      </c>
      <c r="N81" s="52">
        <v>3689080</v>
      </c>
      <c r="O81" s="126">
        <f t="shared" si="4"/>
        <v>23126069</v>
      </c>
      <c r="P81" s="112">
        <f t="shared" si="5"/>
        <v>23126069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10">
        <f t="shared" si="3"/>
        <v>0</v>
      </c>
      <c r="I82" s="53"/>
      <c r="J82" s="52">
        <v>0</v>
      </c>
      <c r="K82" s="52">
        <v>20447</v>
      </c>
      <c r="L82" s="52">
        <v>126590</v>
      </c>
      <c r="M82" s="52">
        <v>1085012</v>
      </c>
      <c r="N82" s="52">
        <v>734575</v>
      </c>
      <c r="O82" s="126">
        <f t="shared" si="4"/>
        <v>1966624</v>
      </c>
      <c r="P82" s="112">
        <f t="shared" si="5"/>
        <v>1966624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13">
        <f t="shared" si="3"/>
        <v>0</v>
      </c>
      <c r="I83" s="58"/>
      <c r="J83" s="54">
        <v>371135</v>
      </c>
      <c r="K83" s="54">
        <v>453692</v>
      </c>
      <c r="L83" s="54">
        <v>1417645</v>
      </c>
      <c r="M83" s="54">
        <v>6047446</v>
      </c>
      <c r="N83" s="54">
        <v>3523874</v>
      </c>
      <c r="O83" s="128">
        <f t="shared" si="4"/>
        <v>11813792</v>
      </c>
      <c r="P83" s="114">
        <f t="shared" si="5"/>
        <v>11813792</v>
      </c>
    </row>
    <row r="84" spans="3:16" ht="30" customHeight="1" thickBot="1">
      <c r="C84" s="199" t="s">
        <v>70</v>
      </c>
      <c r="D84" s="200"/>
      <c r="E84" s="200"/>
      <c r="F84" s="122">
        <f>SUM(F48,F69,F79)</f>
        <v>1996870</v>
      </c>
      <c r="G84" s="122">
        <f>SUM(G48,G69,G79)</f>
        <v>3456117</v>
      </c>
      <c r="H84" s="123">
        <f t="shared" si="3"/>
        <v>5452987</v>
      </c>
      <c r="I84" s="124"/>
      <c r="J84" s="122">
        <f>SUM(J48,J69,J79)</f>
        <v>41031818</v>
      </c>
      <c r="K84" s="122">
        <f>SUM(K48,K69,K79)</f>
        <v>36234303</v>
      </c>
      <c r="L84" s="122">
        <f>SUM(L48,L69,L79)</f>
        <v>40376421</v>
      </c>
      <c r="M84" s="122">
        <f>SUM(M48,M69,M79)</f>
        <v>55447140</v>
      </c>
      <c r="N84" s="122">
        <f>SUM(N48,N69,N79)</f>
        <v>33199357</v>
      </c>
      <c r="O84" s="123">
        <f t="shared" si="4"/>
        <v>206289039</v>
      </c>
      <c r="P84" s="125">
        <f t="shared" si="5"/>
        <v>211742026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E74" sqref="E7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3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05">
        <f>SUM(F11,F17,F20,F25,F29,F30)</f>
        <v>22123308</v>
      </c>
      <c r="G10" s="105">
        <f>SUM(G11,G17,G20,G25,G29,G30)</f>
        <v>35431850</v>
      </c>
      <c r="H10" s="106">
        <f>SUM(F10:G10)</f>
        <v>57555158</v>
      </c>
      <c r="I10" s="107"/>
      <c r="J10" s="105">
        <f>SUM(J11,J17,J20,J25,J29,J30)</f>
        <v>265031241</v>
      </c>
      <c r="K10" s="105">
        <f>SUM(K11,K17,K20,K25,K29,K30)</f>
        <v>209957442</v>
      </c>
      <c r="L10" s="105">
        <f>SUM(L11,L17,L20,L25,L29,L30)</f>
        <v>168458361</v>
      </c>
      <c r="M10" s="105">
        <f>SUM(M11,M17,M20,M25,M29,M30)</f>
        <v>156071054</v>
      </c>
      <c r="N10" s="105">
        <f>SUM(N11,N17,N20,N25,N29,N30)</f>
        <v>73610882</v>
      </c>
      <c r="O10" s="106">
        <f>SUM(I10:N10)</f>
        <v>873128980</v>
      </c>
      <c r="P10" s="108">
        <f>SUM(O10,H10)</f>
        <v>930684138</v>
      </c>
      <c r="Q10" s="20"/>
    </row>
    <row r="11" spans="3:16" ht="30" customHeight="1">
      <c r="C11" s="28"/>
      <c r="D11" s="29" t="s">
        <v>38</v>
      </c>
      <c r="E11" s="30"/>
      <c r="F11" s="109">
        <f>SUM(F12:F16)</f>
        <v>2732320</v>
      </c>
      <c r="G11" s="109">
        <f>SUM(G12:G16)</f>
        <v>5475929</v>
      </c>
      <c r="H11" s="110">
        <f aca="true" t="shared" si="0" ref="H11:H74">SUM(F11:G11)</f>
        <v>8208249</v>
      </c>
      <c r="I11" s="111"/>
      <c r="J11" s="109">
        <f>SUM(J12:J16)</f>
        <v>53155956</v>
      </c>
      <c r="K11" s="109">
        <f>SUM(K12:K16)</f>
        <v>41206780</v>
      </c>
      <c r="L11" s="109">
        <f>SUM(L12:L16)</f>
        <v>29593721</v>
      </c>
      <c r="M11" s="109">
        <f>SUM(M12:M16)</f>
        <v>32975064</v>
      </c>
      <c r="N11" s="109">
        <f>SUM(N12:N16)</f>
        <v>24903712</v>
      </c>
      <c r="O11" s="110">
        <f aca="true" t="shared" si="1" ref="O11:O74">SUM(I11:N11)</f>
        <v>181835233</v>
      </c>
      <c r="P11" s="112">
        <f aca="true" t="shared" si="2" ref="P11:P74">SUM(O11,H11)</f>
        <v>190043482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10">
        <f t="shared" si="0"/>
        <v>0</v>
      </c>
      <c r="I12" s="93"/>
      <c r="J12" s="52">
        <v>34083560</v>
      </c>
      <c r="K12" s="52">
        <v>24388399</v>
      </c>
      <c r="L12" s="52">
        <v>18570334</v>
      </c>
      <c r="M12" s="52">
        <v>18730337</v>
      </c>
      <c r="N12" s="52">
        <v>14726272</v>
      </c>
      <c r="O12" s="110">
        <f t="shared" si="1"/>
        <v>110498902</v>
      </c>
      <c r="P12" s="112">
        <f t="shared" si="2"/>
        <v>110498902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10">
        <f t="shared" si="0"/>
        <v>0</v>
      </c>
      <c r="I13" s="93"/>
      <c r="J13" s="52">
        <v>195850</v>
      </c>
      <c r="K13" s="52">
        <v>336186</v>
      </c>
      <c r="L13" s="52">
        <v>804932</v>
      </c>
      <c r="M13" s="52">
        <v>3202106</v>
      </c>
      <c r="N13" s="52">
        <v>2864157</v>
      </c>
      <c r="O13" s="110">
        <f t="shared" si="1"/>
        <v>7403231</v>
      </c>
      <c r="P13" s="112">
        <f t="shared" si="2"/>
        <v>7403231</v>
      </c>
    </row>
    <row r="14" spans="3:16" ht="30" customHeight="1">
      <c r="C14" s="28"/>
      <c r="D14" s="29"/>
      <c r="E14" s="31" t="s">
        <v>41</v>
      </c>
      <c r="F14" s="52">
        <v>1103210</v>
      </c>
      <c r="G14" s="52">
        <v>2567629</v>
      </c>
      <c r="H14" s="110">
        <f t="shared" si="0"/>
        <v>3670839</v>
      </c>
      <c r="I14" s="93"/>
      <c r="J14" s="52">
        <v>9454176</v>
      </c>
      <c r="K14" s="52">
        <v>7475355</v>
      </c>
      <c r="L14" s="52">
        <v>3995080</v>
      </c>
      <c r="M14" s="52">
        <v>6195480</v>
      </c>
      <c r="N14" s="52">
        <v>4790074</v>
      </c>
      <c r="O14" s="110">
        <f t="shared" si="1"/>
        <v>31910165</v>
      </c>
      <c r="P14" s="112">
        <f t="shared" si="2"/>
        <v>35581004</v>
      </c>
    </row>
    <row r="15" spans="3:16" ht="30" customHeight="1">
      <c r="C15" s="28"/>
      <c r="D15" s="29"/>
      <c r="E15" s="31" t="s">
        <v>42</v>
      </c>
      <c r="F15" s="52">
        <v>1103700</v>
      </c>
      <c r="G15" s="52">
        <v>2295040</v>
      </c>
      <c r="H15" s="110">
        <f t="shared" si="0"/>
        <v>3398740</v>
      </c>
      <c r="I15" s="93"/>
      <c r="J15" s="52">
        <v>5006260</v>
      </c>
      <c r="K15" s="52">
        <v>4564340</v>
      </c>
      <c r="L15" s="52">
        <v>3263265</v>
      </c>
      <c r="M15" s="52">
        <v>2495321</v>
      </c>
      <c r="N15" s="52">
        <v>1321969</v>
      </c>
      <c r="O15" s="110">
        <f t="shared" si="1"/>
        <v>16651155</v>
      </c>
      <c r="P15" s="112">
        <f t="shared" si="2"/>
        <v>20049895</v>
      </c>
    </row>
    <row r="16" spans="3:16" ht="30" customHeight="1">
      <c r="C16" s="28"/>
      <c r="D16" s="29"/>
      <c r="E16" s="31" t="s">
        <v>43</v>
      </c>
      <c r="F16" s="52">
        <v>525410</v>
      </c>
      <c r="G16" s="52">
        <v>613260</v>
      </c>
      <c r="H16" s="110">
        <f t="shared" si="0"/>
        <v>1138670</v>
      </c>
      <c r="I16" s="93"/>
      <c r="J16" s="52">
        <v>4416110</v>
      </c>
      <c r="K16" s="52">
        <v>4442500</v>
      </c>
      <c r="L16" s="52">
        <v>2960110</v>
      </c>
      <c r="M16" s="52">
        <v>2351820</v>
      </c>
      <c r="N16" s="52">
        <v>1201240</v>
      </c>
      <c r="O16" s="110">
        <f t="shared" si="1"/>
        <v>15371780</v>
      </c>
      <c r="P16" s="112">
        <f t="shared" si="2"/>
        <v>16510450</v>
      </c>
    </row>
    <row r="17" spans="3:16" ht="30" customHeight="1">
      <c r="C17" s="28"/>
      <c r="D17" s="32" t="s">
        <v>44</v>
      </c>
      <c r="E17" s="33"/>
      <c r="F17" s="109">
        <f>SUM(F18:F19)</f>
        <v>6887690</v>
      </c>
      <c r="G17" s="109">
        <f>SUM(G18:G19)</f>
        <v>13945616</v>
      </c>
      <c r="H17" s="110">
        <f t="shared" si="0"/>
        <v>20833306</v>
      </c>
      <c r="I17" s="111"/>
      <c r="J17" s="109">
        <f>SUM(J18:J19)</f>
        <v>133218781</v>
      </c>
      <c r="K17" s="109">
        <f>SUM(K18:K19)</f>
        <v>103145118</v>
      </c>
      <c r="L17" s="109">
        <f>SUM(L18:L19)</f>
        <v>72700467</v>
      </c>
      <c r="M17" s="109">
        <f>SUM(M18:M19)</f>
        <v>57768564</v>
      </c>
      <c r="N17" s="109">
        <f>SUM(N18:N19)</f>
        <v>25403440</v>
      </c>
      <c r="O17" s="110">
        <f t="shared" si="1"/>
        <v>392236370</v>
      </c>
      <c r="P17" s="112">
        <f t="shared" si="2"/>
        <v>413069676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10">
        <f t="shared" si="0"/>
        <v>0</v>
      </c>
      <c r="I18" s="93"/>
      <c r="J18" s="52">
        <v>105176187</v>
      </c>
      <c r="K18" s="52">
        <v>80217379</v>
      </c>
      <c r="L18" s="52">
        <v>61132787</v>
      </c>
      <c r="M18" s="52">
        <v>49273259</v>
      </c>
      <c r="N18" s="52">
        <v>23151170</v>
      </c>
      <c r="O18" s="110">
        <f t="shared" si="1"/>
        <v>318950782</v>
      </c>
      <c r="P18" s="112">
        <f t="shared" si="2"/>
        <v>318950782</v>
      </c>
    </row>
    <row r="19" spans="3:16" ht="30" customHeight="1">
      <c r="C19" s="28"/>
      <c r="D19" s="29"/>
      <c r="E19" s="31" t="s">
        <v>46</v>
      </c>
      <c r="F19" s="52">
        <v>6887690</v>
      </c>
      <c r="G19" s="52">
        <v>13945616</v>
      </c>
      <c r="H19" s="110">
        <f t="shared" si="0"/>
        <v>20833306</v>
      </c>
      <c r="I19" s="93"/>
      <c r="J19" s="52">
        <v>28042594</v>
      </c>
      <c r="K19" s="52">
        <v>22927739</v>
      </c>
      <c r="L19" s="52">
        <v>11567680</v>
      </c>
      <c r="M19" s="52">
        <v>8495305</v>
      </c>
      <c r="N19" s="52">
        <v>2252270</v>
      </c>
      <c r="O19" s="110">
        <f t="shared" si="1"/>
        <v>73285588</v>
      </c>
      <c r="P19" s="112">
        <f t="shared" si="2"/>
        <v>94118894</v>
      </c>
    </row>
    <row r="20" spans="3:16" ht="30" customHeight="1">
      <c r="C20" s="28"/>
      <c r="D20" s="32" t="s">
        <v>47</v>
      </c>
      <c r="E20" s="33"/>
      <c r="F20" s="109">
        <f>SUM(F21:F24)</f>
        <v>217015</v>
      </c>
      <c r="G20" s="109">
        <f>SUM(G21:G24)</f>
        <v>342830</v>
      </c>
      <c r="H20" s="110">
        <f t="shared" si="0"/>
        <v>559845</v>
      </c>
      <c r="I20" s="111"/>
      <c r="J20" s="109">
        <f>SUM(J21:J24)</f>
        <v>9568621</v>
      </c>
      <c r="K20" s="109">
        <f>SUM(K21:K24)</f>
        <v>8305609</v>
      </c>
      <c r="L20" s="109">
        <f>SUM(L21:L24)</f>
        <v>25505510</v>
      </c>
      <c r="M20" s="109">
        <f>SUM(M21:M24)</f>
        <v>30089963</v>
      </c>
      <c r="N20" s="109">
        <f>SUM(N21:N24)</f>
        <v>8869750</v>
      </c>
      <c r="O20" s="110">
        <f t="shared" si="1"/>
        <v>82339453</v>
      </c>
      <c r="P20" s="112">
        <f t="shared" si="2"/>
        <v>82899298</v>
      </c>
    </row>
    <row r="21" spans="3:16" ht="30" customHeight="1">
      <c r="C21" s="28"/>
      <c r="D21" s="29"/>
      <c r="E21" s="31" t="s">
        <v>48</v>
      </c>
      <c r="F21" s="52">
        <v>99015</v>
      </c>
      <c r="G21" s="52">
        <v>189420</v>
      </c>
      <c r="H21" s="110">
        <f t="shared" si="0"/>
        <v>288435</v>
      </c>
      <c r="I21" s="93"/>
      <c r="J21" s="52">
        <v>8205191</v>
      </c>
      <c r="K21" s="52">
        <v>6675189</v>
      </c>
      <c r="L21" s="52">
        <v>23818760</v>
      </c>
      <c r="M21" s="52">
        <v>29324953</v>
      </c>
      <c r="N21" s="52">
        <v>8742060</v>
      </c>
      <c r="O21" s="110">
        <f t="shared" si="1"/>
        <v>76766153</v>
      </c>
      <c r="P21" s="112">
        <f t="shared" si="2"/>
        <v>77054588</v>
      </c>
    </row>
    <row r="22" spans="3:16" ht="30" customHeight="1">
      <c r="C22" s="28"/>
      <c r="D22" s="29"/>
      <c r="E22" s="34" t="s">
        <v>49</v>
      </c>
      <c r="F22" s="52">
        <v>118000</v>
      </c>
      <c r="G22" s="52">
        <v>153410</v>
      </c>
      <c r="H22" s="110">
        <f t="shared" si="0"/>
        <v>271410</v>
      </c>
      <c r="I22" s="93"/>
      <c r="J22" s="52">
        <v>1363430</v>
      </c>
      <c r="K22" s="52">
        <v>1630420</v>
      </c>
      <c r="L22" s="52">
        <v>1686750</v>
      </c>
      <c r="M22" s="52">
        <v>765010</v>
      </c>
      <c r="N22" s="52">
        <v>127690</v>
      </c>
      <c r="O22" s="110">
        <f t="shared" si="1"/>
        <v>5573300</v>
      </c>
      <c r="P22" s="112">
        <f t="shared" si="2"/>
        <v>5844710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10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10">
        <f t="shared" si="1"/>
        <v>0</v>
      </c>
      <c r="P23" s="112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10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10">
        <f t="shared" si="1"/>
        <v>0</v>
      </c>
      <c r="P24" s="112">
        <f t="shared" si="2"/>
        <v>0</v>
      </c>
    </row>
    <row r="25" spans="3:16" ht="30" customHeight="1">
      <c r="C25" s="28"/>
      <c r="D25" s="32" t="s">
        <v>51</v>
      </c>
      <c r="E25" s="33"/>
      <c r="F25" s="109">
        <f>SUM(F26:F28)</f>
        <v>6832952</v>
      </c>
      <c r="G25" s="109">
        <f>SUM(G26:G28)</f>
        <v>9022520</v>
      </c>
      <c r="H25" s="110">
        <f t="shared" si="0"/>
        <v>15855472</v>
      </c>
      <c r="I25" s="111"/>
      <c r="J25" s="109">
        <f>SUM(J26:J28)</f>
        <v>14790390</v>
      </c>
      <c r="K25" s="109">
        <f>SUM(K26:K28)</f>
        <v>21515604</v>
      </c>
      <c r="L25" s="109">
        <f>SUM(L26:L28)</f>
        <v>14688312</v>
      </c>
      <c r="M25" s="109">
        <f>SUM(M26:M28)</f>
        <v>11447350</v>
      </c>
      <c r="N25" s="109">
        <f>SUM(N26:N28)</f>
        <v>5308700</v>
      </c>
      <c r="O25" s="110">
        <f t="shared" si="1"/>
        <v>67750356</v>
      </c>
      <c r="P25" s="112">
        <f t="shared" si="2"/>
        <v>83605828</v>
      </c>
    </row>
    <row r="26" spans="3:16" ht="30" customHeight="1">
      <c r="C26" s="28"/>
      <c r="D26" s="29"/>
      <c r="E26" s="34" t="s">
        <v>52</v>
      </c>
      <c r="F26" s="52">
        <v>4046860</v>
      </c>
      <c r="G26" s="52">
        <v>6747580</v>
      </c>
      <c r="H26" s="110">
        <f t="shared" si="0"/>
        <v>10794440</v>
      </c>
      <c r="I26" s="93"/>
      <c r="J26" s="52">
        <v>12614970</v>
      </c>
      <c r="K26" s="52">
        <v>19512140</v>
      </c>
      <c r="L26" s="52">
        <v>13703290</v>
      </c>
      <c r="M26" s="52">
        <v>10553910</v>
      </c>
      <c r="N26" s="52">
        <v>5121880</v>
      </c>
      <c r="O26" s="110">
        <f t="shared" si="1"/>
        <v>61506190</v>
      </c>
      <c r="P26" s="112">
        <f t="shared" si="2"/>
        <v>72300630</v>
      </c>
    </row>
    <row r="27" spans="3:16" ht="30" customHeight="1">
      <c r="C27" s="28"/>
      <c r="D27" s="29"/>
      <c r="E27" s="34" t="s">
        <v>53</v>
      </c>
      <c r="F27" s="52">
        <v>740610</v>
      </c>
      <c r="G27" s="52">
        <v>413800</v>
      </c>
      <c r="H27" s="110">
        <f t="shared" si="0"/>
        <v>1154410</v>
      </c>
      <c r="I27" s="93"/>
      <c r="J27" s="52">
        <v>721050</v>
      </c>
      <c r="K27" s="52">
        <v>749465</v>
      </c>
      <c r="L27" s="52">
        <v>504240</v>
      </c>
      <c r="M27" s="52">
        <v>420360</v>
      </c>
      <c r="N27" s="52">
        <v>53130</v>
      </c>
      <c r="O27" s="110">
        <f t="shared" si="1"/>
        <v>2448245</v>
      </c>
      <c r="P27" s="112">
        <f t="shared" si="2"/>
        <v>3602655</v>
      </c>
    </row>
    <row r="28" spans="3:16" ht="30" customHeight="1">
      <c r="C28" s="28"/>
      <c r="D28" s="29"/>
      <c r="E28" s="34" t="s">
        <v>54</v>
      </c>
      <c r="F28" s="52">
        <v>2045482</v>
      </c>
      <c r="G28" s="52">
        <v>1861140</v>
      </c>
      <c r="H28" s="110">
        <f t="shared" si="0"/>
        <v>3906622</v>
      </c>
      <c r="I28" s="93"/>
      <c r="J28" s="52">
        <v>1454370</v>
      </c>
      <c r="K28" s="52">
        <v>1253999</v>
      </c>
      <c r="L28" s="52">
        <v>480782</v>
      </c>
      <c r="M28" s="52">
        <v>473080</v>
      </c>
      <c r="N28" s="52">
        <v>133690</v>
      </c>
      <c r="O28" s="110">
        <f t="shared" si="1"/>
        <v>3795921</v>
      </c>
      <c r="P28" s="112">
        <f t="shared" si="2"/>
        <v>7702543</v>
      </c>
    </row>
    <row r="29" spans="3:16" ht="30" customHeight="1">
      <c r="C29" s="28"/>
      <c r="D29" s="36" t="s">
        <v>55</v>
      </c>
      <c r="E29" s="37"/>
      <c r="F29" s="52">
        <v>1134160</v>
      </c>
      <c r="G29" s="52">
        <v>1335613</v>
      </c>
      <c r="H29" s="110">
        <f t="shared" si="0"/>
        <v>2469773</v>
      </c>
      <c r="I29" s="93"/>
      <c r="J29" s="52">
        <v>13614500</v>
      </c>
      <c r="K29" s="52">
        <v>11591570</v>
      </c>
      <c r="L29" s="52">
        <v>9249809</v>
      </c>
      <c r="M29" s="52">
        <v>12027940</v>
      </c>
      <c r="N29" s="52">
        <v>4594348</v>
      </c>
      <c r="O29" s="110">
        <f t="shared" si="1"/>
        <v>51078167</v>
      </c>
      <c r="P29" s="112">
        <f t="shared" si="2"/>
        <v>53547940</v>
      </c>
    </row>
    <row r="30" spans="3:16" ht="30" customHeight="1" thickBot="1">
      <c r="C30" s="38"/>
      <c r="D30" s="39" t="s">
        <v>56</v>
      </c>
      <c r="E30" s="40"/>
      <c r="F30" s="54">
        <v>4319171</v>
      </c>
      <c r="G30" s="54">
        <v>5309342</v>
      </c>
      <c r="H30" s="113">
        <f t="shared" si="0"/>
        <v>9628513</v>
      </c>
      <c r="I30" s="94"/>
      <c r="J30" s="54">
        <v>40682993</v>
      </c>
      <c r="K30" s="54">
        <v>24192761</v>
      </c>
      <c r="L30" s="54">
        <v>16720542</v>
      </c>
      <c r="M30" s="54">
        <v>11762173</v>
      </c>
      <c r="N30" s="54">
        <v>4530932</v>
      </c>
      <c r="O30" s="113">
        <f t="shared" si="1"/>
        <v>97889401</v>
      </c>
      <c r="P30" s="114">
        <f t="shared" si="2"/>
        <v>107517914</v>
      </c>
    </row>
    <row r="31" spans="3:16" ht="30" customHeight="1">
      <c r="C31" s="25" t="s">
        <v>57</v>
      </c>
      <c r="D31" s="41"/>
      <c r="E31" s="42"/>
      <c r="F31" s="105">
        <f>SUM(F32:F40)</f>
        <v>650860</v>
      </c>
      <c r="G31" s="105">
        <f>SUM(G32:G40)</f>
        <v>1415310</v>
      </c>
      <c r="H31" s="106">
        <f t="shared" si="0"/>
        <v>2066170</v>
      </c>
      <c r="I31" s="107"/>
      <c r="J31" s="105">
        <f>SUM(J32:J40)</f>
        <v>105041986</v>
      </c>
      <c r="K31" s="105">
        <f>SUM(K32:K40)</f>
        <v>107848680</v>
      </c>
      <c r="L31" s="105">
        <f>SUM(L32:L40)</f>
        <v>113488849</v>
      </c>
      <c r="M31" s="105">
        <f>SUM(M32:M40)</f>
        <v>128921009</v>
      </c>
      <c r="N31" s="105">
        <f>SUM(N32:N40)</f>
        <v>80022180</v>
      </c>
      <c r="O31" s="106">
        <f t="shared" si="1"/>
        <v>535322704</v>
      </c>
      <c r="P31" s="108">
        <f t="shared" si="2"/>
        <v>537388874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15">
        <f t="shared" si="0"/>
        <v>0</v>
      </c>
      <c r="I32" s="53"/>
      <c r="J32" s="55">
        <v>7716280</v>
      </c>
      <c r="K32" s="55">
        <v>17960150</v>
      </c>
      <c r="L32" s="55">
        <v>19836240</v>
      </c>
      <c r="M32" s="55">
        <v>15932060</v>
      </c>
      <c r="N32" s="55">
        <v>4538340</v>
      </c>
      <c r="O32" s="115">
        <f t="shared" si="1"/>
        <v>65983070</v>
      </c>
      <c r="P32" s="116">
        <f t="shared" si="2"/>
        <v>65983070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09">
        <f t="shared" si="0"/>
        <v>0</v>
      </c>
      <c r="I33" s="53"/>
      <c r="J33" s="52">
        <v>125840</v>
      </c>
      <c r="K33" s="52">
        <v>0</v>
      </c>
      <c r="L33" s="52">
        <v>0</v>
      </c>
      <c r="M33" s="52">
        <v>0</v>
      </c>
      <c r="N33" s="52">
        <v>0</v>
      </c>
      <c r="O33" s="110">
        <f t="shared" si="1"/>
        <v>125840</v>
      </c>
      <c r="P33" s="112">
        <f t="shared" si="2"/>
        <v>125840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09">
        <f t="shared" si="0"/>
        <v>0</v>
      </c>
      <c r="I34" s="53"/>
      <c r="J34" s="52">
        <v>51117539</v>
      </c>
      <c r="K34" s="52">
        <v>41344490</v>
      </c>
      <c r="L34" s="52">
        <v>26555899</v>
      </c>
      <c r="M34" s="52">
        <v>16414269</v>
      </c>
      <c r="N34" s="52">
        <v>6912070</v>
      </c>
      <c r="O34" s="110">
        <f t="shared" si="1"/>
        <v>142344267</v>
      </c>
      <c r="P34" s="112">
        <f t="shared" si="2"/>
        <v>142344267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61740</v>
      </c>
      <c r="H35" s="109">
        <f t="shared" si="0"/>
        <v>61740</v>
      </c>
      <c r="I35" s="93"/>
      <c r="J35" s="52">
        <v>3764240</v>
      </c>
      <c r="K35" s="52">
        <v>3533230</v>
      </c>
      <c r="L35" s="52">
        <v>7297370</v>
      </c>
      <c r="M35" s="52">
        <v>4150820</v>
      </c>
      <c r="N35" s="52">
        <v>3974010</v>
      </c>
      <c r="O35" s="110">
        <f t="shared" si="1"/>
        <v>22719670</v>
      </c>
      <c r="P35" s="112">
        <f t="shared" si="2"/>
        <v>22781410</v>
      </c>
    </row>
    <row r="36" spans="3:16" ht="30" customHeight="1">
      <c r="C36" s="28"/>
      <c r="D36" s="36" t="s">
        <v>61</v>
      </c>
      <c r="E36" s="37"/>
      <c r="F36" s="52">
        <v>650860</v>
      </c>
      <c r="G36" s="52">
        <v>809530</v>
      </c>
      <c r="H36" s="109">
        <f t="shared" si="0"/>
        <v>1460390</v>
      </c>
      <c r="I36" s="93"/>
      <c r="J36" s="52">
        <v>14488207</v>
      </c>
      <c r="K36" s="52">
        <v>13128340</v>
      </c>
      <c r="L36" s="52">
        <v>13680230</v>
      </c>
      <c r="M36" s="52">
        <v>10056000</v>
      </c>
      <c r="N36" s="52">
        <v>2805340</v>
      </c>
      <c r="O36" s="110">
        <f t="shared" si="1"/>
        <v>54158117</v>
      </c>
      <c r="P36" s="112">
        <f t="shared" si="2"/>
        <v>55618507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544040</v>
      </c>
      <c r="H37" s="109">
        <f t="shared" si="0"/>
        <v>544040</v>
      </c>
      <c r="I37" s="53"/>
      <c r="J37" s="52">
        <v>26993770</v>
      </c>
      <c r="K37" s="52">
        <v>28566150</v>
      </c>
      <c r="L37" s="52">
        <v>24469240</v>
      </c>
      <c r="M37" s="52">
        <v>16963230</v>
      </c>
      <c r="N37" s="52">
        <v>5118130</v>
      </c>
      <c r="O37" s="110">
        <f t="shared" si="1"/>
        <v>102110520</v>
      </c>
      <c r="P37" s="112">
        <f t="shared" si="2"/>
        <v>102654560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09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10">
        <f t="shared" si="1"/>
        <v>0</v>
      </c>
      <c r="P38" s="112">
        <f t="shared" si="2"/>
        <v>0</v>
      </c>
    </row>
    <row r="39" spans="3:16" ht="30" customHeight="1">
      <c r="C39" s="28"/>
      <c r="D39" s="195" t="s">
        <v>64</v>
      </c>
      <c r="E39" s="202"/>
      <c r="F39" s="52">
        <v>0</v>
      </c>
      <c r="G39" s="52">
        <v>0</v>
      </c>
      <c r="H39" s="110">
        <f t="shared" si="0"/>
        <v>0</v>
      </c>
      <c r="I39" s="53"/>
      <c r="J39" s="52">
        <v>235370</v>
      </c>
      <c r="K39" s="52">
        <v>1494520</v>
      </c>
      <c r="L39" s="52">
        <v>19677520</v>
      </c>
      <c r="M39" s="52">
        <v>63813160</v>
      </c>
      <c r="N39" s="52">
        <v>54765470</v>
      </c>
      <c r="O39" s="110">
        <f t="shared" si="1"/>
        <v>139986040</v>
      </c>
      <c r="P39" s="112">
        <f t="shared" si="2"/>
        <v>139986040</v>
      </c>
    </row>
    <row r="40" spans="3:16" ht="30" customHeight="1" thickBot="1">
      <c r="C40" s="38"/>
      <c r="D40" s="197" t="s">
        <v>65</v>
      </c>
      <c r="E40" s="198"/>
      <c r="F40" s="56">
        <v>0</v>
      </c>
      <c r="G40" s="56">
        <v>0</v>
      </c>
      <c r="H40" s="117">
        <f t="shared" si="0"/>
        <v>0</v>
      </c>
      <c r="I40" s="57"/>
      <c r="J40" s="56">
        <v>600740</v>
      </c>
      <c r="K40" s="56">
        <v>1821800</v>
      </c>
      <c r="L40" s="56">
        <v>1972350</v>
      </c>
      <c r="M40" s="56">
        <v>1591470</v>
      </c>
      <c r="N40" s="56">
        <v>1908820</v>
      </c>
      <c r="O40" s="117">
        <f t="shared" si="1"/>
        <v>7895180</v>
      </c>
      <c r="P40" s="118">
        <f t="shared" si="2"/>
        <v>7895180</v>
      </c>
    </row>
    <row r="41" spans="3:16" ht="30" customHeight="1">
      <c r="C41" s="25" t="s">
        <v>66</v>
      </c>
      <c r="D41" s="41"/>
      <c r="E41" s="42"/>
      <c r="F41" s="105">
        <f>SUM(F42:F45)</f>
        <v>0</v>
      </c>
      <c r="G41" s="105">
        <f>SUM(G42:G45)</f>
        <v>0</v>
      </c>
      <c r="H41" s="106">
        <f t="shared" si="0"/>
        <v>0</v>
      </c>
      <c r="I41" s="119"/>
      <c r="J41" s="105">
        <f>SUM(J42:J45)</f>
        <v>42578588</v>
      </c>
      <c r="K41" s="105">
        <f>SUM(K42:K45)</f>
        <v>46800203</v>
      </c>
      <c r="L41" s="105">
        <f>SUM(L42:L45)</f>
        <v>122949923</v>
      </c>
      <c r="M41" s="105">
        <f>SUM(M42:M45)</f>
        <v>270596813</v>
      </c>
      <c r="N41" s="105">
        <f>SUM(N42:N45)</f>
        <v>178849840</v>
      </c>
      <c r="O41" s="106">
        <f t="shared" si="1"/>
        <v>661775367</v>
      </c>
      <c r="P41" s="108">
        <f t="shared" si="2"/>
        <v>661775367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10">
        <f t="shared" si="0"/>
        <v>0</v>
      </c>
      <c r="I42" s="53"/>
      <c r="J42" s="52">
        <v>1035310</v>
      </c>
      <c r="K42" s="52">
        <v>2301040</v>
      </c>
      <c r="L42" s="52">
        <v>53849484</v>
      </c>
      <c r="M42" s="52">
        <v>136104035</v>
      </c>
      <c r="N42" s="52">
        <v>99307033</v>
      </c>
      <c r="O42" s="110">
        <f>SUM(I42:N42)</f>
        <v>292596902</v>
      </c>
      <c r="P42" s="112">
        <f>SUM(O42,H42)</f>
        <v>292596902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10">
        <f t="shared" si="0"/>
        <v>0</v>
      </c>
      <c r="I43" s="53"/>
      <c r="J43" s="52">
        <v>37831928</v>
      </c>
      <c r="K43" s="52">
        <v>39757773</v>
      </c>
      <c r="L43" s="52">
        <v>53658089</v>
      </c>
      <c r="M43" s="52">
        <v>63157840</v>
      </c>
      <c r="N43" s="52">
        <v>36935008</v>
      </c>
      <c r="O43" s="110">
        <f>SUM(I43:N43)</f>
        <v>231340638</v>
      </c>
      <c r="P43" s="112">
        <f>SUM(O43,H43)</f>
        <v>231340638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10">
        <f t="shared" si="0"/>
        <v>0</v>
      </c>
      <c r="I44" s="53"/>
      <c r="J44" s="52">
        <v>0</v>
      </c>
      <c r="K44" s="52">
        <v>204470</v>
      </c>
      <c r="L44" s="52">
        <v>1265900</v>
      </c>
      <c r="M44" s="52">
        <v>10850120</v>
      </c>
      <c r="N44" s="52">
        <v>7345750</v>
      </c>
      <c r="O44" s="110">
        <f>SUM(I44:N44)</f>
        <v>19666240</v>
      </c>
      <c r="P44" s="112">
        <f>SUM(O44,H44)</f>
        <v>19666240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13">
        <f t="shared" si="0"/>
        <v>0</v>
      </c>
      <c r="I45" s="58"/>
      <c r="J45" s="54">
        <v>3711350</v>
      </c>
      <c r="K45" s="54">
        <v>4536920</v>
      </c>
      <c r="L45" s="54">
        <v>14176450</v>
      </c>
      <c r="M45" s="54">
        <v>60484818</v>
      </c>
      <c r="N45" s="54">
        <v>35262049</v>
      </c>
      <c r="O45" s="120">
        <f>SUM(I45:N45)</f>
        <v>118171587</v>
      </c>
      <c r="P45" s="121">
        <f>SUM(O45,H45)</f>
        <v>118171587</v>
      </c>
    </row>
    <row r="46" spans="3:16" ht="30" customHeight="1" thickBot="1">
      <c r="C46" s="199" t="s">
        <v>70</v>
      </c>
      <c r="D46" s="200"/>
      <c r="E46" s="200"/>
      <c r="F46" s="122">
        <f>SUM(F10,F31,F41)</f>
        <v>22774168</v>
      </c>
      <c r="G46" s="122">
        <f>SUM(G10,G31,G41)</f>
        <v>36847160</v>
      </c>
      <c r="H46" s="123">
        <f t="shared" si="0"/>
        <v>59621328</v>
      </c>
      <c r="I46" s="124"/>
      <c r="J46" s="122">
        <f>SUM(J10,J31,J41)</f>
        <v>412651815</v>
      </c>
      <c r="K46" s="122">
        <f>SUM(K10,K31,K41)</f>
        <v>364606325</v>
      </c>
      <c r="L46" s="122">
        <f>SUM(L10,L31,L41)</f>
        <v>404897133</v>
      </c>
      <c r="M46" s="122">
        <f>SUM(M10,M31,M41)</f>
        <v>555588876</v>
      </c>
      <c r="N46" s="122">
        <f>SUM(N10,N31,N41)</f>
        <v>332482902</v>
      </c>
      <c r="O46" s="123">
        <f t="shared" si="1"/>
        <v>2070227051</v>
      </c>
      <c r="P46" s="125">
        <f t="shared" si="2"/>
        <v>2129848379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05">
        <f>SUM(F49,F55,F58,F63,F67,F68)</f>
        <v>20205956</v>
      </c>
      <c r="G48" s="105">
        <f>SUM(G49,G55,G58,G63,G67,G68)</f>
        <v>32090279</v>
      </c>
      <c r="H48" s="106">
        <f t="shared" si="0"/>
        <v>52296235</v>
      </c>
      <c r="I48" s="107"/>
      <c r="J48" s="105">
        <f>SUM(J49,J55,J58,J63,J67,J68)</f>
        <v>240469902</v>
      </c>
      <c r="K48" s="105">
        <f>SUM(K49,K55,K58,K63,K67,K68)</f>
        <v>189559526</v>
      </c>
      <c r="L48" s="105">
        <f>SUM(L49,L55,L58,L63,L67,L68)</f>
        <v>151720739</v>
      </c>
      <c r="M48" s="105">
        <f>SUM(M49,M55,M58,M63,M67,M68)</f>
        <v>140233915</v>
      </c>
      <c r="N48" s="105">
        <f>SUM(N49,N55,N58,N63,N67,N68)</f>
        <v>65990779</v>
      </c>
      <c r="O48" s="106">
        <f t="shared" si="1"/>
        <v>787974861</v>
      </c>
      <c r="P48" s="108">
        <f t="shared" si="2"/>
        <v>840271096</v>
      </c>
      <c r="Q48" s="20"/>
    </row>
    <row r="49" spans="3:16" ht="30" customHeight="1">
      <c r="C49" s="28"/>
      <c r="D49" s="29" t="s">
        <v>38</v>
      </c>
      <c r="E49" s="30"/>
      <c r="F49" s="109">
        <f>SUM(F50:F54)</f>
        <v>2437211</v>
      </c>
      <c r="G49" s="109">
        <f>SUM(G50:G54)</f>
        <v>4855789</v>
      </c>
      <c r="H49" s="110">
        <f t="shared" si="0"/>
        <v>7293000</v>
      </c>
      <c r="I49" s="111"/>
      <c r="J49" s="109">
        <f>SUM(J50:J54)</f>
        <v>47280921</v>
      </c>
      <c r="K49" s="109">
        <f>SUM(K50:K54)</f>
        <v>36674502</v>
      </c>
      <c r="L49" s="109">
        <f>SUM(L50:L54)</f>
        <v>26248069</v>
      </c>
      <c r="M49" s="109">
        <f>SUM(M50:M54)</f>
        <v>29330520</v>
      </c>
      <c r="N49" s="109">
        <f>SUM(N50:N54)</f>
        <v>22111822</v>
      </c>
      <c r="O49" s="110">
        <f t="shared" si="1"/>
        <v>161645834</v>
      </c>
      <c r="P49" s="112">
        <f t="shared" si="2"/>
        <v>168938834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10">
        <f t="shared" si="0"/>
        <v>0</v>
      </c>
      <c r="I50" s="93"/>
      <c r="J50" s="52">
        <v>30342286</v>
      </c>
      <c r="K50" s="52">
        <v>21725500</v>
      </c>
      <c r="L50" s="52">
        <v>16503835</v>
      </c>
      <c r="M50" s="52">
        <v>16692184</v>
      </c>
      <c r="N50" s="52">
        <v>13082558</v>
      </c>
      <c r="O50" s="110">
        <f t="shared" si="1"/>
        <v>98346363</v>
      </c>
      <c r="P50" s="112">
        <f t="shared" si="2"/>
        <v>98346363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10">
        <f t="shared" si="0"/>
        <v>0</v>
      </c>
      <c r="I51" s="93"/>
      <c r="J51" s="52">
        <v>176265</v>
      </c>
      <c r="K51" s="52">
        <v>274361</v>
      </c>
      <c r="L51" s="52">
        <v>721741</v>
      </c>
      <c r="M51" s="52">
        <v>2833550</v>
      </c>
      <c r="N51" s="52">
        <v>2533772</v>
      </c>
      <c r="O51" s="110">
        <f t="shared" si="1"/>
        <v>6539689</v>
      </c>
      <c r="P51" s="112">
        <f t="shared" si="2"/>
        <v>6539689</v>
      </c>
    </row>
    <row r="52" spans="3:16" ht="30" customHeight="1">
      <c r="C52" s="28"/>
      <c r="D52" s="29"/>
      <c r="E52" s="31" t="s">
        <v>41</v>
      </c>
      <c r="F52" s="52">
        <v>987234</v>
      </c>
      <c r="G52" s="52">
        <v>2282502</v>
      </c>
      <c r="H52" s="110">
        <f t="shared" si="0"/>
        <v>3269736</v>
      </c>
      <c r="I52" s="93"/>
      <c r="J52" s="52">
        <v>8393523</v>
      </c>
      <c r="K52" s="52">
        <v>6681746</v>
      </c>
      <c r="L52" s="52">
        <v>3497130</v>
      </c>
      <c r="M52" s="52">
        <v>5509117</v>
      </c>
      <c r="N52" s="52">
        <v>4253954</v>
      </c>
      <c r="O52" s="110">
        <f t="shared" si="1"/>
        <v>28335470</v>
      </c>
      <c r="P52" s="112">
        <f t="shared" si="2"/>
        <v>31605206</v>
      </c>
    </row>
    <row r="53" spans="3:16" ht="30" customHeight="1">
      <c r="C53" s="28"/>
      <c r="D53" s="29"/>
      <c r="E53" s="31" t="s">
        <v>42</v>
      </c>
      <c r="F53" s="52">
        <v>979178</v>
      </c>
      <c r="G53" s="52">
        <v>2025900</v>
      </c>
      <c r="H53" s="110">
        <f t="shared" si="0"/>
        <v>3005078</v>
      </c>
      <c r="I53" s="93"/>
      <c r="J53" s="52">
        <v>4438321</v>
      </c>
      <c r="K53" s="52">
        <v>4044832</v>
      </c>
      <c r="L53" s="52">
        <v>2894219</v>
      </c>
      <c r="M53" s="52">
        <v>2205542</v>
      </c>
      <c r="N53" s="52">
        <v>1169789</v>
      </c>
      <c r="O53" s="110">
        <f t="shared" si="1"/>
        <v>14752703</v>
      </c>
      <c r="P53" s="112">
        <f t="shared" si="2"/>
        <v>17757781</v>
      </c>
    </row>
    <row r="54" spans="3:16" ht="30" customHeight="1">
      <c r="C54" s="28"/>
      <c r="D54" s="29"/>
      <c r="E54" s="31" t="s">
        <v>43</v>
      </c>
      <c r="F54" s="52">
        <v>470799</v>
      </c>
      <c r="G54" s="52">
        <v>547387</v>
      </c>
      <c r="H54" s="110">
        <f t="shared" si="0"/>
        <v>1018186</v>
      </c>
      <c r="I54" s="93"/>
      <c r="J54" s="52">
        <v>3930526</v>
      </c>
      <c r="K54" s="52">
        <v>3948063</v>
      </c>
      <c r="L54" s="52">
        <v>2631144</v>
      </c>
      <c r="M54" s="52">
        <v>2090127</v>
      </c>
      <c r="N54" s="52">
        <v>1071749</v>
      </c>
      <c r="O54" s="110">
        <f t="shared" si="1"/>
        <v>13671609</v>
      </c>
      <c r="P54" s="112">
        <f t="shared" si="2"/>
        <v>14689795</v>
      </c>
    </row>
    <row r="55" spans="3:16" ht="30" customHeight="1">
      <c r="C55" s="28"/>
      <c r="D55" s="32" t="s">
        <v>44</v>
      </c>
      <c r="E55" s="33"/>
      <c r="F55" s="109">
        <f>SUM(F56:F57)</f>
        <v>6134204</v>
      </c>
      <c r="G55" s="109">
        <f>SUM(G56:G57)</f>
        <v>12415834</v>
      </c>
      <c r="H55" s="110">
        <f t="shared" si="0"/>
        <v>18550038</v>
      </c>
      <c r="I55" s="111"/>
      <c r="J55" s="109">
        <f>SUM(J56:J57)</f>
        <v>118618811</v>
      </c>
      <c r="K55" s="109">
        <f>SUM(K56:K57)</f>
        <v>92020853</v>
      </c>
      <c r="L55" s="109">
        <f>SUM(L56:L57)</f>
        <v>64741615</v>
      </c>
      <c r="M55" s="109">
        <f>SUM(M56:M57)</f>
        <v>51408850</v>
      </c>
      <c r="N55" s="109">
        <f>SUM(N56:N57)</f>
        <v>22659124</v>
      </c>
      <c r="O55" s="110">
        <f t="shared" si="1"/>
        <v>349449253</v>
      </c>
      <c r="P55" s="112">
        <f t="shared" si="2"/>
        <v>367999291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10">
        <f t="shared" si="0"/>
        <v>0</v>
      </c>
      <c r="I56" s="93"/>
      <c r="J56" s="52">
        <v>93673695</v>
      </c>
      <c r="K56" s="52">
        <v>71561378</v>
      </c>
      <c r="L56" s="52">
        <v>54461039</v>
      </c>
      <c r="M56" s="52">
        <v>43853049</v>
      </c>
      <c r="N56" s="52">
        <v>20639575</v>
      </c>
      <c r="O56" s="110">
        <f t="shared" si="1"/>
        <v>284188736</v>
      </c>
      <c r="P56" s="112">
        <f t="shared" si="2"/>
        <v>284188736</v>
      </c>
    </row>
    <row r="57" spans="3:16" ht="30" customHeight="1">
      <c r="C57" s="28"/>
      <c r="D57" s="29"/>
      <c r="E57" s="31" t="s">
        <v>46</v>
      </c>
      <c r="F57" s="52">
        <v>6134204</v>
      </c>
      <c r="G57" s="52">
        <v>12415834</v>
      </c>
      <c r="H57" s="110">
        <f t="shared" si="0"/>
        <v>18550038</v>
      </c>
      <c r="I57" s="93"/>
      <c r="J57" s="52">
        <v>24945116</v>
      </c>
      <c r="K57" s="52">
        <v>20459475</v>
      </c>
      <c r="L57" s="52">
        <v>10280576</v>
      </c>
      <c r="M57" s="52">
        <v>7555801</v>
      </c>
      <c r="N57" s="52">
        <v>2019549</v>
      </c>
      <c r="O57" s="110">
        <f t="shared" si="1"/>
        <v>65260517</v>
      </c>
      <c r="P57" s="112">
        <f t="shared" si="2"/>
        <v>83810555</v>
      </c>
    </row>
    <row r="58" spans="3:16" ht="30" customHeight="1">
      <c r="C58" s="28"/>
      <c r="D58" s="32" t="s">
        <v>47</v>
      </c>
      <c r="E58" s="33"/>
      <c r="F58" s="109">
        <f>SUM(F59:F62)</f>
        <v>195313</v>
      </c>
      <c r="G58" s="109">
        <f>SUM(G59:G62)</f>
        <v>303407</v>
      </c>
      <c r="H58" s="110">
        <f t="shared" si="0"/>
        <v>498720</v>
      </c>
      <c r="I58" s="111"/>
      <c r="J58" s="109">
        <f>SUM(J59:J62)</f>
        <v>8583207</v>
      </c>
      <c r="K58" s="109">
        <f>SUM(K59:K62)</f>
        <v>7354696</v>
      </c>
      <c r="L58" s="109">
        <f>SUM(L59:L62)</f>
        <v>22739467</v>
      </c>
      <c r="M58" s="109">
        <f>SUM(M59:M62)</f>
        <v>26808604</v>
      </c>
      <c r="N58" s="109">
        <f>SUM(N59:N62)</f>
        <v>7898064</v>
      </c>
      <c r="O58" s="110">
        <f t="shared" si="1"/>
        <v>73384038</v>
      </c>
      <c r="P58" s="112">
        <f t="shared" si="2"/>
        <v>73882758</v>
      </c>
    </row>
    <row r="59" spans="3:16" ht="30" customHeight="1">
      <c r="C59" s="28"/>
      <c r="D59" s="29"/>
      <c r="E59" s="31" t="s">
        <v>48</v>
      </c>
      <c r="F59" s="52">
        <v>89113</v>
      </c>
      <c r="G59" s="52">
        <v>165338</v>
      </c>
      <c r="H59" s="110">
        <f t="shared" si="0"/>
        <v>254451</v>
      </c>
      <c r="I59" s="93"/>
      <c r="J59" s="52">
        <v>7359098</v>
      </c>
      <c r="K59" s="52">
        <v>5908688</v>
      </c>
      <c r="L59" s="52">
        <v>21225088</v>
      </c>
      <c r="M59" s="52">
        <v>26142367</v>
      </c>
      <c r="N59" s="52">
        <v>7783143</v>
      </c>
      <c r="O59" s="110">
        <f t="shared" si="1"/>
        <v>68418384</v>
      </c>
      <c r="P59" s="112">
        <f t="shared" si="2"/>
        <v>68672835</v>
      </c>
    </row>
    <row r="60" spans="3:16" ht="30" customHeight="1">
      <c r="C60" s="28"/>
      <c r="D60" s="29"/>
      <c r="E60" s="34" t="s">
        <v>49</v>
      </c>
      <c r="F60" s="52">
        <v>106200</v>
      </c>
      <c r="G60" s="52">
        <v>138069</v>
      </c>
      <c r="H60" s="110">
        <f t="shared" si="0"/>
        <v>244269</v>
      </c>
      <c r="I60" s="93"/>
      <c r="J60" s="52">
        <v>1224109</v>
      </c>
      <c r="K60" s="52">
        <v>1446008</v>
      </c>
      <c r="L60" s="52">
        <v>1514379</v>
      </c>
      <c r="M60" s="52">
        <v>666237</v>
      </c>
      <c r="N60" s="52">
        <v>114921</v>
      </c>
      <c r="O60" s="110">
        <f t="shared" si="1"/>
        <v>4965654</v>
      </c>
      <c r="P60" s="112">
        <f t="shared" si="2"/>
        <v>5209923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10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10">
        <f t="shared" si="1"/>
        <v>0</v>
      </c>
      <c r="P61" s="112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10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10">
        <f t="shared" si="1"/>
        <v>0</v>
      </c>
      <c r="P62" s="112">
        <f t="shared" si="2"/>
        <v>0</v>
      </c>
    </row>
    <row r="63" spans="3:16" ht="30" customHeight="1">
      <c r="C63" s="28"/>
      <c r="D63" s="32" t="s">
        <v>51</v>
      </c>
      <c r="E63" s="33"/>
      <c r="F63" s="109">
        <f>SUM(F64:F66)</f>
        <v>6119085</v>
      </c>
      <c r="G63" s="109">
        <f>SUM(G64:G66)</f>
        <v>8034914</v>
      </c>
      <c r="H63" s="110">
        <f t="shared" si="0"/>
        <v>14153999</v>
      </c>
      <c r="I63" s="111"/>
      <c r="J63" s="109">
        <f>SUM(J64:J66)</f>
        <v>13174674</v>
      </c>
      <c r="K63" s="109">
        <f>SUM(K64:K66)</f>
        <v>19163393</v>
      </c>
      <c r="L63" s="109">
        <f>SUM(L64:L66)</f>
        <v>13068500</v>
      </c>
      <c r="M63" s="109">
        <f>SUM(M64:M66)</f>
        <v>10191314</v>
      </c>
      <c r="N63" s="109">
        <f>SUM(N64:N66)</f>
        <v>4730932</v>
      </c>
      <c r="O63" s="110">
        <f t="shared" si="1"/>
        <v>60328813</v>
      </c>
      <c r="P63" s="112">
        <f t="shared" si="2"/>
        <v>74482812</v>
      </c>
    </row>
    <row r="64" spans="3:16" ht="30" customHeight="1">
      <c r="C64" s="28"/>
      <c r="D64" s="29"/>
      <c r="E64" s="34" t="s">
        <v>52</v>
      </c>
      <c r="F64" s="52">
        <v>3618874</v>
      </c>
      <c r="G64" s="52">
        <v>6037889</v>
      </c>
      <c r="H64" s="110">
        <f t="shared" si="0"/>
        <v>9656763</v>
      </c>
      <c r="I64" s="93"/>
      <c r="J64" s="52">
        <v>11237086</v>
      </c>
      <c r="K64" s="52">
        <v>17364413</v>
      </c>
      <c r="L64" s="52">
        <v>12186481</v>
      </c>
      <c r="M64" s="52">
        <v>9387218</v>
      </c>
      <c r="N64" s="52">
        <v>4562794</v>
      </c>
      <c r="O64" s="110">
        <f t="shared" si="1"/>
        <v>54737992</v>
      </c>
      <c r="P64" s="112">
        <f t="shared" si="2"/>
        <v>64394755</v>
      </c>
    </row>
    <row r="65" spans="3:16" ht="30" customHeight="1">
      <c r="C65" s="28"/>
      <c r="D65" s="29"/>
      <c r="E65" s="34" t="s">
        <v>53</v>
      </c>
      <c r="F65" s="52">
        <v>659279</v>
      </c>
      <c r="G65" s="52">
        <v>370750</v>
      </c>
      <c r="H65" s="110">
        <f t="shared" si="0"/>
        <v>1030029</v>
      </c>
      <c r="I65" s="93"/>
      <c r="J65" s="52">
        <v>643975</v>
      </c>
      <c r="K65" s="52">
        <v>670382</v>
      </c>
      <c r="L65" s="52">
        <v>449316</v>
      </c>
      <c r="M65" s="52">
        <v>378324</v>
      </c>
      <c r="N65" s="52">
        <v>47817</v>
      </c>
      <c r="O65" s="110">
        <f t="shared" si="1"/>
        <v>2189814</v>
      </c>
      <c r="P65" s="112">
        <f t="shared" si="2"/>
        <v>3219843</v>
      </c>
    </row>
    <row r="66" spans="3:16" ht="30" customHeight="1">
      <c r="C66" s="28"/>
      <c r="D66" s="29"/>
      <c r="E66" s="34" t="s">
        <v>54</v>
      </c>
      <c r="F66" s="52">
        <v>1840932</v>
      </c>
      <c r="G66" s="52">
        <v>1626275</v>
      </c>
      <c r="H66" s="110">
        <f t="shared" si="0"/>
        <v>3467207</v>
      </c>
      <c r="I66" s="93"/>
      <c r="J66" s="52">
        <v>1293613</v>
      </c>
      <c r="K66" s="52">
        <v>1128598</v>
      </c>
      <c r="L66" s="52">
        <v>432703</v>
      </c>
      <c r="M66" s="52">
        <v>425772</v>
      </c>
      <c r="N66" s="52">
        <v>120321</v>
      </c>
      <c r="O66" s="110">
        <f t="shared" si="1"/>
        <v>3401007</v>
      </c>
      <c r="P66" s="112">
        <f t="shared" si="2"/>
        <v>6868214</v>
      </c>
    </row>
    <row r="67" spans="3:16" ht="30" customHeight="1">
      <c r="C67" s="28"/>
      <c r="D67" s="36" t="s">
        <v>55</v>
      </c>
      <c r="E67" s="37"/>
      <c r="F67" s="52">
        <v>1000972</v>
      </c>
      <c r="G67" s="52">
        <v>1170993</v>
      </c>
      <c r="H67" s="110">
        <f t="shared" si="0"/>
        <v>2171965</v>
      </c>
      <c r="I67" s="93"/>
      <c r="J67" s="52">
        <v>12129296</v>
      </c>
      <c r="K67" s="52">
        <v>10153321</v>
      </c>
      <c r="L67" s="52">
        <v>8202546</v>
      </c>
      <c r="M67" s="52">
        <v>10732454</v>
      </c>
      <c r="N67" s="52">
        <v>4059905</v>
      </c>
      <c r="O67" s="110">
        <f t="shared" si="1"/>
        <v>45277522</v>
      </c>
      <c r="P67" s="112">
        <f t="shared" si="2"/>
        <v>47449487</v>
      </c>
    </row>
    <row r="68" spans="3:16" ht="30" customHeight="1" thickBot="1">
      <c r="C68" s="38"/>
      <c r="D68" s="39" t="s">
        <v>56</v>
      </c>
      <c r="E68" s="40"/>
      <c r="F68" s="54">
        <v>4319171</v>
      </c>
      <c r="G68" s="54">
        <v>5309342</v>
      </c>
      <c r="H68" s="113">
        <f t="shared" si="0"/>
        <v>9628513</v>
      </c>
      <c r="I68" s="94"/>
      <c r="J68" s="54">
        <v>40682993</v>
      </c>
      <c r="K68" s="54">
        <v>24192761</v>
      </c>
      <c r="L68" s="54">
        <v>16720542</v>
      </c>
      <c r="M68" s="54">
        <v>11762173</v>
      </c>
      <c r="N68" s="54">
        <v>4530932</v>
      </c>
      <c r="O68" s="113">
        <f t="shared" si="1"/>
        <v>97889401</v>
      </c>
      <c r="P68" s="114">
        <f t="shared" si="2"/>
        <v>107517914</v>
      </c>
    </row>
    <row r="69" spans="3:16" ht="30" customHeight="1">
      <c r="C69" s="25" t="s">
        <v>57</v>
      </c>
      <c r="D69" s="41"/>
      <c r="E69" s="42"/>
      <c r="F69" s="105">
        <f>SUM(F70:F78)</f>
        <v>585774</v>
      </c>
      <c r="G69" s="105">
        <f>SUM(G70:G78)</f>
        <v>1236703</v>
      </c>
      <c r="H69" s="106">
        <f t="shared" si="0"/>
        <v>1822477</v>
      </c>
      <c r="I69" s="107"/>
      <c r="J69" s="105">
        <f>SUM(J70:J78)</f>
        <v>93536621</v>
      </c>
      <c r="K69" s="105">
        <f>SUM(K70:K78)</f>
        <v>96091210</v>
      </c>
      <c r="L69" s="105">
        <f>SUM(L70:L78)</f>
        <v>101129040</v>
      </c>
      <c r="M69" s="105">
        <f>SUM(M70:M78)</f>
        <v>115088250</v>
      </c>
      <c r="N69" s="105">
        <f>SUM(N70:N78)</f>
        <v>71300482</v>
      </c>
      <c r="O69" s="106">
        <f t="shared" si="1"/>
        <v>477145603</v>
      </c>
      <c r="P69" s="108">
        <f t="shared" si="2"/>
        <v>478968080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15">
        <f t="shared" si="0"/>
        <v>0</v>
      </c>
      <c r="I70" s="53"/>
      <c r="J70" s="55">
        <v>6842566</v>
      </c>
      <c r="K70" s="55">
        <v>15943832</v>
      </c>
      <c r="L70" s="55">
        <v>17584101</v>
      </c>
      <c r="M70" s="55">
        <v>14276913</v>
      </c>
      <c r="N70" s="55">
        <v>4046728</v>
      </c>
      <c r="O70" s="115">
        <f t="shared" si="1"/>
        <v>58694140</v>
      </c>
      <c r="P70" s="116">
        <f t="shared" si="2"/>
        <v>58694140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09">
        <f t="shared" si="0"/>
        <v>0</v>
      </c>
      <c r="I71" s="53"/>
      <c r="J71" s="52">
        <v>113256</v>
      </c>
      <c r="K71" s="52">
        <v>0</v>
      </c>
      <c r="L71" s="52">
        <v>0</v>
      </c>
      <c r="M71" s="52">
        <v>0</v>
      </c>
      <c r="N71" s="52">
        <v>0</v>
      </c>
      <c r="O71" s="110">
        <f t="shared" si="1"/>
        <v>113256</v>
      </c>
      <c r="P71" s="112">
        <f t="shared" si="2"/>
        <v>113256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09">
        <f t="shared" si="0"/>
        <v>0</v>
      </c>
      <c r="I72" s="53"/>
      <c r="J72" s="52">
        <v>45620928</v>
      </c>
      <c r="K72" s="52">
        <v>36889312</v>
      </c>
      <c r="L72" s="52">
        <v>23783954</v>
      </c>
      <c r="M72" s="52">
        <v>14599114</v>
      </c>
      <c r="N72" s="52">
        <v>6220863</v>
      </c>
      <c r="O72" s="110">
        <f t="shared" si="1"/>
        <v>127114171</v>
      </c>
      <c r="P72" s="112">
        <f t="shared" si="2"/>
        <v>127114171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55566</v>
      </c>
      <c r="H73" s="109">
        <f t="shared" si="0"/>
        <v>55566</v>
      </c>
      <c r="I73" s="93"/>
      <c r="J73" s="52">
        <v>3344345</v>
      </c>
      <c r="K73" s="52">
        <v>3127563</v>
      </c>
      <c r="L73" s="52">
        <v>6567633</v>
      </c>
      <c r="M73" s="52">
        <v>3710657</v>
      </c>
      <c r="N73" s="52">
        <v>3576609</v>
      </c>
      <c r="O73" s="110">
        <f t="shared" si="1"/>
        <v>20326807</v>
      </c>
      <c r="P73" s="112">
        <f t="shared" si="2"/>
        <v>20382373</v>
      </c>
    </row>
    <row r="74" spans="3:16" ht="30" customHeight="1">
      <c r="C74" s="28"/>
      <c r="D74" s="36" t="s">
        <v>61</v>
      </c>
      <c r="E74" s="37"/>
      <c r="F74" s="52">
        <v>585774</v>
      </c>
      <c r="G74" s="52">
        <v>691501</v>
      </c>
      <c r="H74" s="109">
        <f t="shared" si="0"/>
        <v>1277275</v>
      </c>
      <c r="I74" s="93"/>
      <c r="J74" s="52">
        <v>12759554</v>
      </c>
      <c r="K74" s="52">
        <v>11585768</v>
      </c>
      <c r="L74" s="52">
        <v>12215369</v>
      </c>
      <c r="M74" s="52">
        <v>8843627</v>
      </c>
      <c r="N74" s="52">
        <v>2432282</v>
      </c>
      <c r="O74" s="110">
        <f t="shared" si="1"/>
        <v>47836600</v>
      </c>
      <c r="P74" s="112">
        <f t="shared" si="2"/>
        <v>49113875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489636</v>
      </c>
      <c r="H75" s="109">
        <f aca="true" t="shared" si="3" ref="H75:H84">SUM(F75:G75)</f>
        <v>489636</v>
      </c>
      <c r="I75" s="53"/>
      <c r="J75" s="52">
        <v>24103473</v>
      </c>
      <c r="K75" s="52">
        <v>25560047</v>
      </c>
      <c r="L75" s="52">
        <v>21808938</v>
      </c>
      <c r="M75" s="52">
        <v>15104192</v>
      </c>
      <c r="N75" s="52">
        <v>4527773</v>
      </c>
      <c r="O75" s="110">
        <f aca="true" t="shared" si="4" ref="O75:O84">SUM(I75:N75)</f>
        <v>91104423</v>
      </c>
      <c r="P75" s="112">
        <f aca="true" t="shared" si="5" ref="P75:P84">SUM(O75,H75)</f>
        <v>91594059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09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10">
        <f t="shared" si="4"/>
        <v>0</v>
      </c>
      <c r="P76" s="112">
        <f t="shared" si="5"/>
        <v>0</v>
      </c>
    </row>
    <row r="77" spans="3:16" ht="30" customHeight="1">
      <c r="C77" s="28"/>
      <c r="D77" s="195" t="s">
        <v>64</v>
      </c>
      <c r="E77" s="202"/>
      <c r="F77" s="52">
        <v>0</v>
      </c>
      <c r="G77" s="52">
        <v>0</v>
      </c>
      <c r="H77" s="110">
        <f t="shared" si="3"/>
        <v>0</v>
      </c>
      <c r="I77" s="53"/>
      <c r="J77" s="52">
        <v>211833</v>
      </c>
      <c r="K77" s="52">
        <v>1345068</v>
      </c>
      <c r="L77" s="52">
        <v>17498999</v>
      </c>
      <c r="M77" s="52">
        <v>57151739</v>
      </c>
      <c r="N77" s="52">
        <v>48879974</v>
      </c>
      <c r="O77" s="110">
        <f t="shared" si="4"/>
        <v>125087613</v>
      </c>
      <c r="P77" s="112">
        <f t="shared" si="5"/>
        <v>125087613</v>
      </c>
    </row>
    <row r="78" spans="3:16" ht="30" customHeight="1" thickBot="1">
      <c r="C78" s="38"/>
      <c r="D78" s="197" t="s">
        <v>65</v>
      </c>
      <c r="E78" s="198"/>
      <c r="F78" s="56">
        <v>0</v>
      </c>
      <c r="G78" s="56">
        <v>0</v>
      </c>
      <c r="H78" s="117">
        <f t="shared" si="3"/>
        <v>0</v>
      </c>
      <c r="I78" s="57"/>
      <c r="J78" s="56">
        <v>540666</v>
      </c>
      <c r="K78" s="56">
        <v>1639620</v>
      </c>
      <c r="L78" s="56">
        <v>1670046</v>
      </c>
      <c r="M78" s="56">
        <v>1402008</v>
      </c>
      <c r="N78" s="56">
        <v>1616253</v>
      </c>
      <c r="O78" s="117">
        <f t="shared" si="4"/>
        <v>6868593</v>
      </c>
      <c r="P78" s="118">
        <f t="shared" si="5"/>
        <v>6868593</v>
      </c>
    </row>
    <row r="79" spans="3:16" ht="30" customHeight="1">
      <c r="C79" s="25" t="s">
        <v>66</v>
      </c>
      <c r="D79" s="41"/>
      <c r="E79" s="42"/>
      <c r="F79" s="105">
        <f>SUM(F80:F83)</f>
        <v>0</v>
      </c>
      <c r="G79" s="105">
        <f>SUM(G80:G83)</f>
        <v>0</v>
      </c>
      <c r="H79" s="106">
        <f t="shared" si="3"/>
        <v>0</v>
      </c>
      <c r="I79" s="119"/>
      <c r="J79" s="105">
        <f>SUM(J80:J83)</f>
        <v>37876996</v>
      </c>
      <c r="K79" s="105">
        <f>SUM(K80:K83)</f>
        <v>41880318</v>
      </c>
      <c r="L79" s="105">
        <f>SUM(L80:L83)</f>
        <v>110096803</v>
      </c>
      <c r="M79" s="105">
        <f>SUM(M80:M83)</f>
        <v>242144018</v>
      </c>
      <c r="N79" s="105">
        <f>SUM(N80:N83)</f>
        <v>159728557</v>
      </c>
      <c r="O79" s="106">
        <f t="shared" si="4"/>
        <v>591726692</v>
      </c>
      <c r="P79" s="108">
        <f t="shared" si="5"/>
        <v>591726692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10">
        <f t="shared" si="3"/>
        <v>0</v>
      </c>
      <c r="I80" s="53"/>
      <c r="J80" s="52">
        <v>941834</v>
      </c>
      <c r="K80" s="52">
        <v>2070936</v>
      </c>
      <c r="L80" s="52">
        <v>48251782</v>
      </c>
      <c r="M80" s="52">
        <v>121961107</v>
      </c>
      <c r="N80" s="52">
        <v>88807473</v>
      </c>
      <c r="O80" s="110">
        <f t="shared" si="4"/>
        <v>262033132</v>
      </c>
      <c r="P80" s="112">
        <f t="shared" si="5"/>
        <v>262033132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10">
        <f t="shared" si="3"/>
        <v>0</v>
      </c>
      <c r="I81" s="53"/>
      <c r="J81" s="52">
        <v>33638851</v>
      </c>
      <c r="K81" s="52">
        <v>35542131</v>
      </c>
      <c r="L81" s="52">
        <v>48037551</v>
      </c>
      <c r="M81" s="52">
        <v>56543039</v>
      </c>
      <c r="N81" s="52">
        <v>32894231</v>
      </c>
      <c r="O81" s="110">
        <f t="shared" si="4"/>
        <v>206655803</v>
      </c>
      <c r="P81" s="112">
        <f t="shared" si="5"/>
        <v>206655803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10">
        <f t="shared" si="3"/>
        <v>0</v>
      </c>
      <c r="I82" s="53"/>
      <c r="J82" s="52">
        <v>0</v>
      </c>
      <c r="K82" s="52">
        <v>184023</v>
      </c>
      <c r="L82" s="52">
        <v>1139310</v>
      </c>
      <c r="M82" s="52">
        <v>9616150</v>
      </c>
      <c r="N82" s="52">
        <v>6611175</v>
      </c>
      <c r="O82" s="110">
        <f t="shared" si="4"/>
        <v>17550658</v>
      </c>
      <c r="P82" s="112">
        <f t="shared" si="5"/>
        <v>17550658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13">
        <f t="shared" si="3"/>
        <v>0</v>
      </c>
      <c r="I83" s="58"/>
      <c r="J83" s="54">
        <v>3296311</v>
      </c>
      <c r="K83" s="54">
        <v>4083228</v>
      </c>
      <c r="L83" s="54">
        <v>12668160</v>
      </c>
      <c r="M83" s="54">
        <v>54023722</v>
      </c>
      <c r="N83" s="54">
        <v>31415678</v>
      </c>
      <c r="O83" s="113">
        <f t="shared" si="4"/>
        <v>105487099</v>
      </c>
      <c r="P83" s="114">
        <f t="shared" si="5"/>
        <v>105487099</v>
      </c>
    </row>
    <row r="84" spans="3:16" ht="30" customHeight="1" thickBot="1">
      <c r="C84" s="199" t="s">
        <v>70</v>
      </c>
      <c r="D84" s="200"/>
      <c r="E84" s="200"/>
      <c r="F84" s="122">
        <f>SUM(F48,F69,F79)</f>
        <v>20791730</v>
      </c>
      <c r="G84" s="122">
        <f>SUM(G48,G69,G79)</f>
        <v>33326982</v>
      </c>
      <c r="H84" s="123">
        <f t="shared" si="3"/>
        <v>54118712</v>
      </c>
      <c r="I84" s="124"/>
      <c r="J84" s="122">
        <f>SUM(J48,J69,J79)</f>
        <v>371883519</v>
      </c>
      <c r="K84" s="122">
        <f>SUM(K48,K69,K79)</f>
        <v>327531054</v>
      </c>
      <c r="L84" s="122">
        <f>SUM(L48,L69,L79)</f>
        <v>362946582</v>
      </c>
      <c r="M84" s="122">
        <f>SUM(M48,M69,M79)</f>
        <v>497466183</v>
      </c>
      <c r="N84" s="122">
        <f>SUM(N48,N69,N79)</f>
        <v>297019818</v>
      </c>
      <c r="O84" s="123">
        <f t="shared" si="4"/>
        <v>1856847156</v>
      </c>
      <c r="P84" s="125">
        <f t="shared" si="5"/>
        <v>1910965868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2021-05-27T11:52:44Z</cp:lastPrinted>
  <dcterms:created xsi:type="dcterms:W3CDTF">2012-04-10T04:28:23Z</dcterms:created>
  <dcterms:modified xsi:type="dcterms:W3CDTF">2021-06-17T03:00:59Z</dcterms:modified>
  <cp:category/>
  <cp:version/>
  <cp:contentType/>
  <cp:contentStatus/>
</cp:coreProperties>
</file>