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<sst xmlns="http://schemas.openxmlformats.org/spreadsheetml/2006/main" count="283" uniqueCount="94">
  <si>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</si>
  <si>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</si>
  <si>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</si>
  <si>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</si>
  <si>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</si>
  <si>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</si>
  <si>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</si>
  <si>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</si>
  <si>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</si>
  <si>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</si>
  <si>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</si>
  <si>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</si>
  <si>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</si>
  <si>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</si>
  <si>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</si>
  <si>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</si>
  <si>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</si>
  <si>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</si>
  <si>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</si>
  <si>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</si>
  <si>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</si>
  <si>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</si>
  <si>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</si>
  <si>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</si>
  <si>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</si>
  <si>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</si>
  <si>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</si>
  <si>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</si>
  <si>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</si>
  <si>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</si>
  <si>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</si>
  <si>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</si>
  <si>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</si>
  <si>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</si>
  <si>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</si>
  <si>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</si>
  <si>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</si>
  <si>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</si>
  <si>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</si>
  <si>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</si>
  <si>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</si>
  <si>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</si>
  <si>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</si>
  <si>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</si>
  <si>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</si>
  <si>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</si>
  <si>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</si>
  <si>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</si>
  <si>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</si>
  <si>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</si>
  <si>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</si>
  <si>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</si>
  <si>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</si>
  <si>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</si>
  <si>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</si>
  <si>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</si>
  <si>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</si>
  <si>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</si>
  <si>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</si>
  <si>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</si>
  <si>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</si>
  <si>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</si>
  <si>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</si>
  <si>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</si>
  <si>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</si>
  <si>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</si>
  <si>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</si>
  <si>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</si>
  <si>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</si>
  <si>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</si>
  <si>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</si>
  <si>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</si>
  <si>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</si>
  <si>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</si>
  <si>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</si>
  <si>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</si>
  <si>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</si>
  <si>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</si>
  <si>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</si>
  <si>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</si>
  <si>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</si>
  <si>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</si>
  <si>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</si>
  <si>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</si>
  <si>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</si>
  <si>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</si>
  <si>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</si>
  <si>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</si>
  <si>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</si>
  <si>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</si>
  <si>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</si>
  <si>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03年 2月分）</t>
  </si>
  <si>
    <t>（令和 03年 2月分）</t>
  </si>
  <si>
    <t>（令和 03年 2月分）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</si>
</sst>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8" fontId="48" fillId="0" borderId="40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6" fontId="48" fillId="0" borderId="42" xfId="0" applyNumberFormat="1" applyFont="1" applyFill="1" applyBorder="1" applyAlignment="1" applyProtection="1">
      <alignment vertical="center" shrinkToFit="1"/>
      <protection locked="0"/>
    </xf>
    <xf numFmtId="176" fontId="48" fillId="0" borderId="43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178" fontId="48" fillId="0" borderId="47" xfId="0" applyNumberFormat="1" applyFont="1" applyFill="1" applyBorder="1" applyAlignment="1">
      <alignment vertical="center"/>
    </xf>
    <xf numFmtId="176" fontId="48" fillId="0" borderId="48" xfId="0" applyNumberFormat="1" applyFont="1" applyFill="1" applyBorder="1" applyAlignment="1">
      <alignment vertical="center"/>
    </xf>
    <xf numFmtId="178" fontId="48" fillId="0" borderId="49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78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3" xfId="0" applyNumberFormat="1" applyFont="1" applyFill="1" applyBorder="1" applyAlignment="1" applyProtection="1">
      <alignment vertical="center" shrinkToFit="1"/>
      <protection locked="0"/>
    </xf>
    <xf numFmtId="0" fontId="48" fillId="0" borderId="58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63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178" fontId="52" fillId="0" borderId="66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65" xfId="0" applyNumberFormat="1" applyFont="1" applyFill="1" applyBorder="1" applyAlignment="1">
      <alignment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left" vertical="center"/>
    </xf>
    <xf numFmtId="0" fontId="48" fillId="0" borderId="72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49" xfId="0" applyFont="1" applyFill="1" applyBorder="1" applyAlignment="1">
      <alignment horizontal="left"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50" fillId="0" borderId="78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79" xfId="0" applyFont="1" applyFill="1" applyBorder="1" applyAlignment="1">
      <alignment horizontal="left" vertical="center"/>
    </xf>
    <xf numFmtId="0" fontId="50" fillId="0" borderId="80" xfId="0" applyFont="1" applyFill="1" applyBorder="1" applyAlignment="1">
      <alignment horizontal="left" vertical="center"/>
    </xf>
    <xf numFmtId="0" fontId="50" fillId="0" borderId="81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 wrapText="1"/>
    </xf>
    <xf numFmtId="0" fontId="48" fillId="0" borderId="87" xfId="0" applyFont="1" applyFill="1" applyBorder="1" applyAlignment="1">
      <alignment horizontal="center" vertical="center" wrapText="1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50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45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3" sqref="F3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19" t="s">
        <v>21</v>
      </c>
      <c r="G1" s="119"/>
      <c r="H1" s="119"/>
      <c r="I1" s="119"/>
      <c r="J1" s="119"/>
      <c r="K1" s="119"/>
      <c r="L1" s="119"/>
      <c r="M1" s="119"/>
      <c r="N1" s="119"/>
      <c r="O1" s="4"/>
    </row>
    <row r="2" spans="5:16" ht="45" customHeight="1">
      <c r="E2" s="5"/>
      <c r="F2" s="120" t="s">
        <v>93</v>
      </c>
      <c r="G2" s="120"/>
      <c r="H2" s="120"/>
      <c r="I2" s="120"/>
      <c r="J2" s="120"/>
      <c r="K2" s="121"/>
      <c r="L2" s="121"/>
      <c r="M2" s="121"/>
      <c r="N2" s="121"/>
      <c r="O2" s="132">
        <v>41009</v>
      </c>
      <c r="P2" s="132"/>
    </row>
    <row r="3" spans="6:17" ht="30" customHeight="1">
      <c r="F3" s="59"/>
      <c r="G3" s="59"/>
      <c r="H3" s="59"/>
      <c r="I3" s="59"/>
      <c r="J3" s="59"/>
      <c r="N3" s="60"/>
      <c r="O3" s="132" t="s">
        <v>0</v>
      </c>
      <c r="P3" s="132"/>
      <c r="Q3" s="10"/>
    </row>
    <row r="4" spans="3:17" ht="45" customHeight="1">
      <c r="C4" s="61" t="s">
        <v>22</v>
      </c>
      <c r="F4" s="59"/>
      <c r="G4" s="62"/>
      <c r="H4" s="59"/>
      <c r="I4" s="59"/>
      <c r="J4" s="59"/>
      <c r="M4" s="63" t="s">
        <v>75</v>
      </c>
      <c r="N4" s="60"/>
      <c r="P4" s="99"/>
      <c r="Q4" s="10"/>
    </row>
    <row r="5" spans="6:17" ht="7.5" customHeight="1" thickBot="1">
      <c r="F5" s="59"/>
      <c r="G5" s="59"/>
      <c r="H5" s="59"/>
      <c r="I5" s="59"/>
      <c r="J5" s="59"/>
      <c r="N5" s="60"/>
      <c r="O5" s="99"/>
      <c r="P5" s="99"/>
      <c r="Q5" s="10"/>
    </row>
    <row r="6" spans="3:19" ht="45" customHeight="1">
      <c r="C6" s="130" t="s">
        <v>20</v>
      </c>
      <c r="D6" s="124"/>
      <c r="E6" s="131"/>
      <c r="F6" s="126" t="s">
        <v>80</v>
      </c>
      <c r="G6" s="131"/>
      <c r="H6" s="124" t="s">
        <v>81</v>
      </c>
      <c r="I6" s="124"/>
      <c r="J6" s="126" t="s">
        <v>82</v>
      </c>
      <c r="K6" s="127"/>
      <c r="L6" s="124" t="s">
        <v>85</v>
      </c>
      <c r="M6" s="125"/>
      <c r="P6" s="60"/>
      <c r="Q6" s="99"/>
      <c r="R6" s="99"/>
      <c r="S6" s="10"/>
    </row>
    <row r="7" spans="3:19" ht="45" customHeight="1" thickBot="1">
      <c r="C7" s="116" t="s">
        <v>19</v>
      </c>
      <c r="D7" s="117"/>
      <c r="E7" s="117"/>
      <c r="F7" s="109">
        <v>43209</v>
      </c>
      <c r="G7" s="118"/>
      <c r="H7" s="122">
        <v>30564</v>
      </c>
      <c r="I7" s="118"/>
      <c r="J7" s="109">
        <v>17772</v>
      </c>
      <c r="K7" s="110"/>
      <c r="L7" s="122">
        <f>SUM(F7:K7)</f>
        <v>91545</v>
      </c>
      <c r="M7" s="166"/>
      <c r="P7" s="60"/>
      <c r="Q7" s="99"/>
      <c r="R7" s="99"/>
      <c r="S7" s="10"/>
    </row>
    <row r="8" spans="3:21" ht="30" customHeight="1">
      <c r="C8" s="64"/>
      <c r="D8" s="64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R8" s="60"/>
      <c r="S8" s="99"/>
      <c r="T8" s="99"/>
      <c r="U8" s="10"/>
    </row>
    <row r="9" spans="3:17" ht="45" customHeight="1">
      <c r="C9" s="61" t="s">
        <v>23</v>
      </c>
      <c r="E9" s="12"/>
      <c r="O9" s="66"/>
      <c r="P9" s="67" t="s">
        <v>75</v>
      </c>
      <c r="Q9" s="10"/>
    </row>
    <row r="10" spans="3:17" ht="6.75" customHeight="1" thickBot="1">
      <c r="C10" s="68"/>
      <c r="D10" s="68"/>
      <c r="E10" s="69"/>
      <c r="L10" s="18"/>
      <c r="M10" s="18"/>
      <c r="N10" s="111"/>
      <c r="O10" s="111"/>
      <c r="P10" s="111"/>
      <c r="Q10" s="18"/>
    </row>
    <row r="11" spans="3:17" ht="49.5" customHeight="1">
      <c r="C11" s="114"/>
      <c r="D11" s="115"/>
      <c r="E11" s="115"/>
      <c r="F11" s="70" t="s">
        <v>10</v>
      </c>
      <c r="G11" s="70" t="s">
        <v>28</v>
      </c>
      <c r="H11" s="96" t="s">
        <v>11</v>
      </c>
      <c r="I11" s="71" t="s">
        <v>29</v>
      </c>
      <c r="J11" s="72" t="s">
        <v>1</v>
      </c>
      <c r="K11" s="72" t="s">
        <v>2</v>
      </c>
      <c r="L11" s="72" t="s">
        <v>3</v>
      </c>
      <c r="M11" s="72" t="s">
        <v>4</v>
      </c>
      <c r="N11" s="72" t="s">
        <v>5</v>
      </c>
      <c r="O11" s="73" t="s">
        <v>11</v>
      </c>
      <c r="P11" s="100" t="s">
        <v>83</v>
      </c>
      <c r="Q11" s="20"/>
    </row>
    <row r="12" spans="3:17" ht="49.5" customHeight="1">
      <c r="C12" s="101" t="s">
        <v>86</v>
      </c>
      <c r="D12" s="97"/>
      <c r="E12" s="97"/>
      <c r="F12" s="74">
        <f>SUM(F13:F15)</f>
        <v>3788</v>
      </c>
      <c r="G12" s="74">
        <f>SUM(G13:G15)</f>
        <v>2648</v>
      </c>
      <c r="H12" s="167">
        <f>SUM(H13:H15)</f>
        <v>6436</v>
      </c>
      <c r="I12" s="75">
        <v>0</v>
      </c>
      <c r="J12" s="74">
        <f aca="true" t="shared" si="0" ref="J12:O12">SUM(J13:J15)</f>
        <v>4595</v>
      </c>
      <c r="K12" s="74">
        <f t="shared" si="0"/>
        <v>2663</v>
      </c>
      <c r="L12" s="74">
        <f t="shared" si="0"/>
        <v>2075</v>
      </c>
      <c r="M12" s="74">
        <f t="shared" si="0"/>
        <v>2524</v>
      </c>
      <c r="N12" s="74">
        <f t="shared" si="0"/>
        <v>1375</v>
      </c>
      <c r="O12" s="167">
        <f t="shared" si="0"/>
        <v>13232</v>
      </c>
      <c r="P12" s="168">
        <f aca="true" t="shared" si="1" ref="P12:P17">H12+O12</f>
        <v>19668</v>
      </c>
      <c r="Q12" s="20"/>
    </row>
    <row r="13" spans="3:16" ht="49.5" customHeight="1">
      <c r="C13" s="101" t="s">
        <v>87</v>
      </c>
      <c r="D13" s="102"/>
      <c r="E13" s="102"/>
      <c r="F13" s="74">
        <v>445</v>
      </c>
      <c r="G13" s="74">
        <v>309</v>
      </c>
      <c r="H13" s="167">
        <f>SUM(F13:G13)</f>
        <v>754</v>
      </c>
      <c r="I13" s="75">
        <v>0</v>
      </c>
      <c r="J13" s="74">
        <v>473</v>
      </c>
      <c r="K13" s="74">
        <v>288</v>
      </c>
      <c r="L13" s="74">
        <v>204</v>
      </c>
      <c r="M13" s="74">
        <v>189</v>
      </c>
      <c r="N13" s="74">
        <v>137</v>
      </c>
      <c r="O13" s="167">
        <f>SUM(J13:N13)</f>
        <v>1291</v>
      </c>
      <c r="P13" s="168">
        <f t="shared" si="1"/>
        <v>2045</v>
      </c>
    </row>
    <row r="14" spans="3:16" ht="49.5" customHeight="1">
      <c r="C14" s="112" t="s">
        <v>88</v>
      </c>
      <c r="D14" s="113"/>
      <c r="E14" s="113"/>
      <c r="F14" s="74">
        <v>1592</v>
      </c>
      <c r="G14" s="74">
        <v>955</v>
      </c>
      <c r="H14" s="167">
        <f>SUM(F14:G14)</f>
        <v>2547</v>
      </c>
      <c r="I14" s="75">
        <v>0</v>
      </c>
      <c r="J14" s="74">
        <v>1559</v>
      </c>
      <c r="K14" s="74">
        <v>753</v>
      </c>
      <c r="L14" s="74">
        <v>545</v>
      </c>
      <c r="M14" s="74">
        <v>631</v>
      </c>
      <c r="N14" s="74">
        <v>343</v>
      </c>
      <c r="O14" s="167">
        <f>SUM(J14:N14)</f>
        <v>3831</v>
      </c>
      <c r="P14" s="168">
        <f t="shared" si="1"/>
        <v>6378</v>
      </c>
    </row>
    <row r="15" spans="3:16" ht="49.5" customHeight="1">
      <c r="C15" s="101" t="s">
        <v>89</v>
      </c>
      <c r="D15" s="102"/>
      <c r="E15" s="102"/>
      <c r="F15" s="74">
        <v>1751</v>
      </c>
      <c r="G15" s="74">
        <v>1384</v>
      </c>
      <c r="H15" s="167">
        <f>SUM(F15:G15)</f>
        <v>3135</v>
      </c>
      <c r="I15" s="75"/>
      <c r="J15" s="74">
        <v>2563</v>
      </c>
      <c r="K15" s="74">
        <v>1622</v>
      </c>
      <c r="L15" s="74">
        <v>1326</v>
      </c>
      <c r="M15" s="74">
        <v>1704</v>
      </c>
      <c r="N15" s="74">
        <v>895</v>
      </c>
      <c r="O15" s="167">
        <f>SUM(J15:N15)</f>
        <v>8110</v>
      </c>
      <c r="P15" s="168">
        <f t="shared" si="1"/>
        <v>11245</v>
      </c>
    </row>
    <row r="16" spans="3:16" ht="49.5" customHeight="1">
      <c r="C16" s="112" t="s">
        <v>90</v>
      </c>
      <c r="D16" s="113"/>
      <c r="E16" s="113"/>
      <c r="F16" s="74">
        <v>27</v>
      </c>
      <c r="G16" s="74">
        <v>46</v>
      </c>
      <c r="H16" s="167">
        <f>SUM(F16:G16)</f>
        <v>73</v>
      </c>
      <c r="I16" s="75">
        <v>0</v>
      </c>
      <c r="J16" s="74">
        <v>74</v>
      </c>
      <c r="K16" s="74">
        <v>45</v>
      </c>
      <c r="L16" s="74">
        <v>34</v>
      </c>
      <c r="M16" s="74">
        <v>46</v>
      </c>
      <c r="N16" s="74">
        <v>26</v>
      </c>
      <c r="O16" s="167">
        <f>SUM(J16:N16)</f>
        <v>225</v>
      </c>
      <c r="P16" s="168">
        <f t="shared" si="1"/>
        <v>298</v>
      </c>
    </row>
    <row r="17" spans="3:16" ht="49.5" customHeight="1" thickBot="1">
      <c r="C17" s="107" t="s">
        <v>14</v>
      </c>
      <c r="D17" s="108"/>
      <c r="E17" s="108"/>
      <c r="F17" s="76">
        <f>F12+F16</f>
        <v>3815</v>
      </c>
      <c r="G17" s="76">
        <f>G12+G16</f>
        <v>2694</v>
      </c>
      <c r="H17" s="76">
        <f>H12+H16</f>
        <v>6509</v>
      </c>
      <c r="I17" s="169">
        <v>0</v>
      </c>
      <c r="J17" s="76">
        <f aca="true" t="shared" si="2" ref="J17:O17">J12+J16</f>
        <v>4669</v>
      </c>
      <c r="K17" s="76">
        <f t="shared" si="2"/>
        <v>2708</v>
      </c>
      <c r="L17" s="76">
        <f t="shared" si="2"/>
        <v>2109</v>
      </c>
      <c r="M17" s="76">
        <f t="shared" si="2"/>
        <v>2570</v>
      </c>
      <c r="N17" s="76">
        <f t="shared" si="2"/>
        <v>1401</v>
      </c>
      <c r="O17" s="76">
        <f t="shared" si="2"/>
        <v>13457</v>
      </c>
      <c r="P17" s="170">
        <f t="shared" si="1"/>
        <v>19966</v>
      </c>
    </row>
    <row r="18" ht="30" customHeight="1"/>
    <row r="19" spans="3:17" ht="39.75" customHeight="1">
      <c r="C19" s="61" t="s">
        <v>24</v>
      </c>
      <c r="E19" s="12"/>
      <c r="N19" s="77"/>
      <c r="O19" s="10"/>
      <c r="P19" s="15" t="s">
        <v>79</v>
      </c>
      <c r="Q19" s="10"/>
    </row>
    <row r="20" spans="3:17" ht="6.75" customHeight="1" thickBot="1">
      <c r="C20" s="68"/>
      <c r="D20" s="68"/>
      <c r="E20" s="69"/>
      <c r="L20" s="18"/>
      <c r="M20" s="18"/>
      <c r="N20" s="18"/>
      <c r="P20" s="18"/>
      <c r="Q20" s="18"/>
    </row>
    <row r="21" spans="3:17" ht="49.5" customHeight="1">
      <c r="C21" s="114"/>
      <c r="D21" s="115"/>
      <c r="E21" s="115"/>
      <c r="F21" s="136" t="s">
        <v>15</v>
      </c>
      <c r="G21" s="123"/>
      <c r="H21" s="123"/>
      <c r="I21" s="123" t="s">
        <v>16</v>
      </c>
      <c r="J21" s="123"/>
      <c r="K21" s="123"/>
      <c r="L21" s="123"/>
      <c r="M21" s="123"/>
      <c r="N21" s="123"/>
      <c r="O21" s="123"/>
      <c r="P21" s="105" t="s">
        <v>84</v>
      </c>
      <c r="Q21" s="20"/>
    </row>
    <row r="22" spans="3:17" ht="49.5" customHeight="1">
      <c r="C22" s="145"/>
      <c r="D22" s="146"/>
      <c r="E22" s="146"/>
      <c r="F22" s="78" t="s">
        <v>7</v>
      </c>
      <c r="G22" s="78" t="s">
        <v>8</v>
      </c>
      <c r="H22" s="79" t="s">
        <v>9</v>
      </c>
      <c r="I22" s="80" t="s">
        <v>29</v>
      </c>
      <c r="J22" s="78" t="s">
        <v>1</v>
      </c>
      <c r="K22" s="81" t="s">
        <v>2</v>
      </c>
      <c r="L22" s="81" t="s">
        <v>3</v>
      </c>
      <c r="M22" s="81" t="s">
        <v>4</v>
      </c>
      <c r="N22" s="81" t="s">
        <v>5</v>
      </c>
      <c r="O22" s="82" t="s">
        <v>9</v>
      </c>
      <c r="P22" s="106"/>
      <c r="Q22" s="20"/>
    </row>
    <row r="23" spans="3:17" ht="49.5" customHeight="1">
      <c r="C23" s="95" t="s">
        <v>12</v>
      </c>
      <c r="D23" s="78"/>
      <c r="E23" s="78"/>
      <c r="F23" s="74">
        <v>1040</v>
      </c>
      <c r="G23" s="74">
        <v>1247</v>
      </c>
      <c r="H23" s="167">
        <f>SUM(F23:G23)</f>
        <v>2287</v>
      </c>
      <c r="I23" s="92"/>
      <c r="J23" s="74">
        <v>3411</v>
      </c>
      <c r="K23" s="74">
        <v>2010</v>
      </c>
      <c r="L23" s="74">
        <v>1201</v>
      </c>
      <c r="M23" s="74">
        <v>859</v>
      </c>
      <c r="N23" s="74">
        <v>321</v>
      </c>
      <c r="O23" s="167">
        <f>SUM(I23:N23)</f>
        <v>7802</v>
      </c>
      <c r="P23" s="168">
        <f>H23+O23</f>
        <v>10089</v>
      </c>
      <c r="Q23" s="20"/>
    </row>
    <row r="24" spans="3:16" ht="49.5" customHeight="1">
      <c r="C24" s="141" t="s">
        <v>13</v>
      </c>
      <c r="D24" s="142"/>
      <c r="E24" s="142"/>
      <c r="F24" s="74">
        <v>7</v>
      </c>
      <c r="G24" s="74">
        <v>26</v>
      </c>
      <c r="H24" s="167">
        <f>SUM(F24:G24)</f>
        <v>33</v>
      </c>
      <c r="I24" s="92"/>
      <c r="J24" s="74">
        <v>57</v>
      </c>
      <c r="K24" s="74">
        <v>35</v>
      </c>
      <c r="L24" s="74">
        <v>16</v>
      </c>
      <c r="M24" s="74">
        <v>21</v>
      </c>
      <c r="N24" s="74">
        <v>12</v>
      </c>
      <c r="O24" s="167">
        <f>SUM(I24:N24)</f>
        <v>141</v>
      </c>
      <c r="P24" s="168">
        <f>H24+O24</f>
        <v>174</v>
      </c>
    </row>
    <row r="25" spans="3:16" ht="49.5" customHeight="1" thickBot="1">
      <c r="C25" s="139" t="s">
        <v>14</v>
      </c>
      <c r="D25" s="140"/>
      <c r="E25" s="140"/>
      <c r="F25" s="76">
        <f>SUM(F23:F24)</f>
        <v>1047</v>
      </c>
      <c r="G25" s="76">
        <f>SUM(G23:G24)</f>
        <v>1273</v>
      </c>
      <c r="H25" s="171">
        <f>SUM(F25:G25)</f>
        <v>2320</v>
      </c>
      <c r="I25" s="172"/>
      <c r="J25" s="76">
        <f aca="true" t="shared" si="3" ref="J25:O25">SUM(J23:J24)</f>
        <v>3468</v>
      </c>
      <c r="K25" s="76">
        <f t="shared" si="3"/>
        <v>2045</v>
      </c>
      <c r="L25" s="76">
        <f t="shared" si="3"/>
        <v>1217</v>
      </c>
      <c r="M25" s="76">
        <f t="shared" si="3"/>
        <v>880</v>
      </c>
      <c r="N25" s="76">
        <f t="shared" si="3"/>
        <v>333</v>
      </c>
      <c r="O25" s="171">
        <f t="shared" si="3"/>
        <v>7943</v>
      </c>
      <c r="P25" s="170">
        <f>H25+O25</f>
        <v>10263</v>
      </c>
    </row>
    <row r="26" ht="30" customHeight="1"/>
    <row r="27" spans="3:17" ht="39.75" customHeight="1">
      <c r="C27" s="61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8"/>
      <c r="D28" s="68"/>
      <c r="E28" s="69"/>
      <c r="L28" s="18"/>
      <c r="M28" s="18"/>
      <c r="N28" s="18"/>
      <c r="P28" s="18"/>
      <c r="Q28" s="18"/>
    </row>
    <row r="29" spans="3:17" ht="49.5" customHeight="1">
      <c r="C29" s="114"/>
      <c r="D29" s="115"/>
      <c r="E29" s="115"/>
      <c r="F29" s="136" t="s">
        <v>15</v>
      </c>
      <c r="G29" s="123"/>
      <c r="H29" s="123"/>
      <c r="I29" s="123" t="s">
        <v>16</v>
      </c>
      <c r="J29" s="123"/>
      <c r="K29" s="123"/>
      <c r="L29" s="123"/>
      <c r="M29" s="123"/>
      <c r="N29" s="123"/>
      <c r="O29" s="123"/>
      <c r="P29" s="105" t="s">
        <v>84</v>
      </c>
      <c r="Q29" s="20"/>
    </row>
    <row r="30" spans="3:17" ht="49.5" customHeight="1">
      <c r="C30" s="145"/>
      <c r="D30" s="146"/>
      <c r="E30" s="146"/>
      <c r="F30" s="78" t="s">
        <v>7</v>
      </c>
      <c r="G30" s="78" t="s">
        <v>8</v>
      </c>
      <c r="H30" s="79" t="s">
        <v>9</v>
      </c>
      <c r="I30" s="80" t="s">
        <v>29</v>
      </c>
      <c r="J30" s="78" t="s">
        <v>1</v>
      </c>
      <c r="K30" s="81" t="s">
        <v>2</v>
      </c>
      <c r="L30" s="81" t="s">
        <v>3</v>
      </c>
      <c r="M30" s="81" t="s">
        <v>4</v>
      </c>
      <c r="N30" s="81" t="s">
        <v>5</v>
      </c>
      <c r="O30" s="82" t="s">
        <v>9</v>
      </c>
      <c r="P30" s="106"/>
      <c r="Q30" s="20"/>
    </row>
    <row r="31" spans="3:17" ht="49.5" customHeight="1">
      <c r="C31" s="95" t="s">
        <v>12</v>
      </c>
      <c r="D31" s="78"/>
      <c r="E31" s="78"/>
      <c r="F31" s="74">
        <v>14</v>
      </c>
      <c r="G31" s="74">
        <v>12</v>
      </c>
      <c r="H31" s="167">
        <f>SUM(F31:G31)</f>
        <v>26</v>
      </c>
      <c r="I31" s="92"/>
      <c r="J31" s="74">
        <v>1068</v>
      </c>
      <c r="K31" s="74">
        <v>733</v>
      </c>
      <c r="L31" s="74">
        <v>566</v>
      </c>
      <c r="M31" s="74">
        <v>514</v>
      </c>
      <c r="N31" s="74">
        <v>298</v>
      </c>
      <c r="O31" s="167">
        <f>SUM(I31:N31)</f>
        <v>3179</v>
      </c>
      <c r="P31" s="168">
        <f>H31+O31</f>
        <v>3205</v>
      </c>
      <c r="Q31" s="20"/>
    </row>
    <row r="32" spans="3:16" ht="49.5" customHeight="1">
      <c r="C32" s="141" t="s">
        <v>13</v>
      </c>
      <c r="D32" s="142"/>
      <c r="E32" s="142"/>
      <c r="F32" s="74">
        <v>0</v>
      </c>
      <c r="G32" s="74">
        <v>0</v>
      </c>
      <c r="H32" s="167">
        <f>SUM(F32:G32)</f>
        <v>0</v>
      </c>
      <c r="I32" s="92"/>
      <c r="J32" s="74">
        <v>8</v>
      </c>
      <c r="K32" s="74">
        <v>7</v>
      </c>
      <c r="L32" s="74">
        <v>6</v>
      </c>
      <c r="M32" s="74">
        <v>2</v>
      </c>
      <c r="N32" s="74">
        <v>4</v>
      </c>
      <c r="O32" s="167">
        <f>SUM(I32:N32)</f>
        <v>27</v>
      </c>
      <c r="P32" s="168">
        <f>H32+O32</f>
        <v>27</v>
      </c>
    </row>
    <row r="33" spans="3:16" ht="49.5" customHeight="1" thickBot="1">
      <c r="C33" s="139" t="s">
        <v>14</v>
      </c>
      <c r="D33" s="140"/>
      <c r="E33" s="140"/>
      <c r="F33" s="76">
        <f>SUM(F31:F32)</f>
        <v>14</v>
      </c>
      <c r="G33" s="76">
        <f>SUM(G31:G32)</f>
        <v>12</v>
      </c>
      <c r="H33" s="171">
        <f>SUM(F33:G33)</f>
        <v>26</v>
      </c>
      <c r="I33" s="172"/>
      <c r="J33" s="76">
        <f>SUM(J31:J32)</f>
        <v>1076</v>
      </c>
      <c r="K33" s="76">
        <f>SUM(K31:K32)</f>
        <v>740</v>
      </c>
      <c r="L33" s="76">
        <f>SUM(L31:L32)</f>
        <v>572</v>
      </c>
      <c r="M33" s="76">
        <f>SUM(M31:M32)</f>
        <v>516</v>
      </c>
      <c r="N33" s="76">
        <f>SUM(N31:N32)</f>
        <v>302</v>
      </c>
      <c r="O33" s="171">
        <f>SUM(I33:N33)</f>
        <v>3206</v>
      </c>
      <c r="P33" s="170">
        <f>H33+O33</f>
        <v>3232</v>
      </c>
    </row>
    <row r="34" ht="30" customHeight="1"/>
    <row r="35" spans="3:17" ht="39.75" customHeight="1">
      <c r="C35" s="61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8"/>
      <c r="D36" s="68"/>
      <c r="E36" s="69"/>
      <c r="L36" s="18"/>
      <c r="M36" s="18"/>
      <c r="N36" s="18"/>
      <c r="P36" s="18"/>
      <c r="Q36" s="18"/>
    </row>
    <row r="37" spans="3:17" ht="49.5" customHeight="1">
      <c r="C37" s="114"/>
      <c r="D37" s="115"/>
      <c r="E37" s="115"/>
      <c r="F37" s="136" t="s">
        <v>15</v>
      </c>
      <c r="G37" s="123"/>
      <c r="H37" s="123"/>
      <c r="I37" s="123" t="s">
        <v>16</v>
      </c>
      <c r="J37" s="123"/>
      <c r="K37" s="123"/>
      <c r="L37" s="123"/>
      <c r="M37" s="123"/>
      <c r="N37" s="135"/>
      <c r="O37" s="133" t="s">
        <v>84</v>
      </c>
      <c r="P37" s="20"/>
      <c r="Q37" s="20"/>
    </row>
    <row r="38" spans="3:17" ht="49.5" customHeight="1" thickBot="1">
      <c r="C38" s="143"/>
      <c r="D38" s="144"/>
      <c r="E38" s="144"/>
      <c r="F38" s="85" t="s">
        <v>7</v>
      </c>
      <c r="G38" s="85" t="s">
        <v>8</v>
      </c>
      <c r="H38" s="86" t="s">
        <v>9</v>
      </c>
      <c r="I38" s="87" t="s">
        <v>1</v>
      </c>
      <c r="J38" s="85" t="s">
        <v>2</v>
      </c>
      <c r="K38" s="88" t="s">
        <v>3</v>
      </c>
      <c r="L38" s="88" t="s">
        <v>4</v>
      </c>
      <c r="M38" s="88" t="s">
        <v>5</v>
      </c>
      <c r="N38" s="89" t="s">
        <v>11</v>
      </c>
      <c r="O38" s="134"/>
      <c r="P38" s="20"/>
      <c r="Q38" s="20"/>
    </row>
    <row r="39" spans="3:17" ht="49.5" customHeight="1">
      <c r="C39" s="98" t="s">
        <v>17</v>
      </c>
      <c r="D39" s="70"/>
      <c r="E39" s="70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5</v>
      </c>
      <c r="J39" s="173">
        <f>SUM(J40:J41)</f>
        <v>11</v>
      </c>
      <c r="K39" s="173">
        <f>SUM(K40:K41)</f>
        <v>214</v>
      </c>
      <c r="L39" s="173">
        <f>SUM(L40:L41)</f>
        <v>534</v>
      </c>
      <c r="M39" s="173">
        <f>SUM(M40:M41)</f>
        <v>355</v>
      </c>
      <c r="N39" s="174">
        <f aca="true" t="shared" si="5" ref="N39:N47">SUM(I39:M39)</f>
        <v>1119</v>
      </c>
      <c r="O39" s="176">
        <f>H39+N39</f>
        <v>1119</v>
      </c>
      <c r="P39" s="20"/>
      <c r="Q39" s="20"/>
    </row>
    <row r="40" spans="3:15" ht="49.5" customHeight="1">
      <c r="C40" s="141" t="s">
        <v>12</v>
      </c>
      <c r="D40" s="142"/>
      <c r="E40" s="142"/>
      <c r="F40" s="74">
        <v>0</v>
      </c>
      <c r="G40" s="74">
        <v>0</v>
      </c>
      <c r="H40" s="167">
        <f t="shared" si="4"/>
        <v>0</v>
      </c>
      <c r="I40" s="83">
        <v>5</v>
      </c>
      <c r="J40" s="74">
        <v>11</v>
      </c>
      <c r="K40" s="74">
        <v>213</v>
      </c>
      <c r="L40" s="74">
        <v>532</v>
      </c>
      <c r="M40" s="74">
        <v>354</v>
      </c>
      <c r="N40" s="167">
        <f>SUM(I40:M40)</f>
        <v>1115</v>
      </c>
      <c r="O40" s="168">
        <f aca="true" t="shared" si="6" ref="O40:O50">H40+N40</f>
        <v>1115</v>
      </c>
    </row>
    <row r="41" spans="3:15" ht="49.5" customHeight="1" thickBot="1">
      <c r="C41" s="139" t="s">
        <v>13</v>
      </c>
      <c r="D41" s="140"/>
      <c r="E41" s="140"/>
      <c r="F41" s="76">
        <v>0</v>
      </c>
      <c r="G41" s="76">
        <v>0</v>
      </c>
      <c r="H41" s="171">
        <f t="shared" si="4"/>
        <v>0</v>
      </c>
      <c r="I41" s="84">
        <v>0</v>
      </c>
      <c r="J41" s="76">
        <v>0</v>
      </c>
      <c r="K41" s="76">
        <v>1</v>
      </c>
      <c r="L41" s="76">
        <v>2</v>
      </c>
      <c r="M41" s="76">
        <v>1</v>
      </c>
      <c r="N41" s="171">
        <f t="shared" si="5"/>
        <v>4</v>
      </c>
      <c r="O41" s="170">
        <f t="shared" si="6"/>
        <v>4</v>
      </c>
    </row>
    <row r="42" spans="3:15" ht="49.5" customHeight="1">
      <c r="C42" s="128" t="s">
        <v>30</v>
      </c>
      <c r="D42" s="129"/>
      <c r="E42" s="129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156</v>
      </c>
      <c r="J42" s="173">
        <f>SUM(J43:J44)</f>
        <v>140</v>
      </c>
      <c r="K42" s="173">
        <f>SUM(K43:K44)</f>
        <v>186</v>
      </c>
      <c r="L42" s="173">
        <f>SUM(L43:L44)</f>
        <v>196</v>
      </c>
      <c r="M42" s="173">
        <f>SUM(M43:M44)</f>
        <v>108</v>
      </c>
      <c r="N42" s="167">
        <f t="shared" si="5"/>
        <v>786</v>
      </c>
      <c r="O42" s="176">
        <f t="shared" si="6"/>
        <v>786</v>
      </c>
    </row>
    <row r="43" spans="3:15" ht="49.5" customHeight="1">
      <c r="C43" s="141" t="s">
        <v>12</v>
      </c>
      <c r="D43" s="142"/>
      <c r="E43" s="142"/>
      <c r="F43" s="74">
        <v>0</v>
      </c>
      <c r="G43" s="74">
        <v>0</v>
      </c>
      <c r="H43" s="167">
        <f t="shared" si="4"/>
        <v>0</v>
      </c>
      <c r="I43" s="83">
        <v>155</v>
      </c>
      <c r="J43" s="74">
        <v>139</v>
      </c>
      <c r="K43" s="74">
        <v>182</v>
      </c>
      <c r="L43" s="74">
        <v>189</v>
      </c>
      <c r="M43" s="74">
        <v>106</v>
      </c>
      <c r="N43" s="167">
        <f t="shared" si="5"/>
        <v>771</v>
      </c>
      <c r="O43" s="168">
        <f t="shared" si="6"/>
        <v>771</v>
      </c>
    </row>
    <row r="44" spans="3:15" ht="49.5" customHeight="1" thickBot="1">
      <c r="C44" s="139" t="s">
        <v>13</v>
      </c>
      <c r="D44" s="140"/>
      <c r="E44" s="140"/>
      <c r="F44" s="76">
        <v>0</v>
      </c>
      <c r="G44" s="76">
        <v>0</v>
      </c>
      <c r="H44" s="171">
        <f t="shared" si="4"/>
        <v>0</v>
      </c>
      <c r="I44" s="84">
        <v>1</v>
      </c>
      <c r="J44" s="76">
        <v>1</v>
      </c>
      <c r="K44" s="76">
        <v>4</v>
      </c>
      <c r="L44" s="76">
        <v>7</v>
      </c>
      <c r="M44" s="76">
        <v>2</v>
      </c>
      <c r="N44" s="171">
        <f t="shared" si="5"/>
        <v>15</v>
      </c>
      <c r="O44" s="170">
        <f t="shared" si="6"/>
        <v>15</v>
      </c>
    </row>
    <row r="45" spans="3:15" ht="49.5" customHeight="1">
      <c r="C45" s="128" t="s">
        <v>18</v>
      </c>
      <c r="D45" s="129"/>
      <c r="E45" s="129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1</v>
      </c>
      <c r="K45" s="173">
        <f>SUM(K46:K47)</f>
        <v>3</v>
      </c>
      <c r="L45" s="173">
        <f>SUM(L46:L47)</f>
        <v>34</v>
      </c>
      <c r="M45" s="173">
        <f>SUM(M46:M47)</f>
        <v>20</v>
      </c>
      <c r="N45" s="174">
        <f>SUM(I45:M45)</f>
        <v>58</v>
      </c>
      <c r="O45" s="176">
        <f t="shared" si="6"/>
        <v>58</v>
      </c>
    </row>
    <row r="46" spans="3:15" ht="49.5" customHeight="1">
      <c r="C46" s="141" t="s">
        <v>12</v>
      </c>
      <c r="D46" s="142"/>
      <c r="E46" s="142"/>
      <c r="F46" s="74">
        <v>0</v>
      </c>
      <c r="G46" s="74">
        <v>0</v>
      </c>
      <c r="H46" s="167">
        <f t="shared" si="4"/>
        <v>0</v>
      </c>
      <c r="I46" s="83">
        <v>0</v>
      </c>
      <c r="J46" s="74">
        <v>1</v>
      </c>
      <c r="K46" s="74">
        <v>3</v>
      </c>
      <c r="L46" s="74">
        <v>34</v>
      </c>
      <c r="M46" s="74">
        <v>20</v>
      </c>
      <c r="N46" s="167">
        <f t="shared" si="5"/>
        <v>58</v>
      </c>
      <c r="O46" s="168">
        <f>H46+N46</f>
        <v>58</v>
      </c>
    </row>
    <row r="47" spans="3:15" ht="49.5" customHeight="1" thickBot="1">
      <c r="C47" s="139" t="s">
        <v>13</v>
      </c>
      <c r="D47" s="140"/>
      <c r="E47" s="140"/>
      <c r="F47" s="76">
        <v>0</v>
      </c>
      <c r="G47" s="76">
        <v>0</v>
      </c>
      <c r="H47" s="171">
        <f t="shared" si="4"/>
        <v>0</v>
      </c>
      <c r="I47" s="84">
        <v>0</v>
      </c>
      <c r="J47" s="76">
        <v>0</v>
      </c>
      <c r="K47" s="76">
        <v>0</v>
      </c>
      <c r="L47" s="76">
        <v>0</v>
      </c>
      <c r="M47" s="76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28" t="s">
        <v>76</v>
      </c>
      <c r="D48" s="129"/>
      <c r="E48" s="129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15</v>
      </c>
      <c r="J48" s="173">
        <f>SUM(J49:J50)</f>
        <v>16</v>
      </c>
      <c r="K48" s="173">
        <f>SUM(K49:K50)</f>
        <v>42</v>
      </c>
      <c r="L48" s="173">
        <f>SUM(L49:L50)</f>
        <v>157</v>
      </c>
      <c r="M48" s="173">
        <f>SUM(M49:M50)</f>
        <v>103</v>
      </c>
      <c r="N48" s="174">
        <f>SUM(I48:M48)</f>
        <v>333</v>
      </c>
      <c r="O48" s="176">
        <f>H48+N48</f>
        <v>333</v>
      </c>
    </row>
    <row r="49" spans="3:15" ht="49.5" customHeight="1">
      <c r="C49" s="141" t="s">
        <v>12</v>
      </c>
      <c r="D49" s="142"/>
      <c r="E49" s="142"/>
      <c r="F49" s="74">
        <v>0</v>
      </c>
      <c r="G49" s="74">
        <v>0</v>
      </c>
      <c r="H49" s="167">
        <f t="shared" si="4"/>
        <v>0</v>
      </c>
      <c r="I49" s="83">
        <v>15</v>
      </c>
      <c r="J49" s="74">
        <v>16</v>
      </c>
      <c r="K49" s="74">
        <v>42</v>
      </c>
      <c r="L49" s="74">
        <v>155</v>
      </c>
      <c r="M49" s="74">
        <v>102</v>
      </c>
      <c r="N49" s="167">
        <f>SUM(I49:M49)</f>
        <v>330</v>
      </c>
      <c r="O49" s="168">
        <f t="shared" si="6"/>
        <v>330</v>
      </c>
    </row>
    <row r="50" spans="3:15" ht="49.5" customHeight="1" thickBot="1">
      <c r="C50" s="139" t="s">
        <v>13</v>
      </c>
      <c r="D50" s="140"/>
      <c r="E50" s="140"/>
      <c r="F50" s="76">
        <v>0</v>
      </c>
      <c r="G50" s="76">
        <v>0</v>
      </c>
      <c r="H50" s="171">
        <f t="shared" si="4"/>
        <v>0</v>
      </c>
      <c r="I50" s="84">
        <v>0</v>
      </c>
      <c r="J50" s="76">
        <v>0</v>
      </c>
      <c r="K50" s="76">
        <v>0</v>
      </c>
      <c r="L50" s="76">
        <v>2</v>
      </c>
      <c r="M50" s="76">
        <v>1</v>
      </c>
      <c r="N50" s="171">
        <f>SUM(I50:M50)</f>
        <v>3</v>
      </c>
      <c r="O50" s="170">
        <f t="shared" si="6"/>
        <v>3</v>
      </c>
    </row>
    <row r="51" spans="3:15" ht="49.5" customHeight="1" thickBot="1">
      <c r="C51" s="137" t="s">
        <v>14</v>
      </c>
      <c r="D51" s="138"/>
      <c r="E51" s="138"/>
      <c r="F51" s="90">
        <v>0</v>
      </c>
      <c r="G51" s="90">
        <v>0</v>
      </c>
      <c r="H51" s="177">
        <f t="shared" si="4"/>
        <v>0</v>
      </c>
      <c r="I51" s="91">
        <v>176</v>
      </c>
      <c r="J51" s="90">
        <v>168</v>
      </c>
      <c r="K51" s="90">
        <v>442</v>
      </c>
      <c r="L51" s="90">
        <v>918</v>
      </c>
      <c r="M51" s="90">
        <v>583</v>
      </c>
      <c r="N51" s="177">
        <f>SUM(I51:M51)</f>
        <v>2287</v>
      </c>
      <c r="O51" s="178">
        <f>H51+N51</f>
        <v>2287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B1">
      <pane ySplit="8" topLeftCell="A9" activePane="bottomLeft" state="frozen"/>
      <selection pane="topLeft" activeCell="B1" sqref="B1"/>
      <selection pane="bottomLeft" activeCell="F8" sqref="F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103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2217</v>
      </c>
      <c r="G10" s="179">
        <f>SUM(G11,G17,G20,G25,G29,G30)</f>
        <v>2867</v>
      </c>
      <c r="H10" s="180">
        <f>SUM(F10:G10)</f>
        <v>5084</v>
      </c>
      <c r="I10" s="181"/>
      <c r="J10" s="179">
        <f>SUM(J11,J17,J20,J25,J29,J30)</f>
        <v>9388</v>
      </c>
      <c r="K10" s="179">
        <f>SUM(K11,K17,K20,K25,K29,K30)</f>
        <v>6344</v>
      </c>
      <c r="L10" s="179">
        <f>SUM(L11,L17,L20,L25,L29,L30)</f>
        <v>3899</v>
      </c>
      <c r="M10" s="179">
        <f>SUM(M11,M17,M20,M25,M29,M30)</f>
        <v>2835</v>
      </c>
      <c r="N10" s="179">
        <f>SUM(N11,N17,N20,N25,N29,N30)</f>
        <v>1189</v>
      </c>
      <c r="O10" s="180">
        <f>SUM(I10:N10)</f>
        <v>23655</v>
      </c>
      <c r="P10" s="182">
        <f>SUM(O10,H10)</f>
        <v>28739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141</v>
      </c>
      <c r="G11" s="183">
        <f>SUM(G12:G16)</f>
        <v>235</v>
      </c>
      <c r="H11" s="184">
        <f aca="true" t="shared" si="0" ref="H11:H74">SUM(F11:G11)</f>
        <v>376</v>
      </c>
      <c r="I11" s="185"/>
      <c r="J11" s="183">
        <f>SUM(J12:J16)</f>
        <v>2103</v>
      </c>
      <c r="K11" s="183">
        <f>SUM(K12:K16)</f>
        <v>1514</v>
      </c>
      <c r="L11" s="183">
        <f>SUM(L12:L16)</f>
        <v>899</v>
      </c>
      <c r="M11" s="183">
        <f>SUM(M12:M16)</f>
        <v>745</v>
      </c>
      <c r="N11" s="183">
        <f>SUM(N12:N16)</f>
        <v>424</v>
      </c>
      <c r="O11" s="184">
        <f aca="true" t="shared" si="1" ref="O11:O74">SUM(I11:N11)</f>
        <v>5685</v>
      </c>
      <c r="P11" s="186">
        <f aca="true" t="shared" si="2" ref="P11:P74">SUM(O11,H11)</f>
        <v>6061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93"/>
      <c r="J12" s="52">
        <v>1150</v>
      </c>
      <c r="K12" s="52">
        <v>652</v>
      </c>
      <c r="L12" s="52">
        <v>312</v>
      </c>
      <c r="M12" s="52">
        <v>211</v>
      </c>
      <c r="N12" s="52">
        <v>111</v>
      </c>
      <c r="O12" s="184">
        <f t="shared" si="1"/>
        <v>2436</v>
      </c>
      <c r="P12" s="186">
        <f t="shared" si="2"/>
        <v>2436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84">
        <f t="shared" si="0"/>
        <v>0</v>
      </c>
      <c r="I13" s="93"/>
      <c r="J13" s="52">
        <v>3</v>
      </c>
      <c r="K13" s="52">
        <v>6</v>
      </c>
      <c r="L13" s="52">
        <v>20</v>
      </c>
      <c r="M13" s="52">
        <v>45</v>
      </c>
      <c r="N13" s="52">
        <v>44</v>
      </c>
      <c r="O13" s="184">
        <f t="shared" si="1"/>
        <v>118</v>
      </c>
      <c r="P13" s="186">
        <f t="shared" si="2"/>
        <v>118</v>
      </c>
    </row>
    <row r="14" spans="3:16" ht="30" customHeight="1">
      <c r="C14" s="28"/>
      <c r="D14" s="29"/>
      <c r="E14" s="31" t="s">
        <v>41</v>
      </c>
      <c r="F14" s="52">
        <v>45</v>
      </c>
      <c r="G14" s="52">
        <v>93</v>
      </c>
      <c r="H14" s="184">
        <f t="shared" si="0"/>
        <v>138</v>
      </c>
      <c r="I14" s="93"/>
      <c r="J14" s="52">
        <v>286</v>
      </c>
      <c r="K14" s="52">
        <v>182</v>
      </c>
      <c r="L14" s="52">
        <v>112</v>
      </c>
      <c r="M14" s="52">
        <v>127</v>
      </c>
      <c r="N14" s="52">
        <v>82</v>
      </c>
      <c r="O14" s="184">
        <f t="shared" si="1"/>
        <v>789</v>
      </c>
      <c r="P14" s="186">
        <f t="shared" si="2"/>
        <v>927</v>
      </c>
    </row>
    <row r="15" spans="3:16" ht="30" customHeight="1">
      <c r="C15" s="28"/>
      <c r="D15" s="29"/>
      <c r="E15" s="31" t="s">
        <v>42</v>
      </c>
      <c r="F15" s="52">
        <v>38</v>
      </c>
      <c r="G15" s="52">
        <v>65</v>
      </c>
      <c r="H15" s="184">
        <f t="shared" si="0"/>
        <v>103</v>
      </c>
      <c r="I15" s="93"/>
      <c r="J15" s="52">
        <v>133</v>
      </c>
      <c r="K15" s="52">
        <v>121</v>
      </c>
      <c r="L15" s="52">
        <v>102</v>
      </c>
      <c r="M15" s="52">
        <v>67</v>
      </c>
      <c r="N15" s="52">
        <v>34</v>
      </c>
      <c r="O15" s="184">
        <f t="shared" si="1"/>
        <v>457</v>
      </c>
      <c r="P15" s="186">
        <f t="shared" si="2"/>
        <v>560</v>
      </c>
    </row>
    <row r="16" spans="3:16" ht="30" customHeight="1">
      <c r="C16" s="28"/>
      <c r="D16" s="29"/>
      <c r="E16" s="31" t="s">
        <v>43</v>
      </c>
      <c r="F16" s="52">
        <v>58</v>
      </c>
      <c r="G16" s="52">
        <v>77</v>
      </c>
      <c r="H16" s="184">
        <f t="shared" si="0"/>
        <v>135</v>
      </c>
      <c r="I16" s="93"/>
      <c r="J16" s="52">
        <v>531</v>
      </c>
      <c r="K16" s="52">
        <v>553</v>
      </c>
      <c r="L16" s="52">
        <v>353</v>
      </c>
      <c r="M16" s="52">
        <v>295</v>
      </c>
      <c r="N16" s="52">
        <v>153</v>
      </c>
      <c r="O16" s="184">
        <f t="shared" si="1"/>
        <v>1885</v>
      </c>
      <c r="P16" s="186">
        <f t="shared" si="2"/>
        <v>2020</v>
      </c>
    </row>
    <row r="17" spans="3:16" ht="30" customHeight="1">
      <c r="C17" s="28"/>
      <c r="D17" s="32" t="s">
        <v>44</v>
      </c>
      <c r="E17" s="33"/>
      <c r="F17" s="183">
        <f>SUM(F18:F19)</f>
        <v>308</v>
      </c>
      <c r="G17" s="183">
        <f>SUM(G18:G19)</f>
        <v>331</v>
      </c>
      <c r="H17" s="184">
        <f t="shared" si="0"/>
        <v>639</v>
      </c>
      <c r="I17" s="185"/>
      <c r="J17" s="183">
        <f>SUM(J18:J19)</f>
        <v>2118</v>
      </c>
      <c r="K17" s="183">
        <f>SUM(K18:K19)</f>
        <v>1271</v>
      </c>
      <c r="L17" s="183">
        <f>SUM(L18:L19)</f>
        <v>703</v>
      </c>
      <c r="M17" s="183">
        <f>SUM(M18:M19)</f>
        <v>461</v>
      </c>
      <c r="N17" s="183">
        <f>SUM(N18:N19)</f>
        <v>145</v>
      </c>
      <c r="O17" s="184">
        <f t="shared" si="1"/>
        <v>4698</v>
      </c>
      <c r="P17" s="186">
        <f t="shared" si="2"/>
        <v>5337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93"/>
      <c r="J18" s="52">
        <v>1559</v>
      </c>
      <c r="K18" s="52">
        <v>928</v>
      </c>
      <c r="L18" s="52">
        <v>545</v>
      </c>
      <c r="M18" s="52">
        <v>357</v>
      </c>
      <c r="N18" s="52">
        <v>122</v>
      </c>
      <c r="O18" s="184">
        <f t="shared" si="1"/>
        <v>3511</v>
      </c>
      <c r="P18" s="186">
        <f t="shared" si="2"/>
        <v>3511</v>
      </c>
    </row>
    <row r="19" spans="3:16" ht="30" customHeight="1">
      <c r="C19" s="28"/>
      <c r="D19" s="29"/>
      <c r="E19" s="31" t="s">
        <v>46</v>
      </c>
      <c r="F19" s="52">
        <v>308</v>
      </c>
      <c r="G19" s="52">
        <v>331</v>
      </c>
      <c r="H19" s="184">
        <f t="shared" si="0"/>
        <v>639</v>
      </c>
      <c r="I19" s="93"/>
      <c r="J19" s="52">
        <v>559</v>
      </c>
      <c r="K19" s="52">
        <v>343</v>
      </c>
      <c r="L19" s="52">
        <v>158</v>
      </c>
      <c r="M19" s="52">
        <v>104</v>
      </c>
      <c r="N19" s="52">
        <v>23</v>
      </c>
      <c r="O19" s="184">
        <f t="shared" si="1"/>
        <v>1187</v>
      </c>
      <c r="P19" s="186">
        <f t="shared" si="2"/>
        <v>1826</v>
      </c>
    </row>
    <row r="20" spans="3:16" ht="30" customHeight="1">
      <c r="C20" s="28"/>
      <c r="D20" s="32" t="s">
        <v>47</v>
      </c>
      <c r="E20" s="33"/>
      <c r="F20" s="183">
        <f>SUM(F21:F24)</f>
        <v>5</v>
      </c>
      <c r="G20" s="183">
        <f>SUM(G21:G24)</f>
        <v>13</v>
      </c>
      <c r="H20" s="184">
        <f t="shared" si="0"/>
        <v>18</v>
      </c>
      <c r="I20" s="185"/>
      <c r="J20" s="183">
        <f>SUM(J21:J24)</f>
        <v>170</v>
      </c>
      <c r="K20" s="183">
        <f>SUM(K21:K24)</f>
        <v>128</v>
      </c>
      <c r="L20" s="183">
        <f>SUM(L21:L24)</f>
        <v>175</v>
      </c>
      <c r="M20" s="183">
        <f>SUM(M21:M24)</f>
        <v>168</v>
      </c>
      <c r="N20" s="183">
        <f>SUM(N21:N24)</f>
        <v>54</v>
      </c>
      <c r="O20" s="184">
        <f t="shared" si="1"/>
        <v>695</v>
      </c>
      <c r="P20" s="186">
        <f t="shared" si="2"/>
        <v>713</v>
      </c>
    </row>
    <row r="21" spans="3:16" ht="30" customHeight="1">
      <c r="C21" s="28"/>
      <c r="D21" s="29"/>
      <c r="E21" s="31" t="s">
        <v>48</v>
      </c>
      <c r="F21" s="52">
        <v>4</v>
      </c>
      <c r="G21" s="52">
        <v>11</v>
      </c>
      <c r="H21" s="184">
        <f t="shared" si="0"/>
        <v>15</v>
      </c>
      <c r="I21" s="93"/>
      <c r="J21" s="52">
        <v>139</v>
      </c>
      <c r="K21" s="52">
        <v>106</v>
      </c>
      <c r="L21" s="52">
        <v>157</v>
      </c>
      <c r="M21" s="52">
        <v>150</v>
      </c>
      <c r="N21" s="52">
        <v>51</v>
      </c>
      <c r="O21" s="184">
        <f t="shared" si="1"/>
        <v>603</v>
      </c>
      <c r="P21" s="186">
        <f t="shared" si="2"/>
        <v>618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2</v>
      </c>
      <c r="H22" s="184">
        <f t="shared" si="0"/>
        <v>3</v>
      </c>
      <c r="I22" s="93"/>
      <c r="J22" s="52">
        <v>31</v>
      </c>
      <c r="K22" s="52">
        <v>22</v>
      </c>
      <c r="L22" s="52">
        <v>18</v>
      </c>
      <c r="M22" s="52">
        <v>18</v>
      </c>
      <c r="N22" s="52">
        <v>3</v>
      </c>
      <c r="O22" s="184">
        <f t="shared" si="1"/>
        <v>92</v>
      </c>
      <c r="P22" s="186">
        <f t="shared" si="2"/>
        <v>95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9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763</v>
      </c>
      <c r="G25" s="183">
        <f>SUM(G26:G28)</f>
        <v>1038</v>
      </c>
      <c r="H25" s="184">
        <f t="shared" si="0"/>
        <v>1801</v>
      </c>
      <c r="I25" s="185"/>
      <c r="J25" s="183">
        <f>SUM(J26:J28)</f>
        <v>1635</v>
      </c>
      <c r="K25" s="183">
        <f>SUM(K26:K28)</f>
        <v>1462</v>
      </c>
      <c r="L25" s="183">
        <f>SUM(L26:L28)</f>
        <v>942</v>
      </c>
      <c r="M25" s="183">
        <f>SUM(M26:M28)</f>
        <v>622</v>
      </c>
      <c r="N25" s="183">
        <f>SUM(N26:N28)</f>
        <v>247</v>
      </c>
      <c r="O25" s="184">
        <f t="shared" si="1"/>
        <v>4908</v>
      </c>
      <c r="P25" s="186">
        <f t="shared" si="2"/>
        <v>6709</v>
      </c>
    </row>
    <row r="26" spans="3:16" ht="30" customHeight="1">
      <c r="C26" s="28"/>
      <c r="D26" s="29"/>
      <c r="E26" s="34" t="s">
        <v>52</v>
      </c>
      <c r="F26" s="52">
        <v>717</v>
      </c>
      <c r="G26" s="52">
        <v>996</v>
      </c>
      <c r="H26" s="184">
        <f t="shared" si="0"/>
        <v>1713</v>
      </c>
      <c r="I26" s="93"/>
      <c r="J26" s="52">
        <v>1571</v>
      </c>
      <c r="K26" s="52">
        <v>1428</v>
      </c>
      <c r="L26" s="52">
        <v>920</v>
      </c>
      <c r="M26" s="52">
        <v>606</v>
      </c>
      <c r="N26" s="52">
        <v>242</v>
      </c>
      <c r="O26" s="184">
        <f t="shared" si="1"/>
        <v>4767</v>
      </c>
      <c r="P26" s="186">
        <f t="shared" si="2"/>
        <v>6480</v>
      </c>
    </row>
    <row r="27" spans="3:16" ht="30" customHeight="1">
      <c r="C27" s="28"/>
      <c r="D27" s="29"/>
      <c r="E27" s="34" t="s">
        <v>53</v>
      </c>
      <c r="F27" s="52">
        <v>12</v>
      </c>
      <c r="G27" s="52">
        <v>20</v>
      </c>
      <c r="H27" s="184">
        <f t="shared" si="0"/>
        <v>32</v>
      </c>
      <c r="I27" s="93"/>
      <c r="J27" s="52">
        <v>33</v>
      </c>
      <c r="K27" s="52">
        <v>21</v>
      </c>
      <c r="L27" s="52">
        <v>12</v>
      </c>
      <c r="M27" s="52">
        <v>9</v>
      </c>
      <c r="N27" s="52">
        <v>1</v>
      </c>
      <c r="O27" s="184">
        <f t="shared" si="1"/>
        <v>76</v>
      </c>
      <c r="P27" s="186">
        <f t="shared" si="2"/>
        <v>108</v>
      </c>
    </row>
    <row r="28" spans="3:16" ht="30" customHeight="1">
      <c r="C28" s="28"/>
      <c r="D28" s="29"/>
      <c r="E28" s="34" t="s">
        <v>54</v>
      </c>
      <c r="F28" s="52">
        <v>34</v>
      </c>
      <c r="G28" s="52">
        <v>22</v>
      </c>
      <c r="H28" s="184">
        <f t="shared" si="0"/>
        <v>56</v>
      </c>
      <c r="I28" s="93"/>
      <c r="J28" s="52">
        <v>31</v>
      </c>
      <c r="K28" s="52">
        <v>13</v>
      </c>
      <c r="L28" s="52">
        <v>10</v>
      </c>
      <c r="M28" s="52">
        <v>7</v>
      </c>
      <c r="N28" s="52">
        <v>4</v>
      </c>
      <c r="O28" s="184">
        <f t="shared" si="1"/>
        <v>65</v>
      </c>
      <c r="P28" s="186">
        <f t="shared" si="2"/>
        <v>121</v>
      </c>
    </row>
    <row r="29" spans="3:16" ht="30" customHeight="1">
      <c r="C29" s="28"/>
      <c r="D29" s="36" t="s">
        <v>55</v>
      </c>
      <c r="E29" s="37"/>
      <c r="F29" s="52">
        <v>18</v>
      </c>
      <c r="G29" s="52">
        <v>12</v>
      </c>
      <c r="H29" s="184">
        <f t="shared" si="0"/>
        <v>30</v>
      </c>
      <c r="I29" s="93"/>
      <c r="J29" s="52">
        <v>84</v>
      </c>
      <c r="K29" s="52">
        <v>65</v>
      </c>
      <c r="L29" s="52">
        <v>49</v>
      </c>
      <c r="M29" s="52">
        <v>56</v>
      </c>
      <c r="N29" s="52">
        <v>21</v>
      </c>
      <c r="O29" s="184">
        <f t="shared" si="1"/>
        <v>275</v>
      </c>
      <c r="P29" s="186">
        <f t="shared" si="2"/>
        <v>305</v>
      </c>
    </row>
    <row r="30" spans="3:16" ht="30" customHeight="1" thickBot="1">
      <c r="C30" s="38"/>
      <c r="D30" s="39" t="s">
        <v>56</v>
      </c>
      <c r="E30" s="40"/>
      <c r="F30" s="54">
        <v>982</v>
      </c>
      <c r="G30" s="54">
        <v>1238</v>
      </c>
      <c r="H30" s="187">
        <f t="shared" si="0"/>
        <v>2220</v>
      </c>
      <c r="I30" s="94"/>
      <c r="J30" s="54">
        <v>3278</v>
      </c>
      <c r="K30" s="54">
        <v>1904</v>
      </c>
      <c r="L30" s="54">
        <v>1131</v>
      </c>
      <c r="M30" s="54">
        <v>783</v>
      </c>
      <c r="N30" s="54">
        <v>298</v>
      </c>
      <c r="O30" s="187">
        <f t="shared" si="1"/>
        <v>7394</v>
      </c>
      <c r="P30" s="188">
        <f t="shared" si="2"/>
        <v>9614</v>
      </c>
    </row>
    <row r="31" spans="3:16" ht="30" customHeight="1">
      <c r="C31" s="25" t="s">
        <v>57</v>
      </c>
      <c r="D31" s="41"/>
      <c r="E31" s="42"/>
      <c r="F31" s="179">
        <f>SUM(F32:F40)</f>
        <v>14</v>
      </c>
      <c r="G31" s="179">
        <f>SUM(G32:G40)</f>
        <v>13</v>
      </c>
      <c r="H31" s="180">
        <f t="shared" si="0"/>
        <v>27</v>
      </c>
      <c r="I31" s="181"/>
      <c r="J31" s="179">
        <f>SUM(J32:J40)</f>
        <v>1160</v>
      </c>
      <c r="K31" s="179">
        <f>SUM(K32:K40)</f>
        <v>835</v>
      </c>
      <c r="L31" s="179">
        <f>SUM(L32:L40)</f>
        <v>652</v>
      </c>
      <c r="M31" s="179">
        <f>SUM(M32:M40)</f>
        <v>546</v>
      </c>
      <c r="N31" s="179">
        <f>SUM(N32:N40)</f>
        <v>307</v>
      </c>
      <c r="O31" s="180">
        <f t="shared" si="1"/>
        <v>3500</v>
      </c>
      <c r="P31" s="182">
        <f t="shared" si="2"/>
        <v>3527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89">
        <f t="shared" si="0"/>
        <v>0</v>
      </c>
      <c r="I32" s="53"/>
      <c r="J32" s="55">
        <v>95</v>
      </c>
      <c r="K32" s="55">
        <v>149</v>
      </c>
      <c r="L32" s="55">
        <v>104</v>
      </c>
      <c r="M32" s="55">
        <v>72</v>
      </c>
      <c r="N32" s="55">
        <v>18</v>
      </c>
      <c r="O32" s="189">
        <f t="shared" si="1"/>
        <v>438</v>
      </c>
      <c r="P32" s="190">
        <f t="shared" si="2"/>
        <v>438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</v>
      </c>
      <c r="P33" s="186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820</v>
      </c>
      <c r="K34" s="52">
        <v>466</v>
      </c>
      <c r="L34" s="52">
        <v>268</v>
      </c>
      <c r="M34" s="52">
        <v>106</v>
      </c>
      <c r="N34" s="52">
        <v>36</v>
      </c>
      <c r="O34" s="184">
        <f t="shared" si="1"/>
        <v>1696</v>
      </c>
      <c r="P34" s="186">
        <f t="shared" si="2"/>
        <v>1696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</v>
      </c>
      <c r="H35" s="183">
        <f t="shared" si="0"/>
        <v>2</v>
      </c>
      <c r="I35" s="93"/>
      <c r="J35" s="52">
        <v>37</v>
      </c>
      <c r="K35" s="52">
        <v>29</v>
      </c>
      <c r="L35" s="52">
        <v>38</v>
      </c>
      <c r="M35" s="52">
        <v>27</v>
      </c>
      <c r="N35" s="52">
        <v>16</v>
      </c>
      <c r="O35" s="184">
        <f t="shared" si="1"/>
        <v>147</v>
      </c>
      <c r="P35" s="186">
        <f t="shared" si="2"/>
        <v>149</v>
      </c>
    </row>
    <row r="36" spans="3:16" ht="30" customHeight="1">
      <c r="C36" s="28"/>
      <c r="D36" s="36" t="s">
        <v>61</v>
      </c>
      <c r="E36" s="37"/>
      <c r="F36" s="52">
        <v>14</v>
      </c>
      <c r="G36" s="52">
        <v>11</v>
      </c>
      <c r="H36" s="183">
        <f t="shared" si="0"/>
        <v>25</v>
      </c>
      <c r="I36" s="93"/>
      <c r="J36" s="52">
        <v>97</v>
      </c>
      <c r="K36" s="52">
        <v>70</v>
      </c>
      <c r="L36" s="52">
        <v>53</v>
      </c>
      <c r="M36" s="52">
        <v>39</v>
      </c>
      <c r="N36" s="52">
        <v>10</v>
      </c>
      <c r="O36" s="184">
        <f t="shared" si="1"/>
        <v>269</v>
      </c>
      <c r="P36" s="186">
        <f t="shared" si="2"/>
        <v>294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0</v>
      </c>
      <c r="H37" s="183">
        <f t="shared" si="0"/>
        <v>0</v>
      </c>
      <c r="I37" s="53"/>
      <c r="J37" s="52">
        <v>105</v>
      </c>
      <c r="K37" s="52">
        <v>111</v>
      </c>
      <c r="L37" s="52">
        <v>101</v>
      </c>
      <c r="M37" s="52">
        <v>60</v>
      </c>
      <c r="N37" s="52">
        <v>22</v>
      </c>
      <c r="O37" s="184">
        <f t="shared" si="1"/>
        <v>399</v>
      </c>
      <c r="P37" s="186">
        <f t="shared" si="2"/>
        <v>399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48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5</v>
      </c>
      <c r="L39" s="52">
        <v>82</v>
      </c>
      <c r="M39" s="52">
        <v>236</v>
      </c>
      <c r="N39" s="52">
        <v>200</v>
      </c>
      <c r="O39" s="184">
        <f t="shared" si="1"/>
        <v>524</v>
      </c>
      <c r="P39" s="186">
        <f t="shared" si="2"/>
        <v>524</v>
      </c>
    </row>
    <row r="40" spans="3:16" ht="30" customHeight="1" thickBot="1">
      <c r="C40" s="38"/>
      <c r="D40" s="149" t="s">
        <v>65</v>
      </c>
      <c r="E40" s="150"/>
      <c r="F40" s="56">
        <v>0</v>
      </c>
      <c r="G40" s="56">
        <v>0</v>
      </c>
      <c r="H40" s="191">
        <f t="shared" si="0"/>
        <v>0</v>
      </c>
      <c r="I40" s="57"/>
      <c r="J40" s="56">
        <v>4</v>
      </c>
      <c r="K40" s="56">
        <v>5</v>
      </c>
      <c r="L40" s="56">
        <v>6</v>
      </c>
      <c r="M40" s="56">
        <v>6</v>
      </c>
      <c r="N40" s="56">
        <v>5</v>
      </c>
      <c r="O40" s="191">
        <f t="shared" si="1"/>
        <v>26</v>
      </c>
      <c r="P40" s="192">
        <f t="shared" si="2"/>
        <v>26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178</v>
      </c>
      <c r="K41" s="179">
        <f>SUM(K42:K45)</f>
        <v>168</v>
      </c>
      <c r="L41" s="179">
        <f>SUM(L42:L45)</f>
        <v>445</v>
      </c>
      <c r="M41" s="179">
        <f>SUM(M42:M45)</f>
        <v>917</v>
      </c>
      <c r="N41" s="179">
        <f>SUM(N42:N45)</f>
        <v>574</v>
      </c>
      <c r="O41" s="180">
        <f t="shared" si="1"/>
        <v>2282</v>
      </c>
      <c r="P41" s="182">
        <f t="shared" si="2"/>
        <v>2282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5</v>
      </c>
      <c r="K42" s="52">
        <v>11</v>
      </c>
      <c r="L42" s="52">
        <v>216</v>
      </c>
      <c r="M42" s="52">
        <v>530</v>
      </c>
      <c r="N42" s="52">
        <v>342</v>
      </c>
      <c r="O42" s="194">
        <f t="shared" si="1"/>
        <v>1104</v>
      </c>
      <c r="P42" s="186">
        <f t="shared" si="2"/>
        <v>1104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157</v>
      </c>
      <c r="K43" s="52">
        <v>140</v>
      </c>
      <c r="L43" s="52">
        <v>186</v>
      </c>
      <c r="M43" s="52">
        <v>198</v>
      </c>
      <c r="N43" s="52">
        <v>110</v>
      </c>
      <c r="O43" s="194">
        <f t="shared" si="1"/>
        <v>791</v>
      </c>
      <c r="P43" s="186">
        <f t="shared" si="2"/>
        <v>791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1</v>
      </c>
      <c r="L44" s="52">
        <v>3</v>
      </c>
      <c r="M44" s="52">
        <v>34</v>
      </c>
      <c r="N44" s="52">
        <v>22</v>
      </c>
      <c r="O44" s="194">
        <f t="shared" si="1"/>
        <v>60</v>
      </c>
      <c r="P44" s="186">
        <f t="shared" si="2"/>
        <v>60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8"/>
      <c r="J45" s="54">
        <v>16</v>
      </c>
      <c r="K45" s="54">
        <v>16</v>
      </c>
      <c r="L45" s="54">
        <v>40</v>
      </c>
      <c r="M45" s="54">
        <v>155</v>
      </c>
      <c r="N45" s="54">
        <v>100</v>
      </c>
      <c r="O45" s="196">
        <f t="shared" si="1"/>
        <v>327</v>
      </c>
      <c r="P45" s="188">
        <f t="shared" si="2"/>
        <v>327</v>
      </c>
    </row>
    <row r="46" spans="3:16" ht="30" customHeight="1" thickBot="1">
      <c r="C46" s="151" t="s">
        <v>70</v>
      </c>
      <c r="D46" s="152"/>
      <c r="E46" s="153"/>
      <c r="F46" s="197">
        <f>SUM(F10,F31,F41)</f>
        <v>2231</v>
      </c>
      <c r="G46" s="197">
        <f>SUM(G10,G31,G41)</f>
        <v>2880</v>
      </c>
      <c r="H46" s="198">
        <f t="shared" si="0"/>
        <v>5111</v>
      </c>
      <c r="I46" s="199"/>
      <c r="J46" s="197">
        <f>SUM(J10,J31,J41)</f>
        <v>10726</v>
      </c>
      <c r="K46" s="197">
        <f>SUM(K10,K31,K41)</f>
        <v>7347</v>
      </c>
      <c r="L46" s="197">
        <f>SUM(L10,L31,L41)</f>
        <v>4996</v>
      </c>
      <c r="M46" s="197">
        <f>SUM(M10,M31,M41)</f>
        <v>4298</v>
      </c>
      <c r="N46" s="197">
        <f>SUM(N10,N31,N41)</f>
        <v>2070</v>
      </c>
      <c r="O46" s="198">
        <f t="shared" si="1"/>
        <v>29437</v>
      </c>
      <c r="P46" s="200">
        <f t="shared" si="2"/>
        <v>34548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1957351</v>
      </c>
      <c r="G48" s="179">
        <f>SUM(G49,G55,G58,G63,G67,G68)</f>
        <v>3456350</v>
      </c>
      <c r="H48" s="180">
        <f t="shared" si="0"/>
        <v>5413701</v>
      </c>
      <c r="I48" s="181"/>
      <c r="J48" s="179">
        <f>SUM(J49,J55,J58,J63,J67,J68)</f>
        <v>28045927</v>
      </c>
      <c r="K48" s="179">
        <f>SUM(K49,K55,K58,K63,K67,K68)</f>
        <v>22337642</v>
      </c>
      <c r="L48" s="179">
        <f>SUM(L49,L55,L58,L63,L67,L68)</f>
        <v>18451825</v>
      </c>
      <c r="M48" s="179">
        <f>SUM(M49,M55,M58,M63,M67,M68)</f>
        <v>17021475</v>
      </c>
      <c r="N48" s="179">
        <f>SUM(N49,N55,N58,N63,N67,N68)</f>
        <v>7704766</v>
      </c>
      <c r="O48" s="180">
        <f t="shared" si="1"/>
        <v>93561635</v>
      </c>
      <c r="P48" s="182">
        <f t="shared" si="2"/>
        <v>98975336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269493</v>
      </c>
      <c r="G49" s="183">
        <f>SUM(G50:G54)</f>
        <v>626314</v>
      </c>
      <c r="H49" s="184">
        <f t="shared" si="0"/>
        <v>895807</v>
      </c>
      <c r="I49" s="185"/>
      <c r="J49" s="183">
        <f>SUM(J50:J54)</f>
        <v>6021814</v>
      </c>
      <c r="K49" s="183">
        <f>SUM(K50:K54)</f>
        <v>4466490</v>
      </c>
      <c r="L49" s="183">
        <f>SUM(L50:L54)</f>
        <v>3393050</v>
      </c>
      <c r="M49" s="183">
        <f>SUM(M50:M54)</f>
        <v>3602934</v>
      </c>
      <c r="N49" s="183">
        <f>SUM(N50:N54)</f>
        <v>2511099</v>
      </c>
      <c r="O49" s="184">
        <f t="shared" si="1"/>
        <v>19995387</v>
      </c>
      <c r="P49" s="186">
        <f t="shared" si="2"/>
        <v>20891194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93"/>
      <c r="J50" s="52">
        <v>3860279</v>
      </c>
      <c r="K50" s="52">
        <v>2678074</v>
      </c>
      <c r="L50" s="52">
        <v>2059573</v>
      </c>
      <c r="M50" s="52">
        <v>2045510</v>
      </c>
      <c r="N50" s="52">
        <v>1434631</v>
      </c>
      <c r="O50" s="194">
        <f t="shared" si="1"/>
        <v>12078067</v>
      </c>
      <c r="P50" s="186">
        <f t="shared" si="2"/>
        <v>12078067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84">
        <f t="shared" si="0"/>
        <v>0</v>
      </c>
      <c r="I51" s="93"/>
      <c r="J51" s="52">
        <v>19585</v>
      </c>
      <c r="K51" s="52">
        <v>21564</v>
      </c>
      <c r="L51" s="52">
        <v>124227</v>
      </c>
      <c r="M51" s="52">
        <v>347955</v>
      </c>
      <c r="N51" s="52">
        <v>303951</v>
      </c>
      <c r="O51" s="194">
        <f t="shared" si="1"/>
        <v>817282</v>
      </c>
      <c r="P51" s="186">
        <f t="shared" si="2"/>
        <v>817282</v>
      </c>
    </row>
    <row r="52" spans="3:16" ht="30" customHeight="1">
      <c r="C52" s="28"/>
      <c r="D52" s="29"/>
      <c r="E52" s="31" t="s">
        <v>41</v>
      </c>
      <c r="F52" s="52">
        <v>104057</v>
      </c>
      <c r="G52" s="52">
        <v>299129</v>
      </c>
      <c r="H52" s="184">
        <f t="shared" si="0"/>
        <v>403186</v>
      </c>
      <c r="I52" s="93"/>
      <c r="J52" s="52">
        <v>1137694</v>
      </c>
      <c r="K52" s="52">
        <v>831554</v>
      </c>
      <c r="L52" s="52">
        <v>483846</v>
      </c>
      <c r="M52" s="52">
        <v>664475</v>
      </c>
      <c r="N52" s="52">
        <v>496017</v>
      </c>
      <c r="O52" s="194">
        <f t="shared" si="1"/>
        <v>3613586</v>
      </c>
      <c r="P52" s="186">
        <f t="shared" si="2"/>
        <v>4016772</v>
      </c>
    </row>
    <row r="53" spans="3:16" ht="30" customHeight="1">
      <c r="C53" s="28"/>
      <c r="D53" s="29"/>
      <c r="E53" s="31" t="s">
        <v>42</v>
      </c>
      <c r="F53" s="52">
        <v>115114</v>
      </c>
      <c r="G53" s="52">
        <v>262404</v>
      </c>
      <c r="H53" s="184">
        <f t="shared" si="0"/>
        <v>377518</v>
      </c>
      <c r="I53" s="93"/>
      <c r="J53" s="52">
        <v>539066</v>
      </c>
      <c r="K53" s="52">
        <v>489886</v>
      </c>
      <c r="L53" s="52">
        <v>417945</v>
      </c>
      <c r="M53" s="52">
        <v>307500</v>
      </c>
      <c r="N53" s="52">
        <v>156329</v>
      </c>
      <c r="O53" s="194">
        <f t="shared" si="1"/>
        <v>1910726</v>
      </c>
      <c r="P53" s="186">
        <f t="shared" si="2"/>
        <v>2288244</v>
      </c>
    </row>
    <row r="54" spans="3:16" ht="30" customHeight="1">
      <c r="C54" s="28"/>
      <c r="D54" s="29"/>
      <c r="E54" s="31" t="s">
        <v>43</v>
      </c>
      <c r="F54" s="52">
        <v>50322</v>
      </c>
      <c r="G54" s="52">
        <v>64781</v>
      </c>
      <c r="H54" s="184">
        <f t="shared" si="0"/>
        <v>115103</v>
      </c>
      <c r="I54" s="93"/>
      <c r="J54" s="52">
        <v>465190</v>
      </c>
      <c r="K54" s="52">
        <v>445412</v>
      </c>
      <c r="L54" s="52">
        <v>307459</v>
      </c>
      <c r="M54" s="52">
        <v>237494</v>
      </c>
      <c r="N54" s="52">
        <v>120171</v>
      </c>
      <c r="O54" s="194">
        <f t="shared" si="1"/>
        <v>1575726</v>
      </c>
      <c r="P54" s="186">
        <f t="shared" si="2"/>
        <v>1690829</v>
      </c>
    </row>
    <row r="55" spans="3:16" ht="30" customHeight="1">
      <c r="C55" s="28"/>
      <c r="D55" s="32" t="s">
        <v>44</v>
      </c>
      <c r="E55" s="33"/>
      <c r="F55" s="183">
        <f>SUM(F56:F57)</f>
        <v>729565</v>
      </c>
      <c r="G55" s="183">
        <f>SUM(G56:G57)</f>
        <v>1442906</v>
      </c>
      <c r="H55" s="184">
        <f t="shared" si="0"/>
        <v>2172471</v>
      </c>
      <c r="I55" s="185"/>
      <c r="J55" s="183">
        <f>SUM(J56:J57)</f>
        <v>14093498</v>
      </c>
      <c r="K55" s="183">
        <f>SUM(K56:K57)</f>
        <v>11203071</v>
      </c>
      <c r="L55" s="183">
        <f>SUM(L56:L57)</f>
        <v>8025271</v>
      </c>
      <c r="M55" s="183">
        <f>SUM(M56:M57)</f>
        <v>6386450</v>
      </c>
      <c r="N55" s="183">
        <f>SUM(N56:N57)</f>
        <v>2622728</v>
      </c>
      <c r="O55" s="184">
        <f t="shared" si="1"/>
        <v>42331018</v>
      </c>
      <c r="P55" s="186">
        <f t="shared" si="2"/>
        <v>44503489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93"/>
      <c r="J56" s="52">
        <v>11102011</v>
      </c>
      <c r="K56" s="52">
        <v>8635772</v>
      </c>
      <c r="L56" s="52">
        <v>6684400</v>
      </c>
      <c r="M56" s="52">
        <v>5389524</v>
      </c>
      <c r="N56" s="52">
        <v>2374997</v>
      </c>
      <c r="O56" s="184">
        <f t="shared" si="1"/>
        <v>34186704</v>
      </c>
      <c r="P56" s="186">
        <f t="shared" si="2"/>
        <v>34186704</v>
      </c>
    </row>
    <row r="57" spans="3:16" ht="30" customHeight="1">
      <c r="C57" s="28"/>
      <c r="D57" s="29"/>
      <c r="E57" s="31" t="s">
        <v>46</v>
      </c>
      <c r="F57" s="52">
        <v>729565</v>
      </c>
      <c r="G57" s="52">
        <v>1442906</v>
      </c>
      <c r="H57" s="184">
        <f t="shared" si="0"/>
        <v>2172471</v>
      </c>
      <c r="I57" s="93"/>
      <c r="J57" s="52">
        <v>2991487</v>
      </c>
      <c r="K57" s="52">
        <v>2567299</v>
      </c>
      <c r="L57" s="52">
        <v>1340871</v>
      </c>
      <c r="M57" s="52">
        <v>996926</v>
      </c>
      <c r="N57" s="52">
        <v>247731</v>
      </c>
      <c r="O57" s="184">
        <f t="shared" si="1"/>
        <v>8144314</v>
      </c>
      <c r="P57" s="186">
        <f t="shared" si="2"/>
        <v>10316785</v>
      </c>
    </row>
    <row r="58" spans="3:16" ht="30" customHeight="1">
      <c r="C58" s="28"/>
      <c r="D58" s="32" t="s">
        <v>47</v>
      </c>
      <c r="E58" s="33"/>
      <c r="F58" s="183">
        <f>SUM(F59:F62)</f>
        <v>11116</v>
      </c>
      <c r="G58" s="183">
        <f>SUM(G59:G62)</f>
        <v>39001</v>
      </c>
      <c r="H58" s="184">
        <f t="shared" si="0"/>
        <v>50117</v>
      </c>
      <c r="I58" s="185"/>
      <c r="J58" s="183">
        <f>SUM(J59:J62)</f>
        <v>1059982</v>
      </c>
      <c r="K58" s="183">
        <f>SUM(K59:K62)</f>
        <v>1005594</v>
      </c>
      <c r="L58" s="183">
        <f>SUM(L59:L62)</f>
        <v>2767785</v>
      </c>
      <c r="M58" s="183">
        <f>SUM(M59:M62)</f>
        <v>3393119</v>
      </c>
      <c r="N58" s="183">
        <f>SUM(N59:N62)</f>
        <v>1037829</v>
      </c>
      <c r="O58" s="184">
        <f t="shared" si="1"/>
        <v>9264309</v>
      </c>
      <c r="P58" s="186">
        <f t="shared" si="2"/>
        <v>9314426</v>
      </c>
    </row>
    <row r="59" spans="3:16" ht="30" customHeight="1">
      <c r="C59" s="28"/>
      <c r="D59" s="29"/>
      <c r="E59" s="31" t="s">
        <v>48</v>
      </c>
      <c r="F59" s="52">
        <v>7588</v>
      </c>
      <c r="G59" s="52">
        <v>32092</v>
      </c>
      <c r="H59" s="184">
        <f t="shared" si="0"/>
        <v>39680</v>
      </c>
      <c r="I59" s="93"/>
      <c r="J59" s="52">
        <v>871412</v>
      </c>
      <c r="K59" s="52">
        <v>809061</v>
      </c>
      <c r="L59" s="52">
        <v>2567976</v>
      </c>
      <c r="M59" s="52">
        <v>3235633</v>
      </c>
      <c r="N59" s="52">
        <v>1004460</v>
      </c>
      <c r="O59" s="184">
        <f t="shared" si="1"/>
        <v>8488542</v>
      </c>
      <c r="P59" s="186">
        <f t="shared" si="2"/>
        <v>8528222</v>
      </c>
    </row>
    <row r="60" spans="3:16" ht="30" customHeight="1">
      <c r="C60" s="28"/>
      <c r="D60" s="29"/>
      <c r="E60" s="34" t="s">
        <v>49</v>
      </c>
      <c r="F60" s="52">
        <v>3528</v>
      </c>
      <c r="G60" s="52">
        <v>6909</v>
      </c>
      <c r="H60" s="184">
        <f t="shared" si="0"/>
        <v>10437</v>
      </c>
      <c r="I60" s="93"/>
      <c r="J60" s="52">
        <v>188570</v>
      </c>
      <c r="K60" s="52">
        <v>196533</v>
      </c>
      <c r="L60" s="52">
        <v>199809</v>
      </c>
      <c r="M60" s="52">
        <v>157486</v>
      </c>
      <c r="N60" s="52">
        <v>33369</v>
      </c>
      <c r="O60" s="184">
        <f t="shared" si="1"/>
        <v>775767</v>
      </c>
      <c r="P60" s="186">
        <f t="shared" si="2"/>
        <v>786204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9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392870</v>
      </c>
      <c r="G63" s="183">
        <f>SUM(G64)</f>
        <v>678874</v>
      </c>
      <c r="H63" s="184">
        <f t="shared" si="0"/>
        <v>1071744</v>
      </c>
      <c r="I63" s="185"/>
      <c r="J63" s="183">
        <f>SUM(J64)</f>
        <v>1263803</v>
      </c>
      <c r="K63" s="183">
        <f>SUM(K64)</f>
        <v>1937924</v>
      </c>
      <c r="L63" s="183">
        <f>SUM(L64)</f>
        <v>1449476</v>
      </c>
      <c r="M63" s="183">
        <f>SUM(M64)</f>
        <v>1094501</v>
      </c>
      <c r="N63" s="183">
        <f>SUM(N64)</f>
        <v>500985</v>
      </c>
      <c r="O63" s="184">
        <f t="shared" si="1"/>
        <v>6246689</v>
      </c>
      <c r="P63" s="186">
        <f t="shared" si="2"/>
        <v>7318433</v>
      </c>
    </row>
    <row r="64" spans="3:16" ht="30" customHeight="1">
      <c r="C64" s="28"/>
      <c r="D64" s="29"/>
      <c r="E64" s="34" t="s">
        <v>52</v>
      </c>
      <c r="F64" s="52">
        <v>392870</v>
      </c>
      <c r="G64" s="52">
        <v>678874</v>
      </c>
      <c r="H64" s="184">
        <f t="shared" si="0"/>
        <v>1071744</v>
      </c>
      <c r="I64" s="93"/>
      <c r="J64" s="52">
        <v>1263803</v>
      </c>
      <c r="K64" s="52">
        <v>1937924</v>
      </c>
      <c r="L64" s="52">
        <v>1449476</v>
      </c>
      <c r="M64" s="52">
        <v>1094501</v>
      </c>
      <c r="N64" s="52">
        <v>500985</v>
      </c>
      <c r="O64" s="184">
        <f t="shared" si="1"/>
        <v>6246689</v>
      </c>
      <c r="P64" s="186">
        <f t="shared" si="2"/>
        <v>7318433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9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9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122665</v>
      </c>
      <c r="G67" s="52">
        <v>125777</v>
      </c>
      <c r="H67" s="184">
        <f t="shared" si="0"/>
        <v>248442</v>
      </c>
      <c r="I67" s="93"/>
      <c r="J67" s="52">
        <v>1488423</v>
      </c>
      <c r="K67" s="52">
        <v>1288206</v>
      </c>
      <c r="L67" s="52">
        <v>1027185</v>
      </c>
      <c r="M67" s="52">
        <v>1321730</v>
      </c>
      <c r="N67" s="52">
        <v>580137</v>
      </c>
      <c r="O67" s="184">
        <f t="shared" si="1"/>
        <v>5705681</v>
      </c>
      <c r="P67" s="186">
        <f t="shared" si="2"/>
        <v>5954123</v>
      </c>
    </row>
    <row r="68" spans="3:16" ht="30" customHeight="1" thickBot="1">
      <c r="C68" s="38"/>
      <c r="D68" s="39" t="s">
        <v>56</v>
      </c>
      <c r="E68" s="40"/>
      <c r="F68" s="54">
        <v>431642</v>
      </c>
      <c r="G68" s="54">
        <v>543478</v>
      </c>
      <c r="H68" s="187">
        <f t="shared" si="0"/>
        <v>975120</v>
      </c>
      <c r="I68" s="94"/>
      <c r="J68" s="54">
        <v>4118407</v>
      </c>
      <c r="K68" s="54">
        <v>2436357</v>
      </c>
      <c r="L68" s="54">
        <v>1789058</v>
      </c>
      <c r="M68" s="54">
        <v>1222741</v>
      </c>
      <c r="N68" s="54">
        <v>451988</v>
      </c>
      <c r="O68" s="187">
        <f t="shared" si="1"/>
        <v>10018551</v>
      </c>
      <c r="P68" s="188">
        <f t="shared" si="2"/>
        <v>10993671</v>
      </c>
    </row>
    <row r="69" spans="3:16" ht="30" customHeight="1">
      <c r="C69" s="25" t="s">
        <v>57</v>
      </c>
      <c r="D69" s="41"/>
      <c r="E69" s="42"/>
      <c r="F69" s="179">
        <f>SUM(F70:F78)</f>
        <v>71463</v>
      </c>
      <c r="G69" s="179">
        <f>SUM(G70:G78)</f>
        <v>94641</v>
      </c>
      <c r="H69" s="180">
        <f t="shared" si="0"/>
        <v>166104</v>
      </c>
      <c r="I69" s="181"/>
      <c r="J69" s="179">
        <f>SUM(J70:J78)</f>
        <v>10921919</v>
      </c>
      <c r="K69" s="179">
        <f>SUM(K70:K78)</f>
        <v>11055993</v>
      </c>
      <c r="L69" s="179">
        <f>SUM(L70:L78)</f>
        <v>12590852</v>
      </c>
      <c r="M69" s="179">
        <f>SUM(M70:M78)</f>
        <v>14334680</v>
      </c>
      <c r="N69" s="179">
        <f>SUM(N70:N78)</f>
        <v>9453296</v>
      </c>
      <c r="O69" s="180">
        <f t="shared" si="1"/>
        <v>58356740</v>
      </c>
      <c r="P69" s="182">
        <f t="shared" si="2"/>
        <v>58522844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89">
        <f t="shared" si="0"/>
        <v>0</v>
      </c>
      <c r="I70" s="53"/>
      <c r="J70" s="55">
        <v>738247</v>
      </c>
      <c r="K70" s="55">
        <v>1834429</v>
      </c>
      <c r="L70" s="55">
        <v>1959873</v>
      </c>
      <c r="M70" s="55">
        <v>1721247</v>
      </c>
      <c r="N70" s="55">
        <v>499548</v>
      </c>
      <c r="O70" s="189">
        <f t="shared" si="1"/>
        <v>6753344</v>
      </c>
      <c r="P70" s="190">
        <f t="shared" si="2"/>
        <v>6753344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12176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12176</v>
      </c>
      <c r="P71" s="186">
        <f t="shared" si="2"/>
        <v>12176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5539849</v>
      </c>
      <c r="K72" s="52">
        <v>4245923</v>
      </c>
      <c r="L72" s="52">
        <v>3246196</v>
      </c>
      <c r="M72" s="52">
        <v>1668303</v>
      </c>
      <c r="N72" s="52">
        <v>829151</v>
      </c>
      <c r="O72" s="184">
        <f t="shared" si="1"/>
        <v>15529422</v>
      </c>
      <c r="P72" s="186">
        <f t="shared" si="2"/>
        <v>15529422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6430</v>
      </c>
      <c r="H73" s="183">
        <f t="shared" si="0"/>
        <v>6430</v>
      </c>
      <c r="I73" s="93"/>
      <c r="J73" s="52">
        <v>387012</v>
      </c>
      <c r="K73" s="52">
        <v>352720</v>
      </c>
      <c r="L73" s="52">
        <v>708373</v>
      </c>
      <c r="M73" s="52">
        <v>499105</v>
      </c>
      <c r="N73" s="52">
        <v>389929</v>
      </c>
      <c r="O73" s="184">
        <f t="shared" si="1"/>
        <v>2337139</v>
      </c>
      <c r="P73" s="186">
        <f t="shared" si="2"/>
        <v>2343569</v>
      </c>
    </row>
    <row r="74" spans="3:16" ht="30" customHeight="1">
      <c r="C74" s="28"/>
      <c r="D74" s="36" t="s">
        <v>61</v>
      </c>
      <c r="E74" s="37"/>
      <c r="F74" s="52">
        <v>71463</v>
      </c>
      <c r="G74" s="52">
        <v>88211</v>
      </c>
      <c r="H74" s="183">
        <f t="shared" si="0"/>
        <v>159674</v>
      </c>
      <c r="I74" s="93"/>
      <c r="J74" s="52">
        <v>1337310</v>
      </c>
      <c r="K74" s="52">
        <v>1285166</v>
      </c>
      <c r="L74" s="52">
        <v>1280791</v>
      </c>
      <c r="M74" s="52">
        <v>1094731</v>
      </c>
      <c r="N74" s="52">
        <v>279748</v>
      </c>
      <c r="O74" s="184">
        <f t="shared" si="1"/>
        <v>5277746</v>
      </c>
      <c r="P74" s="186">
        <f t="shared" si="2"/>
        <v>5437420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0</v>
      </c>
      <c r="H75" s="183">
        <f aca="true" t="shared" si="3" ref="H75:H84">SUM(F75:G75)</f>
        <v>0</v>
      </c>
      <c r="I75" s="53"/>
      <c r="J75" s="52">
        <v>2819192</v>
      </c>
      <c r="K75" s="52">
        <v>3094005</v>
      </c>
      <c r="L75" s="52">
        <v>2908777</v>
      </c>
      <c r="M75" s="52">
        <v>1759051</v>
      </c>
      <c r="N75" s="52">
        <v>607773</v>
      </c>
      <c r="O75" s="184">
        <f aca="true" t="shared" si="4" ref="O75:O84">SUM(I75:N75)</f>
        <v>11188798</v>
      </c>
      <c r="P75" s="186">
        <f aca="true" t="shared" si="5" ref="P75:P84">SUM(O75,H75)</f>
        <v>11188798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48"/>
      <c r="F77" s="52">
        <v>0</v>
      </c>
      <c r="G77" s="52">
        <v>0</v>
      </c>
      <c r="H77" s="184">
        <f t="shared" si="3"/>
        <v>0</v>
      </c>
      <c r="I77" s="53"/>
      <c r="J77" s="52">
        <v>26056</v>
      </c>
      <c r="K77" s="52">
        <v>137887</v>
      </c>
      <c r="L77" s="52">
        <v>2330465</v>
      </c>
      <c r="M77" s="52">
        <v>7408086</v>
      </c>
      <c r="N77" s="52">
        <v>6697775</v>
      </c>
      <c r="O77" s="184">
        <f t="shared" si="4"/>
        <v>16600269</v>
      </c>
      <c r="P77" s="186">
        <f t="shared" si="5"/>
        <v>16600269</v>
      </c>
    </row>
    <row r="78" spans="3:16" ht="30" customHeight="1" thickBot="1">
      <c r="C78" s="38"/>
      <c r="D78" s="149" t="s">
        <v>65</v>
      </c>
      <c r="E78" s="150"/>
      <c r="F78" s="56">
        <v>0</v>
      </c>
      <c r="G78" s="56">
        <v>0</v>
      </c>
      <c r="H78" s="191">
        <f t="shared" si="3"/>
        <v>0</v>
      </c>
      <c r="I78" s="57"/>
      <c r="J78" s="56">
        <v>62077</v>
      </c>
      <c r="K78" s="56">
        <v>105863</v>
      </c>
      <c r="L78" s="56">
        <v>156377</v>
      </c>
      <c r="M78" s="56">
        <v>184157</v>
      </c>
      <c r="N78" s="56">
        <v>149372</v>
      </c>
      <c r="O78" s="191">
        <f t="shared" si="4"/>
        <v>657846</v>
      </c>
      <c r="P78" s="192">
        <f t="shared" si="5"/>
        <v>657846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4816156</v>
      </c>
      <c r="K79" s="179">
        <f>SUM(K80:K83)</f>
        <v>4994130</v>
      </c>
      <c r="L79" s="179">
        <f>SUM(L80:L83)</f>
        <v>13182811</v>
      </c>
      <c r="M79" s="179">
        <f>SUM(M80:M83)</f>
        <v>29417759</v>
      </c>
      <c r="N79" s="179">
        <f>SUM(N80:N83)</f>
        <v>19549602</v>
      </c>
      <c r="O79" s="180">
        <f t="shared" si="4"/>
        <v>71960458</v>
      </c>
      <c r="P79" s="182">
        <f t="shared" si="5"/>
        <v>71960458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100477</v>
      </c>
      <c r="K80" s="52">
        <v>256332</v>
      </c>
      <c r="L80" s="52">
        <v>5819348</v>
      </c>
      <c r="M80" s="52">
        <v>15364879</v>
      </c>
      <c r="N80" s="52">
        <v>10902584</v>
      </c>
      <c r="O80" s="194">
        <f t="shared" si="4"/>
        <v>32443620</v>
      </c>
      <c r="P80" s="186">
        <f t="shared" si="5"/>
        <v>32443620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4267664</v>
      </c>
      <c r="K81" s="52">
        <v>4196324</v>
      </c>
      <c r="L81" s="52">
        <v>5722126</v>
      </c>
      <c r="M81" s="52">
        <v>6515441</v>
      </c>
      <c r="N81" s="52">
        <v>3845734</v>
      </c>
      <c r="O81" s="194">
        <f t="shared" si="4"/>
        <v>24547289</v>
      </c>
      <c r="P81" s="186">
        <f t="shared" si="5"/>
        <v>24547289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29588</v>
      </c>
      <c r="L82" s="52">
        <v>115080</v>
      </c>
      <c r="M82" s="52">
        <v>1297190</v>
      </c>
      <c r="N82" s="52">
        <v>907531</v>
      </c>
      <c r="O82" s="194">
        <f t="shared" si="4"/>
        <v>2349389</v>
      </c>
      <c r="P82" s="186">
        <f t="shared" si="5"/>
        <v>2349389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8"/>
      <c r="J83" s="54">
        <v>448015</v>
      </c>
      <c r="K83" s="54">
        <v>511886</v>
      </c>
      <c r="L83" s="54">
        <v>1526257</v>
      </c>
      <c r="M83" s="54">
        <v>6240249</v>
      </c>
      <c r="N83" s="54">
        <v>3893753</v>
      </c>
      <c r="O83" s="196">
        <f t="shared" si="4"/>
        <v>12620160</v>
      </c>
      <c r="P83" s="188">
        <f t="shared" si="5"/>
        <v>12620160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2028814</v>
      </c>
      <c r="G84" s="197">
        <f>SUM(G48,G69,G79)</f>
        <v>3550991</v>
      </c>
      <c r="H84" s="198">
        <f t="shared" si="3"/>
        <v>5579805</v>
      </c>
      <c r="I84" s="199"/>
      <c r="J84" s="197">
        <f>SUM(J48,J69,J79)</f>
        <v>43784002</v>
      </c>
      <c r="K84" s="197">
        <f>SUM(K48,K69,K79)</f>
        <v>38387765</v>
      </c>
      <c r="L84" s="197">
        <f>SUM(L48,L69,L79)</f>
        <v>44225488</v>
      </c>
      <c r="M84" s="197">
        <f>SUM(M48,M69,M79)</f>
        <v>60773914</v>
      </c>
      <c r="N84" s="197">
        <f>SUM(N48,N69,N79)</f>
        <v>36707664</v>
      </c>
      <c r="O84" s="198">
        <f t="shared" si="4"/>
        <v>223878833</v>
      </c>
      <c r="P84" s="200">
        <f t="shared" si="5"/>
        <v>229458638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E9" sqref="E9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103"/>
      <c r="O1" s="4"/>
    </row>
    <row r="2" spans="5:16" ht="30" customHeight="1">
      <c r="E2" s="5"/>
      <c r="G2" s="120" t="s">
        <v>91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23656475</v>
      </c>
      <c r="G10" s="179">
        <f>SUM(G11,G17,G20,G25,G29,G30)</f>
        <v>37292930</v>
      </c>
      <c r="H10" s="180">
        <f>SUM(F10:G10)</f>
        <v>60949405</v>
      </c>
      <c r="I10" s="181"/>
      <c r="J10" s="179">
        <f>SUM(J11,J17,J20,J25,J29,J30)</f>
        <v>284227848</v>
      </c>
      <c r="K10" s="179">
        <f>SUM(K11,K17,K20,K25,K29,K30)</f>
        <v>225369744</v>
      </c>
      <c r="L10" s="179">
        <f>SUM(L11,L17,L20,L25,L29,L30)</f>
        <v>185984703</v>
      </c>
      <c r="M10" s="179">
        <f>SUM(M11,M17,M20,M25,M29,M30)</f>
        <v>171371544</v>
      </c>
      <c r="N10" s="179">
        <f>SUM(N11,N17,N20,N25,N29,N30)</f>
        <v>77763875</v>
      </c>
      <c r="O10" s="180">
        <f>SUM(I10:N10)</f>
        <v>944717714</v>
      </c>
      <c r="P10" s="182">
        <f>SUM(O10,H10)</f>
        <v>1005667119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2694930</v>
      </c>
      <c r="G11" s="183">
        <f>SUM(G12:G16)</f>
        <v>6265520</v>
      </c>
      <c r="H11" s="184">
        <f aca="true" t="shared" si="0" ref="H11:H74">SUM(F11:G11)</f>
        <v>8960450</v>
      </c>
      <c r="I11" s="185"/>
      <c r="J11" s="183">
        <f>SUM(J12:J16)</f>
        <v>60253621</v>
      </c>
      <c r="K11" s="183">
        <f>SUM(K12:K16)</f>
        <v>44754066</v>
      </c>
      <c r="L11" s="183">
        <f>SUM(L12:L16)</f>
        <v>33970195</v>
      </c>
      <c r="M11" s="183">
        <f>SUM(M12:M16)</f>
        <v>36090316</v>
      </c>
      <c r="N11" s="183">
        <f>SUM(N12:N16)</f>
        <v>25267591</v>
      </c>
      <c r="O11" s="184">
        <f aca="true" t="shared" si="1" ref="O11:O74">SUM(I11:N11)</f>
        <v>200335789</v>
      </c>
      <c r="P11" s="186">
        <f aca="true" t="shared" si="2" ref="P11:P74">SUM(O11,H11)</f>
        <v>209296239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93"/>
      <c r="J12" s="52">
        <v>38632126</v>
      </c>
      <c r="K12" s="52">
        <v>26855415</v>
      </c>
      <c r="L12" s="52">
        <v>20628927</v>
      </c>
      <c r="M12" s="52">
        <v>20502579</v>
      </c>
      <c r="N12" s="52">
        <v>14460568</v>
      </c>
      <c r="O12" s="184">
        <f t="shared" si="1"/>
        <v>121079615</v>
      </c>
      <c r="P12" s="186">
        <f t="shared" si="2"/>
        <v>121079615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84">
        <f t="shared" si="0"/>
        <v>0</v>
      </c>
      <c r="I13" s="93"/>
      <c r="J13" s="52">
        <v>195850</v>
      </c>
      <c r="K13" s="52">
        <v>216489</v>
      </c>
      <c r="L13" s="52">
        <v>1246796</v>
      </c>
      <c r="M13" s="52">
        <v>3490299</v>
      </c>
      <c r="N13" s="52">
        <v>3051110</v>
      </c>
      <c r="O13" s="184">
        <f t="shared" si="1"/>
        <v>8200544</v>
      </c>
      <c r="P13" s="186">
        <f t="shared" si="2"/>
        <v>8200544</v>
      </c>
    </row>
    <row r="14" spans="3:16" ht="30" customHeight="1">
      <c r="C14" s="28"/>
      <c r="D14" s="29"/>
      <c r="E14" s="31" t="s">
        <v>41</v>
      </c>
      <c r="F14" s="52">
        <v>1040570</v>
      </c>
      <c r="G14" s="52">
        <v>2993670</v>
      </c>
      <c r="H14" s="184">
        <f t="shared" si="0"/>
        <v>4034240</v>
      </c>
      <c r="I14" s="93"/>
      <c r="J14" s="52">
        <v>11380491</v>
      </c>
      <c r="K14" s="52">
        <v>8329182</v>
      </c>
      <c r="L14" s="52">
        <v>4838460</v>
      </c>
      <c r="M14" s="52">
        <v>6644750</v>
      </c>
      <c r="N14" s="52">
        <v>4982694</v>
      </c>
      <c r="O14" s="184">
        <f t="shared" si="1"/>
        <v>36175577</v>
      </c>
      <c r="P14" s="186">
        <f t="shared" si="2"/>
        <v>40209817</v>
      </c>
    </row>
    <row r="15" spans="3:16" ht="30" customHeight="1">
      <c r="C15" s="28"/>
      <c r="D15" s="29"/>
      <c r="E15" s="31" t="s">
        <v>42</v>
      </c>
      <c r="F15" s="52">
        <v>1151140</v>
      </c>
      <c r="G15" s="52">
        <v>2624040</v>
      </c>
      <c r="H15" s="184">
        <f t="shared" si="0"/>
        <v>3775180</v>
      </c>
      <c r="I15" s="93"/>
      <c r="J15" s="52">
        <v>5393254</v>
      </c>
      <c r="K15" s="52">
        <v>4898860</v>
      </c>
      <c r="L15" s="52">
        <v>4181422</v>
      </c>
      <c r="M15" s="52">
        <v>3077748</v>
      </c>
      <c r="N15" s="52">
        <v>1571509</v>
      </c>
      <c r="O15" s="184">
        <f t="shared" si="1"/>
        <v>19122793</v>
      </c>
      <c r="P15" s="186">
        <f t="shared" si="2"/>
        <v>22897973</v>
      </c>
    </row>
    <row r="16" spans="3:16" ht="30" customHeight="1">
      <c r="C16" s="28"/>
      <c r="D16" s="29"/>
      <c r="E16" s="31" t="s">
        <v>43</v>
      </c>
      <c r="F16" s="52">
        <v>503220</v>
      </c>
      <c r="G16" s="52">
        <v>647810</v>
      </c>
      <c r="H16" s="184">
        <f t="shared" si="0"/>
        <v>1151030</v>
      </c>
      <c r="I16" s="93"/>
      <c r="J16" s="52">
        <v>4651900</v>
      </c>
      <c r="K16" s="52">
        <v>4454120</v>
      </c>
      <c r="L16" s="52">
        <v>3074590</v>
      </c>
      <c r="M16" s="52">
        <v>2374940</v>
      </c>
      <c r="N16" s="52">
        <v>1201710</v>
      </c>
      <c r="O16" s="184">
        <f t="shared" si="1"/>
        <v>15757260</v>
      </c>
      <c r="P16" s="186">
        <f t="shared" si="2"/>
        <v>16908290</v>
      </c>
    </row>
    <row r="17" spans="3:16" ht="30" customHeight="1">
      <c r="C17" s="28"/>
      <c r="D17" s="32" t="s">
        <v>44</v>
      </c>
      <c r="E17" s="33"/>
      <c r="F17" s="183">
        <f>SUM(F18:F19)</f>
        <v>7298460</v>
      </c>
      <c r="G17" s="183">
        <f>SUM(G18:G19)</f>
        <v>14429846</v>
      </c>
      <c r="H17" s="184">
        <f t="shared" si="0"/>
        <v>21728306</v>
      </c>
      <c r="I17" s="185"/>
      <c r="J17" s="183">
        <f>SUM(J18:J19)</f>
        <v>140944024</v>
      </c>
      <c r="K17" s="183">
        <f>SUM(K18:K19)</f>
        <v>112069261</v>
      </c>
      <c r="L17" s="183">
        <f>SUM(L18:L19)</f>
        <v>80286545</v>
      </c>
      <c r="M17" s="183">
        <f>SUM(M18:M19)</f>
        <v>63894373</v>
      </c>
      <c r="N17" s="183">
        <f>SUM(N18:N19)</f>
        <v>26239317</v>
      </c>
      <c r="O17" s="184">
        <f t="shared" si="1"/>
        <v>423433520</v>
      </c>
      <c r="P17" s="186">
        <f t="shared" si="2"/>
        <v>445161826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93"/>
      <c r="J18" s="52">
        <v>111025678</v>
      </c>
      <c r="K18" s="52">
        <v>86384749</v>
      </c>
      <c r="L18" s="52">
        <v>66877835</v>
      </c>
      <c r="M18" s="52">
        <v>53922498</v>
      </c>
      <c r="N18" s="52">
        <v>23762007</v>
      </c>
      <c r="O18" s="184">
        <f t="shared" si="1"/>
        <v>341972767</v>
      </c>
      <c r="P18" s="186">
        <f t="shared" si="2"/>
        <v>341972767</v>
      </c>
    </row>
    <row r="19" spans="3:16" ht="30" customHeight="1">
      <c r="C19" s="28"/>
      <c r="D19" s="29"/>
      <c r="E19" s="31" t="s">
        <v>46</v>
      </c>
      <c r="F19" s="52">
        <v>7298460</v>
      </c>
      <c r="G19" s="52">
        <v>14429846</v>
      </c>
      <c r="H19" s="184">
        <f t="shared" si="0"/>
        <v>21728306</v>
      </c>
      <c r="I19" s="93"/>
      <c r="J19" s="52">
        <v>29918346</v>
      </c>
      <c r="K19" s="52">
        <v>25684512</v>
      </c>
      <c r="L19" s="52">
        <v>13408710</v>
      </c>
      <c r="M19" s="52">
        <v>9971875</v>
      </c>
      <c r="N19" s="52">
        <v>2477310</v>
      </c>
      <c r="O19" s="184">
        <f t="shared" si="1"/>
        <v>81460753</v>
      </c>
      <c r="P19" s="186">
        <f t="shared" si="2"/>
        <v>103189059</v>
      </c>
    </row>
    <row r="20" spans="3:16" ht="30" customHeight="1">
      <c r="C20" s="28"/>
      <c r="D20" s="32" t="s">
        <v>47</v>
      </c>
      <c r="E20" s="33"/>
      <c r="F20" s="183">
        <f>SUM(F21:F24)</f>
        <v>112196</v>
      </c>
      <c r="G20" s="183">
        <f>SUM(G21:G24)</f>
        <v>390010</v>
      </c>
      <c r="H20" s="184">
        <f t="shared" si="0"/>
        <v>502206</v>
      </c>
      <c r="I20" s="185"/>
      <c r="J20" s="183">
        <f>SUM(J21:J24)</f>
        <v>10601861</v>
      </c>
      <c r="K20" s="183">
        <f>SUM(K21:K24)</f>
        <v>10058115</v>
      </c>
      <c r="L20" s="183">
        <f>SUM(L21:L24)</f>
        <v>27677850</v>
      </c>
      <c r="M20" s="183">
        <f>SUM(M21:M24)</f>
        <v>33937560</v>
      </c>
      <c r="N20" s="183">
        <f>SUM(N21:N24)</f>
        <v>10378290</v>
      </c>
      <c r="O20" s="184">
        <f t="shared" si="1"/>
        <v>92653676</v>
      </c>
      <c r="P20" s="186">
        <f t="shared" si="2"/>
        <v>93155882</v>
      </c>
    </row>
    <row r="21" spans="3:16" ht="30" customHeight="1">
      <c r="C21" s="28"/>
      <c r="D21" s="29"/>
      <c r="E21" s="31" t="s">
        <v>48</v>
      </c>
      <c r="F21" s="52">
        <v>76916</v>
      </c>
      <c r="G21" s="52">
        <v>320920</v>
      </c>
      <c r="H21" s="184">
        <f t="shared" si="0"/>
        <v>397836</v>
      </c>
      <c r="I21" s="93"/>
      <c r="J21" s="52">
        <v>8716161</v>
      </c>
      <c r="K21" s="52">
        <v>8092785</v>
      </c>
      <c r="L21" s="52">
        <v>25679760</v>
      </c>
      <c r="M21" s="52">
        <v>32362700</v>
      </c>
      <c r="N21" s="52">
        <v>10044600</v>
      </c>
      <c r="O21" s="184">
        <f t="shared" si="1"/>
        <v>84896006</v>
      </c>
      <c r="P21" s="186">
        <f t="shared" si="2"/>
        <v>85293842</v>
      </c>
    </row>
    <row r="22" spans="3:16" ht="30" customHeight="1">
      <c r="C22" s="28"/>
      <c r="D22" s="29"/>
      <c r="E22" s="34" t="s">
        <v>49</v>
      </c>
      <c r="F22" s="52">
        <v>35280</v>
      </c>
      <c r="G22" s="52">
        <v>69090</v>
      </c>
      <c r="H22" s="184">
        <f t="shared" si="0"/>
        <v>104370</v>
      </c>
      <c r="I22" s="93"/>
      <c r="J22" s="52">
        <v>1885700</v>
      </c>
      <c r="K22" s="52">
        <v>1965330</v>
      </c>
      <c r="L22" s="52">
        <v>1998090</v>
      </c>
      <c r="M22" s="52">
        <v>1574860</v>
      </c>
      <c r="N22" s="52">
        <v>333690</v>
      </c>
      <c r="O22" s="184">
        <f t="shared" si="1"/>
        <v>7757670</v>
      </c>
      <c r="P22" s="186">
        <f t="shared" si="2"/>
        <v>7862040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9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7990738</v>
      </c>
      <c r="G25" s="183">
        <f>SUM(G26:G28)</f>
        <v>9506193</v>
      </c>
      <c r="H25" s="184">
        <f t="shared" si="0"/>
        <v>17496931</v>
      </c>
      <c r="I25" s="185"/>
      <c r="J25" s="183">
        <f>SUM(J26:J28)</f>
        <v>16250192</v>
      </c>
      <c r="K25" s="183">
        <f>SUM(K26:K28)</f>
        <v>21152966</v>
      </c>
      <c r="L25" s="183">
        <f>SUM(L26:L28)</f>
        <v>15852749</v>
      </c>
      <c r="M25" s="183">
        <f>SUM(M26:M28)</f>
        <v>11926430</v>
      </c>
      <c r="N25" s="183">
        <f>SUM(N26:N28)</f>
        <v>5525450</v>
      </c>
      <c r="O25" s="184">
        <f t="shared" si="1"/>
        <v>70707787</v>
      </c>
      <c r="P25" s="186">
        <f t="shared" si="2"/>
        <v>88204718</v>
      </c>
    </row>
    <row r="26" spans="3:16" ht="30" customHeight="1">
      <c r="C26" s="28"/>
      <c r="D26" s="29"/>
      <c r="E26" s="34" t="s">
        <v>52</v>
      </c>
      <c r="F26" s="52">
        <v>3928700</v>
      </c>
      <c r="G26" s="52">
        <v>6788740</v>
      </c>
      <c r="H26" s="184">
        <f t="shared" si="0"/>
        <v>10717440</v>
      </c>
      <c r="I26" s="93"/>
      <c r="J26" s="52">
        <v>12638030</v>
      </c>
      <c r="K26" s="52">
        <v>19379240</v>
      </c>
      <c r="L26" s="52">
        <v>14494760</v>
      </c>
      <c r="M26" s="52">
        <v>10945010</v>
      </c>
      <c r="N26" s="52">
        <v>5009850</v>
      </c>
      <c r="O26" s="184">
        <f t="shared" si="1"/>
        <v>62466890</v>
      </c>
      <c r="P26" s="186">
        <f t="shared" si="2"/>
        <v>73184330</v>
      </c>
    </row>
    <row r="27" spans="3:16" ht="30" customHeight="1">
      <c r="C27" s="28"/>
      <c r="D27" s="29"/>
      <c r="E27" s="34" t="s">
        <v>53</v>
      </c>
      <c r="F27" s="52">
        <v>479220</v>
      </c>
      <c r="G27" s="52">
        <v>608518</v>
      </c>
      <c r="H27" s="184">
        <f t="shared" si="0"/>
        <v>1087738</v>
      </c>
      <c r="I27" s="93"/>
      <c r="J27" s="52">
        <v>1064324</v>
      </c>
      <c r="K27" s="52">
        <v>814780</v>
      </c>
      <c r="L27" s="52">
        <v>547730</v>
      </c>
      <c r="M27" s="52">
        <v>352380</v>
      </c>
      <c r="N27" s="52">
        <v>23700</v>
      </c>
      <c r="O27" s="184">
        <f t="shared" si="1"/>
        <v>2802914</v>
      </c>
      <c r="P27" s="186">
        <f t="shared" si="2"/>
        <v>3890652</v>
      </c>
    </row>
    <row r="28" spans="3:16" ht="30" customHeight="1">
      <c r="C28" s="28"/>
      <c r="D28" s="29"/>
      <c r="E28" s="34" t="s">
        <v>54</v>
      </c>
      <c r="F28" s="52">
        <v>3582818</v>
      </c>
      <c r="G28" s="52">
        <v>2108935</v>
      </c>
      <c r="H28" s="184">
        <f t="shared" si="0"/>
        <v>5691753</v>
      </c>
      <c r="I28" s="93"/>
      <c r="J28" s="52">
        <v>2547838</v>
      </c>
      <c r="K28" s="52">
        <v>958946</v>
      </c>
      <c r="L28" s="52">
        <v>810259</v>
      </c>
      <c r="M28" s="52">
        <v>629040</v>
      </c>
      <c r="N28" s="52">
        <v>491900</v>
      </c>
      <c r="O28" s="184">
        <f t="shared" si="1"/>
        <v>5437983</v>
      </c>
      <c r="P28" s="186">
        <f t="shared" si="2"/>
        <v>11129736</v>
      </c>
    </row>
    <row r="29" spans="3:16" ht="30" customHeight="1">
      <c r="C29" s="28"/>
      <c r="D29" s="36" t="s">
        <v>55</v>
      </c>
      <c r="E29" s="37"/>
      <c r="F29" s="52">
        <v>1243430</v>
      </c>
      <c r="G29" s="52">
        <v>1265889</v>
      </c>
      <c r="H29" s="184">
        <f t="shared" si="0"/>
        <v>2509319</v>
      </c>
      <c r="I29" s="93"/>
      <c r="J29" s="52">
        <v>14982616</v>
      </c>
      <c r="K29" s="52">
        <v>12958728</v>
      </c>
      <c r="L29" s="52">
        <v>10297968</v>
      </c>
      <c r="M29" s="52">
        <v>13287216</v>
      </c>
      <c r="N29" s="52">
        <v>5822099</v>
      </c>
      <c r="O29" s="184">
        <f t="shared" si="1"/>
        <v>57348627</v>
      </c>
      <c r="P29" s="186">
        <f t="shared" si="2"/>
        <v>59857946</v>
      </c>
    </row>
    <row r="30" spans="3:16" ht="30" customHeight="1" thickBot="1">
      <c r="C30" s="38"/>
      <c r="D30" s="39" t="s">
        <v>56</v>
      </c>
      <c r="E30" s="40"/>
      <c r="F30" s="54">
        <v>4316721</v>
      </c>
      <c r="G30" s="54">
        <v>5435472</v>
      </c>
      <c r="H30" s="187">
        <f t="shared" si="0"/>
        <v>9752193</v>
      </c>
      <c r="I30" s="94"/>
      <c r="J30" s="54">
        <v>41195534</v>
      </c>
      <c r="K30" s="54">
        <v>24376608</v>
      </c>
      <c r="L30" s="54">
        <v>17899396</v>
      </c>
      <c r="M30" s="54">
        <v>12235649</v>
      </c>
      <c r="N30" s="54">
        <v>4531128</v>
      </c>
      <c r="O30" s="187">
        <f t="shared" si="1"/>
        <v>100238315</v>
      </c>
      <c r="P30" s="188">
        <f t="shared" si="2"/>
        <v>109990508</v>
      </c>
    </row>
    <row r="31" spans="3:16" ht="30" customHeight="1">
      <c r="C31" s="25" t="s">
        <v>57</v>
      </c>
      <c r="D31" s="41"/>
      <c r="E31" s="42"/>
      <c r="F31" s="179">
        <f>SUM(F32:F40)</f>
        <v>714630</v>
      </c>
      <c r="G31" s="179">
        <f>SUM(G32:G40)</f>
        <v>946410</v>
      </c>
      <c r="H31" s="180">
        <f t="shared" si="0"/>
        <v>1661040</v>
      </c>
      <c r="I31" s="181"/>
      <c r="J31" s="179">
        <f>SUM(J32:J40)</f>
        <v>109224156</v>
      </c>
      <c r="K31" s="179">
        <f>SUM(K32:K40)</f>
        <v>110561867</v>
      </c>
      <c r="L31" s="179">
        <f>SUM(L32:L40)</f>
        <v>125919099</v>
      </c>
      <c r="M31" s="179">
        <f>SUM(M32:M40)</f>
        <v>143382882</v>
      </c>
      <c r="N31" s="179">
        <f>SUM(N32:N40)</f>
        <v>94532960</v>
      </c>
      <c r="O31" s="180">
        <f t="shared" si="1"/>
        <v>583620964</v>
      </c>
      <c r="P31" s="182">
        <f t="shared" si="2"/>
        <v>585282004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89">
        <f t="shared" si="0"/>
        <v>0</v>
      </c>
      <c r="I32" s="53"/>
      <c r="J32" s="55">
        <v>7382470</v>
      </c>
      <c r="K32" s="55">
        <v>18344290</v>
      </c>
      <c r="L32" s="55">
        <v>19598730</v>
      </c>
      <c r="M32" s="55">
        <v>17239310</v>
      </c>
      <c r="N32" s="55">
        <v>4995480</v>
      </c>
      <c r="O32" s="189">
        <f t="shared" si="1"/>
        <v>67560280</v>
      </c>
      <c r="P32" s="190">
        <f t="shared" si="2"/>
        <v>67560280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121760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121760</v>
      </c>
      <c r="P33" s="186">
        <f t="shared" si="2"/>
        <v>121760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55401499</v>
      </c>
      <c r="K34" s="52">
        <v>42461167</v>
      </c>
      <c r="L34" s="52">
        <v>32472539</v>
      </c>
      <c r="M34" s="52">
        <v>16692272</v>
      </c>
      <c r="N34" s="52">
        <v>8291510</v>
      </c>
      <c r="O34" s="184">
        <f t="shared" si="1"/>
        <v>155318987</v>
      </c>
      <c r="P34" s="186">
        <f t="shared" si="2"/>
        <v>155318987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64300</v>
      </c>
      <c r="H35" s="183">
        <f t="shared" si="0"/>
        <v>64300</v>
      </c>
      <c r="I35" s="93"/>
      <c r="J35" s="52">
        <v>3870120</v>
      </c>
      <c r="K35" s="52">
        <v>3527200</v>
      </c>
      <c r="L35" s="52">
        <v>7083730</v>
      </c>
      <c r="M35" s="52">
        <v>4991050</v>
      </c>
      <c r="N35" s="52">
        <v>3899290</v>
      </c>
      <c r="O35" s="184">
        <f t="shared" si="1"/>
        <v>23371390</v>
      </c>
      <c r="P35" s="186">
        <f t="shared" si="2"/>
        <v>23435690</v>
      </c>
    </row>
    <row r="36" spans="3:16" ht="30" customHeight="1">
      <c r="C36" s="28"/>
      <c r="D36" s="36" t="s">
        <v>61</v>
      </c>
      <c r="E36" s="37"/>
      <c r="F36" s="52">
        <v>714630</v>
      </c>
      <c r="G36" s="52">
        <v>882110</v>
      </c>
      <c r="H36" s="183">
        <f t="shared" si="0"/>
        <v>1596740</v>
      </c>
      <c r="I36" s="93"/>
      <c r="J36" s="52">
        <v>13375057</v>
      </c>
      <c r="K36" s="52">
        <v>12851660</v>
      </c>
      <c r="L36" s="52">
        <v>12807910</v>
      </c>
      <c r="M36" s="52">
        <v>10947310</v>
      </c>
      <c r="N36" s="52">
        <v>2797480</v>
      </c>
      <c r="O36" s="184">
        <f t="shared" si="1"/>
        <v>52779417</v>
      </c>
      <c r="P36" s="186">
        <f t="shared" si="2"/>
        <v>54376157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0</v>
      </c>
      <c r="H37" s="183">
        <f t="shared" si="0"/>
        <v>0</v>
      </c>
      <c r="I37" s="53"/>
      <c r="J37" s="52">
        <v>28191920</v>
      </c>
      <c r="K37" s="52">
        <v>30940050</v>
      </c>
      <c r="L37" s="52">
        <v>29087770</v>
      </c>
      <c r="M37" s="52">
        <v>17590510</v>
      </c>
      <c r="N37" s="52">
        <v>6077730</v>
      </c>
      <c r="O37" s="184">
        <f t="shared" si="1"/>
        <v>111887980</v>
      </c>
      <c r="P37" s="186">
        <f t="shared" si="2"/>
        <v>111887980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260560</v>
      </c>
      <c r="K39" s="52">
        <v>1378870</v>
      </c>
      <c r="L39" s="52">
        <v>23304650</v>
      </c>
      <c r="M39" s="52">
        <v>74080860</v>
      </c>
      <c r="N39" s="52">
        <v>66977750</v>
      </c>
      <c r="O39" s="184">
        <f t="shared" si="1"/>
        <v>166002690</v>
      </c>
      <c r="P39" s="186">
        <f t="shared" si="2"/>
        <v>166002690</v>
      </c>
    </row>
    <row r="40" spans="3:16" ht="30" customHeight="1" thickBot="1">
      <c r="C40" s="38"/>
      <c r="D40" s="149" t="s">
        <v>65</v>
      </c>
      <c r="E40" s="150"/>
      <c r="F40" s="56">
        <v>0</v>
      </c>
      <c r="G40" s="56">
        <v>0</v>
      </c>
      <c r="H40" s="191">
        <f t="shared" si="0"/>
        <v>0</v>
      </c>
      <c r="I40" s="57"/>
      <c r="J40" s="56">
        <v>620770</v>
      </c>
      <c r="K40" s="56">
        <v>1058630</v>
      </c>
      <c r="L40" s="56">
        <v>1563770</v>
      </c>
      <c r="M40" s="56">
        <v>1841570</v>
      </c>
      <c r="N40" s="56">
        <v>1493720</v>
      </c>
      <c r="O40" s="191">
        <f t="shared" si="1"/>
        <v>6578460</v>
      </c>
      <c r="P40" s="192">
        <f t="shared" si="2"/>
        <v>6578460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48165317</v>
      </c>
      <c r="K41" s="179">
        <f>SUM(K42:K45)</f>
        <v>49959039</v>
      </c>
      <c r="L41" s="179">
        <f>SUM(L42:L45)</f>
        <v>131892424</v>
      </c>
      <c r="M41" s="179">
        <f>SUM(M42:M45)</f>
        <v>294280412</v>
      </c>
      <c r="N41" s="179">
        <f>SUM(N42:N45)</f>
        <v>195590990</v>
      </c>
      <c r="O41" s="180">
        <f t="shared" si="1"/>
        <v>719888182</v>
      </c>
      <c r="P41" s="182">
        <f t="shared" si="2"/>
        <v>719888182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1004770</v>
      </c>
      <c r="K42" s="52">
        <v>2563320</v>
      </c>
      <c r="L42" s="52">
        <v>58253511</v>
      </c>
      <c r="M42" s="52">
        <v>153734321</v>
      </c>
      <c r="N42" s="52">
        <v>109062454</v>
      </c>
      <c r="O42" s="184">
        <f>SUM(I42:N42)</f>
        <v>324618376</v>
      </c>
      <c r="P42" s="186">
        <f>SUM(O42,H42)</f>
        <v>324618376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42680397</v>
      </c>
      <c r="K43" s="52">
        <v>41980979</v>
      </c>
      <c r="L43" s="52">
        <v>57225543</v>
      </c>
      <c r="M43" s="52">
        <v>65154410</v>
      </c>
      <c r="N43" s="52">
        <v>38483452</v>
      </c>
      <c r="O43" s="184">
        <f>SUM(I43:N43)</f>
        <v>245524781</v>
      </c>
      <c r="P43" s="186">
        <f>SUM(O43,H43)</f>
        <v>245524781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295880</v>
      </c>
      <c r="L44" s="52">
        <v>1150800</v>
      </c>
      <c r="M44" s="52">
        <v>12977729</v>
      </c>
      <c r="N44" s="52">
        <v>9075310</v>
      </c>
      <c r="O44" s="184">
        <f>SUM(I44:N44)</f>
        <v>23499719</v>
      </c>
      <c r="P44" s="186">
        <f>SUM(O44,H44)</f>
        <v>23499719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8"/>
      <c r="J45" s="54">
        <v>4480150</v>
      </c>
      <c r="K45" s="54">
        <v>5118860</v>
      </c>
      <c r="L45" s="54">
        <v>15262570</v>
      </c>
      <c r="M45" s="54">
        <v>62413952</v>
      </c>
      <c r="N45" s="54">
        <v>38969774</v>
      </c>
      <c r="O45" s="201">
        <f>SUM(I45:N45)</f>
        <v>126245306</v>
      </c>
      <c r="P45" s="202">
        <f>SUM(O45,H45)</f>
        <v>126245306</v>
      </c>
    </row>
    <row r="46" spans="3:16" ht="30" customHeight="1" thickBot="1">
      <c r="C46" s="151" t="s">
        <v>70</v>
      </c>
      <c r="D46" s="152"/>
      <c r="E46" s="152"/>
      <c r="F46" s="197">
        <f>SUM(F10,F31,F41)</f>
        <v>24371105</v>
      </c>
      <c r="G46" s="197">
        <f>SUM(G10,G31,G41)</f>
        <v>38239340</v>
      </c>
      <c r="H46" s="198">
        <f t="shared" si="0"/>
        <v>62610445</v>
      </c>
      <c r="I46" s="199"/>
      <c r="J46" s="197">
        <f>SUM(J10,J31,J41)</f>
        <v>441617321</v>
      </c>
      <c r="K46" s="197">
        <f>SUM(K10,K31,K41)</f>
        <v>385890650</v>
      </c>
      <c r="L46" s="197">
        <f>SUM(L10,L31,L41)</f>
        <v>443796226</v>
      </c>
      <c r="M46" s="197">
        <f>SUM(M10,M31,M41)</f>
        <v>609034838</v>
      </c>
      <c r="N46" s="197">
        <f>SUM(N10,N31,N41)</f>
        <v>367887825</v>
      </c>
      <c r="O46" s="198">
        <f t="shared" si="1"/>
        <v>2248226860</v>
      </c>
      <c r="P46" s="200">
        <f t="shared" si="2"/>
        <v>2310837305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21499665</v>
      </c>
      <c r="G48" s="179">
        <f>SUM(G49,G55,G58,G63,G67,G68)</f>
        <v>33800542</v>
      </c>
      <c r="H48" s="180">
        <f t="shared" si="0"/>
        <v>55300207</v>
      </c>
      <c r="I48" s="181"/>
      <c r="J48" s="179">
        <f>SUM(J49,J55,J58,J63,J67,J68)</f>
        <v>257398923</v>
      </c>
      <c r="K48" s="179">
        <f>SUM(K49,K55,K58,K63,K67,K68)</f>
        <v>203190889</v>
      </c>
      <c r="L48" s="179">
        <f>SUM(L49,L55,L58,L63,L67,L68)</f>
        <v>167435126</v>
      </c>
      <c r="M48" s="179">
        <f>SUM(M49,M55,M58,M63,M67,M68)</f>
        <v>153818299</v>
      </c>
      <c r="N48" s="179">
        <f>SUM(N49,N55,N58,N63,N67,N68)</f>
        <v>69507766</v>
      </c>
      <c r="O48" s="180">
        <f t="shared" si="1"/>
        <v>851351003</v>
      </c>
      <c r="P48" s="182">
        <f t="shared" si="2"/>
        <v>906651210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2400722</v>
      </c>
      <c r="G49" s="183">
        <f>SUM(G50:G54)</f>
        <v>5554195</v>
      </c>
      <c r="H49" s="184">
        <f t="shared" si="0"/>
        <v>7954917</v>
      </c>
      <c r="I49" s="185"/>
      <c r="J49" s="183">
        <f>SUM(J50:J54)</f>
        <v>53593675</v>
      </c>
      <c r="K49" s="183">
        <f>SUM(K50:K54)</f>
        <v>39795992</v>
      </c>
      <c r="L49" s="183">
        <f>SUM(L50:L54)</f>
        <v>30066638</v>
      </c>
      <c r="M49" s="183">
        <f>SUM(M50:M54)</f>
        <v>31996545</v>
      </c>
      <c r="N49" s="183">
        <f>SUM(N50:N54)</f>
        <v>22544638</v>
      </c>
      <c r="O49" s="184">
        <f t="shared" si="1"/>
        <v>177997488</v>
      </c>
      <c r="P49" s="186">
        <f t="shared" si="2"/>
        <v>185952405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93"/>
      <c r="J50" s="52">
        <v>34387380</v>
      </c>
      <c r="K50" s="52">
        <v>23893154</v>
      </c>
      <c r="L50" s="52">
        <v>18311266</v>
      </c>
      <c r="M50" s="52">
        <v>18190860</v>
      </c>
      <c r="N50" s="52">
        <v>12918466</v>
      </c>
      <c r="O50" s="184">
        <f t="shared" si="1"/>
        <v>107701126</v>
      </c>
      <c r="P50" s="186">
        <f t="shared" si="2"/>
        <v>107701126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84">
        <f t="shared" si="0"/>
        <v>0</v>
      </c>
      <c r="I51" s="93"/>
      <c r="J51" s="52">
        <v>176265</v>
      </c>
      <c r="K51" s="52">
        <v>174625</v>
      </c>
      <c r="L51" s="52">
        <v>1085555</v>
      </c>
      <c r="M51" s="52">
        <v>3078119</v>
      </c>
      <c r="N51" s="52">
        <v>2731171</v>
      </c>
      <c r="O51" s="184">
        <f t="shared" si="1"/>
        <v>7245735</v>
      </c>
      <c r="P51" s="186">
        <f t="shared" si="2"/>
        <v>7245735</v>
      </c>
    </row>
    <row r="52" spans="3:16" ht="30" customHeight="1">
      <c r="C52" s="28"/>
      <c r="D52" s="29"/>
      <c r="E52" s="31" t="s">
        <v>41</v>
      </c>
      <c r="F52" s="52">
        <v>928522</v>
      </c>
      <c r="G52" s="52">
        <v>2663264</v>
      </c>
      <c r="H52" s="184">
        <f t="shared" si="0"/>
        <v>3591786</v>
      </c>
      <c r="I52" s="93"/>
      <c r="J52" s="52">
        <v>10099810</v>
      </c>
      <c r="K52" s="52">
        <v>7436978</v>
      </c>
      <c r="L52" s="52">
        <v>4246305</v>
      </c>
      <c r="M52" s="52">
        <v>5907097</v>
      </c>
      <c r="N52" s="52">
        <v>4422032</v>
      </c>
      <c r="O52" s="184">
        <f t="shared" si="1"/>
        <v>32112222</v>
      </c>
      <c r="P52" s="186">
        <f t="shared" si="2"/>
        <v>35704008</v>
      </c>
    </row>
    <row r="53" spans="3:16" ht="30" customHeight="1">
      <c r="C53" s="28"/>
      <c r="D53" s="29"/>
      <c r="E53" s="31" t="s">
        <v>42</v>
      </c>
      <c r="F53" s="52">
        <v>1020682</v>
      </c>
      <c r="G53" s="52">
        <v>2312790</v>
      </c>
      <c r="H53" s="184">
        <f t="shared" si="0"/>
        <v>3333472</v>
      </c>
      <c r="I53" s="93"/>
      <c r="J53" s="52">
        <v>4792628</v>
      </c>
      <c r="K53" s="52">
        <v>4329498</v>
      </c>
      <c r="L53" s="52">
        <v>3696877</v>
      </c>
      <c r="M53" s="52">
        <v>2715428</v>
      </c>
      <c r="N53" s="52">
        <v>1398241</v>
      </c>
      <c r="O53" s="184">
        <f t="shared" si="1"/>
        <v>16932672</v>
      </c>
      <c r="P53" s="186">
        <f t="shared" si="2"/>
        <v>20266144</v>
      </c>
    </row>
    <row r="54" spans="3:16" ht="30" customHeight="1">
      <c r="C54" s="28"/>
      <c r="D54" s="29"/>
      <c r="E54" s="31" t="s">
        <v>43</v>
      </c>
      <c r="F54" s="52">
        <v>451518</v>
      </c>
      <c r="G54" s="52">
        <v>578141</v>
      </c>
      <c r="H54" s="184">
        <f t="shared" si="0"/>
        <v>1029659</v>
      </c>
      <c r="I54" s="93"/>
      <c r="J54" s="52">
        <v>4137592</v>
      </c>
      <c r="K54" s="52">
        <v>3961737</v>
      </c>
      <c r="L54" s="52">
        <v>2726635</v>
      </c>
      <c r="M54" s="52">
        <v>2105041</v>
      </c>
      <c r="N54" s="52">
        <v>1074728</v>
      </c>
      <c r="O54" s="184">
        <f t="shared" si="1"/>
        <v>14005733</v>
      </c>
      <c r="P54" s="186">
        <f t="shared" si="2"/>
        <v>15035392</v>
      </c>
    </row>
    <row r="55" spans="3:16" ht="30" customHeight="1">
      <c r="C55" s="28"/>
      <c r="D55" s="32" t="s">
        <v>44</v>
      </c>
      <c r="E55" s="33"/>
      <c r="F55" s="183">
        <f>SUM(F56:F57)</f>
        <v>6487406</v>
      </c>
      <c r="G55" s="183">
        <f>SUM(G56:G57)</f>
        <v>12845655</v>
      </c>
      <c r="H55" s="184">
        <f t="shared" si="0"/>
        <v>19333061</v>
      </c>
      <c r="I55" s="185"/>
      <c r="J55" s="183">
        <f>SUM(J56:J57)</f>
        <v>125388491</v>
      </c>
      <c r="K55" s="183">
        <f>SUM(K56:K57)</f>
        <v>99927134</v>
      </c>
      <c r="L55" s="183">
        <f>SUM(L56:L57)</f>
        <v>71520899</v>
      </c>
      <c r="M55" s="183">
        <f>SUM(M56:M57)</f>
        <v>56879298</v>
      </c>
      <c r="N55" s="183">
        <f>SUM(N56:N57)</f>
        <v>23371261</v>
      </c>
      <c r="O55" s="184">
        <f t="shared" si="1"/>
        <v>377087083</v>
      </c>
      <c r="P55" s="186">
        <f t="shared" si="2"/>
        <v>396420144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93"/>
      <c r="J56" s="52">
        <v>98833356</v>
      </c>
      <c r="K56" s="52">
        <v>77025371</v>
      </c>
      <c r="L56" s="52">
        <v>59615539</v>
      </c>
      <c r="M56" s="52">
        <v>48013414</v>
      </c>
      <c r="N56" s="52">
        <v>21185500</v>
      </c>
      <c r="O56" s="184">
        <f t="shared" si="1"/>
        <v>304673180</v>
      </c>
      <c r="P56" s="186">
        <f t="shared" si="2"/>
        <v>304673180</v>
      </c>
    </row>
    <row r="57" spans="3:16" ht="30" customHeight="1">
      <c r="C57" s="28"/>
      <c r="D57" s="29"/>
      <c r="E57" s="31" t="s">
        <v>46</v>
      </c>
      <c r="F57" s="52">
        <v>6487406</v>
      </c>
      <c r="G57" s="52">
        <v>12845655</v>
      </c>
      <c r="H57" s="184">
        <f t="shared" si="0"/>
        <v>19333061</v>
      </c>
      <c r="I57" s="93"/>
      <c r="J57" s="52">
        <v>26555135</v>
      </c>
      <c r="K57" s="52">
        <v>22901763</v>
      </c>
      <c r="L57" s="52">
        <v>11905360</v>
      </c>
      <c r="M57" s="52">
        <v>8865884</v>
      </c>
      <c r="N57" s="52">
        <v>2185761</v>
      </c>
      <c r="O57" s="184">
        <f t="shared" si="1"/>
        <v>72413903</v>
      </c>
      <c r="P57" s="186">
        <f t="shared" si="2"/>
        <v>91746964</v>
      </c>
    </row>
    <row r="58" spans="3:16" ht="30" customHeight="1">
      <c r="C58" s="28"/>
      <c r="D58" s="32" t="s">
        <v>47</v>
      </c>
      <c r="E58" s="33"/>
      <c r="F58" s="183">
        <f>SUM(F59:F62)</f>
        <v>100976</v>
      </c>
      <c r="G58" s="183">
        <f>SUM(G59:G62)</f>
        <v>349381</v>
      </c>
      <c r="H58" s="184">
        <f t="shared" si="0"/>
        <v>450357</v>
      </c>
      <c r="I58" s="185"/>
      <c r="J58" s="183">
        <f>SUM(J59:J62)</f>
        <v>9511904</v>
      </c>
      <c r="K58" s="183">
        <f>SUM(K59:K62)</f>
        <v>8914695</v>
      </c>
      <c r="L58" s="183">
        <f>SUM(L59:L62)</f>
        <v>24727896</v>
      </c>
      <c r="M58" s="183">
        <f>SUM(M59:M62)</f>
        <v>30280908</v>
      </c>
      <c r="N58" s="183">
        <f>SUM(N59:N62)</f>
        <v>9143317</v>
      </c>
      <c r="O58" s="184">
        <f t="shared" si="1"/>
        <v>82578720</v>
      </c>
      <c r="P58" s="186">
        <f t="shared" si="2"/>
        <v>83029077</v>
      </c>
    </row>
    <row r="59" spans="3:16" ht="30" customHeight="1">
      <c r="C59" s="28"/>
      <c r="D59" s="29"/>
      <c r="E59" s="31" t="s">
        <v>48</v>
      </c>
      <c r="F59" s="52">
        <v>69224</v>
      </c>
      <c r="G59" s="52">
        <v>287200</v>
      </c>
      <c r="H59" s="184">
        <f t="shared" si="0"/>
        <v>356424</v>
      </c>
      <c r="I59" s="93"/>
      <c r="J59" s="52">
        <v>7821476</v>
      </c>
      <c r="K59" s="52">
        <v>7180898</v>
      </c>
      <c r="L59" s="52">
        <v>22941213</v>
      </c>
      <c r="M59" s="52">
        <v>28869406</v>
      </c>
      <c r="N59" s="52">
        <v>8842996</v>
      </c>
      <c r="O59" s="184">
        <f t="shared" si="1"/>
        <v>75655989</v>
      </c>
      <c r="P59" s="186">
        <f t="shared" si="2"/>
        <v>76012413</v>
      </c>
    </row>
    <row r="60" spans="3:16" ht="30" customHeight="1">
      <c r="C60" s="28"/>
      <c r="D60" s="29"/>
      <c r="E60" s="34" t="s">
        <v>49</v>
      </c>
      <c r="F60" s="52">
        <v>31752</v>
      </c>
      <c r="G60" s="52">
        <v>62181</v>
      </c>
      <c r="H60" s="184">
        <f t="shared" si="0"/>
        <v>93933</v>
      </c>
      <c r="I60" s="93"/>
      <c r="J60" s="52">
        <v>1690428</v>
      </c>
      <c r="K60" s="52">
        <v>1733797</v>
      </c>
      <c r="L60" s="52">
        <v>1786683</v>
      </c>
      <c r="M60" s="52">
        <v>1411502</v>
      </c>
      <c r="N60" s="52">
        <v>300321</v>
      </c>
      <c r="O60" s="184">
        <f t="shared" si="1"/>
        <v>6922731</v>
      </c>
      <c r="P60" s="186">
        <f t="shared" si="2"/>
        <v>7016664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9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7095545</v>
      </c>
      <c r="G63" s="183">
        <f>SUM(G64:G66)</f>
        <v>8511726</v>
      </c>
      <c r="H63" s="184">
        <f t="shared" si="0"/>
        <v>15607271</v>
      </c>
      <c r="I63" s="185"/>
      <c r="J63" s="183">
        <f>SUM(J64:J66)</f>
        <v>14355744</v>
      </c>
      <c r="K63" s="183">
        <f>SUM(K64:K66)</f>
        <v>18837647</v>
      </c>
      <c r="L63" s="183">
        <f>SUM(L64:L66)</f>
        <v>14077406</v>
      </c>
      <c r="M63" s="183">
        <f>SUM(M64:M66)</f>
        <v>10625632</v>
      </c>
      <c r="N63" s="183">
        <f>SUM(N64:N66)</f>
        <v>4921228</v>
      </c>
      <c r="O63" s="184">
        <f t="shared" si="1"/>
        <v>62817657</v>
      </c>
      <c r="P63" s="186">
        <f t="shared" si="2"/>
        <v>78424928</v>
      </c>
    </row>
    <row r="64" spans="3:16" ht="30" customHeight="1">
      <c r="C64" s="28"/>
      <c r="D64" s="29"/>
      <c r="E64" s="34" t="s">
        <v>52</v>
      </c>
      <c r="F64" s="52">
        <v>3509851</v>
      </c>
      <c r="G64" s="52">
        <v>6076089</v>
      </c>
      <c r="H64" s="184">
        <f t="shared" si="0"/>
        <v>9585940</v>
      </c>
      <c r="I64" s="93"/>
      <c r="J64" s="52">
        <v>11251166</v>
      </c>
      <c r="K64" s="52">
        <v>17250095</v>
      </c>
      <c r="L64" s="52">
        <v>12879617</v>
      </c>
      <c r="M64" s="52">
        <v>9742354</v>
      </c>
      <c r="N64" s="52">
        <v>4457188</v>
      </c>
      <c r="O64" s="184">
        <f t="shared" si="1"/>
        <v>55580420</v>
      </c>
      <c r="P64" s="186">
        <f t="shared" si="2"/>
        <v>65166360</v>
      </c>
    </row>
    <row r="65" spans="3:16" ht="30" customHeight="1">
      <c r="C65" s="28"/>
      <c r="D65" s="29"/>
      <c r="E65" s="34" t="s">
        <v>53</v>
      </c>
      <c r="F65" s="52">
        <v>431298</v>
      </c>
      <c r="G65" s="52">
        <v>545596</v>
      </c>
      <c r="H65" s="184">
        <f t="shared" si="0"/>
        <v>976894</v>
      </c>
      <c r="I65" s="93"/>
      <c r="J65" s="52">
        <v>921803</v>
      </c>
      <c r="K65" s="52">
        <v>724502</v>
      </c>
      <c r="L65" s="52">
        <v>492957</v>
      </c>
      <c r="M65" s="52">
        <v>317142</v>
      </c>
      <c r="N65" s="52">
        <v>21330</v>
      </c>
      <c r="O65" s="184">
        <f t="shared" si="1"/>
        <v>2477734</v>
      </c>
      <c r="P65" s="186">
        <f t="shared" si="2"/>
        <v>3454628</v>
      </c>
    </row>
    <row r="66" spans="3:16" ht="30" customHeight="1">
      <c r="C66" s="28"/>
      <c r="D66" s="29"/>
      <c r="E66" s="34" t="s">
        <v>54</v>
      </c>
      <c r="F66" s="52">
        <v>3154396</v>
      </c>
      <c r="G66" s="52">
        <v>1890041</v>
      </c>
      <c r="H66" s="184">
        <f t="shared" si="0"/>
        <v>5044437</v>
      </c>
      <c r="I66" s="93"/>
      <c r="J66" s="52">
        <v>2182775</v>
      </c>
      <c r="K66" s="52">
        <v>863050</v>
      </c>
      <c r="L66" s="52">
        <v>704832</v>
      </c>
      <c r="M66" s="52">
        <v>566136</v>
      </c>
      <c r="N66" s="52">
        <v>442710</v>
      </c>
      <c r="O66" s="184">
        <f t="shared" si="1"/>
        <v>4759503</v>
      </c>
      <c r="P66" s="186">
        <f t="shared" si="2"/>
        <v>9803940</v>
      </c>
    </row>
    <row r="67" spans="3:16" ht="30" customHeight="1">
      <c r="C67" s="28"/>
      <c r="D67" s="36" t="s">
        <v>55</v>
      </c>
      <c r="E67" s="37"/>
      <c r="F67" s="52">
        <v>1098295</v>
      </c>
      <c r="G67" s="52">
        <v>1104113</v>
      </c>
      <c r="H67" s="184">
        <f t="shared" si="0"/>
        <v>2202408</v>
      </c>
      <c r="I67" s="93"/>
      <c r="J67" s="52">
        <v>13353575</v>
      </c>
      <c r="K67" s="52">
        <v>11338813</v>
      </c>
      <c r="L67" s="52">
        <v>9142891</v>
      </c>
      <c r="M67" s="52">
        <v>11800267</v>
      </c>
      <c r="N67" s="52">
        <v>4996194</v>
      </c>
      <c r="O67" s="184">
        <f t="shared" si="1"/>
        <v>50631740</v>
      </c>
      <c r="P67" s="186">
        <f t="shared" si="2"/>
        <v>52834148</v>
      </c>
    </row>
    <row r="68" spans="3:16" ht="30" customHeight="1" thickBot="1">
      <c r="C68" s="38"/>
      <c r="D68" s="39" t="s">
        <v>56</v>
      </c>
      <c r="E68" s="40"/>
      <c r="F68" s="54">
        <v>4316721</v>
      </c>
      <c r="G68" s="54">
        <v>5435472</v>
      </c>
      <c r="H68" s="187">
        <f t="shared" si="0"/>
        <v>9752193</v>
      </c>
      <c r="I68" s="94"/>
      <c r="J68" s="54">
        <v>41195534</v>
      </c>
      <c r="K68" s="54">
        <v>24376608</v>
      </c>
      <c r="L68" s="54">
        <v>17899396</v>
      </c>
      <c r="M68" s="54">
        <v>12235649</v>
      </c>
      <c r="N68" s="54">
        <v>4531128</v>
      </c>
      <c r="O68" s="187">
        <f t="shared" si="1"/>
        <v>100238315</v>
      </c>
      <c r="P68" s="188">
        <f t="shared" si="2"/>
        <v>109990508</v>
      </c>
    </row>
    <row r="69" spans="3:16" ht="30" customHeight="1">
      <c r="C69" s="25" t="s">
        <v>57</v>
      </c>
      <c r="D69" s="41"/>
      <c r="E69" s="42"/>
      <c r="F69" s="179">
        <f>SUM(F70:F78)</f>
        <v>643167</v>
      </c>
      <c r="G69" s="179">
        <f>SUM(G70:G78)</f>
        <v>816581</v>
      </c>
      <c r="H69" s="180">
        <f t="shared" si="0"/>
        <v>1459748</v>
      </c>
      <c r="I69" s="181"/>
      <c r="J69" s="179">
        <f>SUM(J70:J78)</f>
        <v>97434724</v>
      </c>
      <c r="K69" s="179">
        <f>SUM(K70:K78)</f>
        <v>98497760</v>
      </c>
      <c r="L69" s="179">
        <f>SUM(L70:L78)</f>
        <v>112072525</v>
      </c>
      <c r="M69" s="179">
        <f>SUM(M70:M78)</f>
        <v>128150995</v>
      </c>
      <c r="N69" s="179">
        <f>SUM(N70:N78)</f>
        <v>84273117</v>
      </c>
      <c r="O69" s="180">
        <f t="shared" si="1"/>
        <v>520429121</v>
      </c>
      <c r="P69" s="182">
        <f t="shared" si="2"/>
        <v>521888869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89">
        <f t="shared" si="0"/>
        <v>0</v>
      </c>
      <c r="I70" s="53"/>
      <c r="J70" s="55">
        <v>6551357</v>
      </c>
      <c r="K70" s="55">
        <v>16301339</v>
      </c>
      <c r="L70" s="55">
        <v>17331870</v>
      </c>
      <c r="M70" s="55">
        <v>15492553</v>
      </c>
      <c r="N70" s="55">
        <v>4447236</v>
      </c>
      <c r="O70" s="189">
        <f t="shared" si="1"/>
        <v>60124355</v>
      </c>
      <c r="P70" s="190">
        <f t="shared" si="2"/>
        <v>60124355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109584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109584</v>
      </c>
      <c r="P71" s="186">
        <f t="shared" si="2"/>
        <v>109584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49447812</v>
      </c>
      <c r="K72" s="52">
        <v>37925895</v>
      </c>
      <c r="L72" s="52">
        <v>29027011</v>
      </c>
      <c r="M72" s="52">
        <v>14866059</v>
      </c>
      <c r="N72" s="52">
        <v>7462359</v>
      </c>
      <c r="O72" s="184">
        <f t="shared" si="1"/>
        <v>138729136</v>
      </c>
      <c r="P72" s="186">
        <f t="shared" si="2"/>
        <v>138729136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57870</v>
      </c>
      <c r="H73" s="183">
        <f t="shared" si="0"/>
        <v>57870</v>
      </c>
      <c r="I73" s="93"/>
      <c r="J73" s="52">
        <v>3441023</v>
      </c>
      <c r="K73" s="52">
        <v>3113286</v>
      </c>
      <c r="L73" s="52">
        <v>6366752</v>
      </c>
      <c r="M73" s="52">
        <v>4460935</v>
      </c>
      <c r="N73" s="52">
        <v>3509361</v>
      </c>
      <c r="O73" s="184">
        <f t="shared" si="1"/>
        <v>20891357</v>
      </c>
      <c r="P73" s="186">
        <f t="shared" si="2"/>
        <v>20949227</v>
      </c>
    </row>
    <row r="74" spans="3:16" ht="30" customHeight="1">
      <c r="C74" s="28"/>
      <c r="D74" s="36" t="s">
        <v>61</v>
      </c>
      <c r="E74" s="37"/>
      <c r="F74" s="52">
        <v>643167</v>
      </c>
      <c r="G74" s="52">
        <v>758711</v>
      </c>
      <c r="H74" s="183">
        <f t="shared" si="0"/>
        <v>1401878</v>
      </c>
      <c r="I74" s="93"/>
      <c r="J74" s="52">
        <v>11895574</v>
      </c>
      <c r="K74" s="52">
        <v>11289237</v>
      </c>
      <c r="L74" s="52">
        <v>11424760</v>
      </c>
      <c r="M74" s="52">
        <v>9645806</v>
      </c>
      <c r="N74" s="52">
        <v>2450032</v>
      </c>
      <c r="O74" s="184">
        <f t="shared" si="1"/>
        <v>46705409</v>
      </c>
      <c r="P74" s="186">
        <f t="shared" si="2"/>
        <v>48107287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0</v>
      </c>
      <c r="H75" s="183">
        <f aca="true" t="shared" si="3" ref="H75:H84">SUM(F75:G75)</f>
        <v>0</v>
      </c>
      <c r="I75" s="53"/>
      <c r="J75" s="52">
        <v>25196177</v>
      </c>
      <c r="K75" s="52">
        <v>27674253</v>
      </c>
      <c r="L75" s="52">
        <v>25837523</v>
      </c>
      <c r="M75" s="52">
        <v>15679520</v>
      </c>
      <c r="N75" s="52">
        <v>5382811</v>
      </c>
      <c r="O75" s="184">
        <f aca="true" t="shared" si="4" ref="O75:O84">SUM(I75:N75)</f>
        <v>99770284</v>
      </c>
      <c r="P75" s="186">
        <f aca="true" t="shared" si="5" ref="P75:P84">SUM(O75,H75)</f>
        <v>99770284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234504</v>
      </c>
      <c r="K77" s="52">
        <v>1240983</v>
      </c>
      <c r="L77" s="52">
        <v>20748381</v>
      </c>
      <c r="M77" s="52">
        <v>66379024</v>
      </c>
      <c r="N77" s="52">
        <v>59783227</v>
      </c>
      <c r="O77" s="184">
        <f t="shared" si="4"/>
        <v>148386119</v>
      </c>
      <c r="P77" s="186">
        <f t="shared" si="5"/>
        <v>148386119</v>
      </c>
    </row>
    <row r="78" spans="3:16" ht="30" customHeight="1" thickBot="1">
      <c r="C78" s="38"/>
      <c r="D78" s="149" t="s">
        <v>65</v>
      </c>
      <c r="E78" s="150"/>
      <c r="F78" s="56">
        <v>0</v>
      </c>
      <c r="G78" s="56">
        <v>0</v>
      </c>
      <c r="H78" s="191">
        <f t="shared" si="3"/>
        <v>0</v>
      </c>
      <c r="I78" s="57"/>
      <c r="J78" s="56">
        <v>558693</v>
      </c>
      <c r="K78" s="56">
        <v>952767</v>
      </c>
      <c r="L78" s="56">
        <v>1336228</v>
      </c>
      <c r="M78" s="56">
        <v>1627098</v>
      </c>
      <c r="N78" s="56">
        <v>1238091</v>
      </c>
      <c r="O78" s="191">
        <f t="shared" si="4"/>
        <v>5712877</v>
      </c>
      <c r="P78" s="192">
        <f t="shared" si="5"/>
        <v>5712877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43125169</v>
      </c>
      <c r="K79" s="179">
        <f>SUM(K80:K83)</f>
        <v>44850221</v>
      </c>
      <c r="L79" s="179">
        <f>SUM(L80:L83)</f>
        <v>118052736</v>
      </c>
      <c r="M79" s="179">
        <f>SUM(M80:M83)</f>
        <v>263470742</v>
      </c>
      <c r="N79" s="179">
        <f>SUM(N80:N83)</f>
        <v>174844950</v>
      </c>
      <c r="O79" s="180">
        <f t="shared" si="4"/>
        <v>644343818</v>
      </c>
      <c r="P79" s="182">
        <f t="shared" si="5"/>
        <v>644343818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908356</v>
      </c>
      <c r="K80" s="52">
        <v>2306988</v>
      </c>
      <c r="L80" s="52">
        <v>52263893</v>
      </c>
      <c r="M80" s="52">
        <v>137801168</v>
      </c>
      <c r="N80" s="52">
        <v>97625222</v>
      </c>
      <c r="O80" s="184">
        <f t="shared" si="4"/>
        <v>290905627</v>
      </c>
      <c r="P80" s="186">
        <f t="shared" si="5"/>
        <v>290905627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38214680</v>
      </c>
      <c r="K81" s="52">
        <v>37669967</v>
      </c>
      <c r="L81" s="52">
        <v>51137895</v>
      </c>
      <c r="M81" s="52">
        <v>58342401</v>
      </c>
      <c r="N81" s="52">
        <v>34406157</v>
      </c>
      <c r="O81" s="184">
        <f t="shared" si="4"/>
        <v>219771100</v>
      </c>
      <c r="P81" s="186">
        <f t="shared" si="5"/>
        <v>219771100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266292</v>
      </c>
      <c r="L82" s="52">
        <v>1035720</v>
      </c>
      <c r="M82" s="52">
        <v>11516749</v>
      </c>
      <c r="N82" s="52">
        <v>8167779</v>
      </c>
      <c r="O82" s="184">
        <f t="shared" si="4"/>
        <v>20986540</v>
      </c>
      <c r="P82" s="186">
        <f t="shared" si="5"/>
        <v>20986540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8"/>
      <c r="J83" s="54">
        <v>4002133</v>
      </c>
      <c r="K83" s="54">
        <v>4606974</v>
      </c>
      <c r="L83" s="54">
        <v>13615228</v>
      </c>
      <c r="M83" s="54">
        <v>55810424</v>
      </c>
      <c r="N83" s="54">
        <v>34645792</v>
      </c>
      <c r="O83" s="187">
        <f t="shared" si="4"/>
        <v>112680551</v>
      </c>
      <c r="P83" s="188">
        <f t="shared" si="5"/>
        <v>112680551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22142832</v>
      </c>
      <c r="G84" s="197">
        <f>SUM(G48,G69,G79)</f>
        <v>34617123</v>
      </c>
      <c r="H84" s="198">
        <f t="shared" si="3"/>
        <v>56759955</v>
      </c>
      <c r="I84" s="199"/>
      <c r="J84" s="197">
        <f>SUM(J48,J69,J79)</f>
        <v>397958816</v>
      </c>
      <c r="K84" s="197">
        <f>SUM(K48,K69,K79)</f>
        <v>346538870</v>
      </c>
      <c r="L84" s="197">
        <f>SUM(L48,L69,L79)</f>
        <v>397560387</v>
      </c>
      <c r="M84" s="197">
        <f>SUM(M48,M69,M79)</f>
        <v>545440036</v>
      </c>
      <c r="N84" s="197">
        <f>SUM(N48,N69,N79)</f>
        <v>328625833</v>
      </c>
      <c r="O84" s="198">
        <f t="shared" si="4"/>
        <v>2016123942</v>
      </c>
      <c r="P84" s="200">
        <f t="shared" si="5"/>
        <v>2072883897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2021-03-28T06:57:57Z</cp:lastPrinted>
  <dcterms:created xsi:type="dcterms:W3CDTF">2012-04-10T04:28:23Z</dcterms:created>
  <dcterms:modified xsi:type="dcterms:W3CDTF">2021-03-28T06:58:00Z</dcterms:modified>
  <cp:category/>
  <cp:version/>
  <cp:contentType/>
  <cp:contentStatus/>
</cp:coreProperties>
</file>