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<sst xmlns="http://schemas.openxmlformats.org/spreadsheetml/2006/main" count="283" uniqueCount="94">
  <si>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</si>
  <si>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</si>
  <si>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</si>
  <si>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</si>
  <si>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</si>
  <si>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</si>
  <si>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</si>
  <si>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</si>
  <si>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</si>
  <si>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</si>
  <si>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</si>
  <si>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</si>
  <si>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</si>
  <si>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</si>
  <si>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</si>
  <si>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</si>
  <si>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</si>
  <si>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</si>
  <si>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</si>
  <si>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</si>
  <si>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</si>
  <si>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</si>
  <si>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</si>
  <si>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</si>
  <si>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</si>
  <si>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</si>
  <si>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</si>
  <si>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</si>
  <si>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</si>
  <si>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</si>
  <si>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</si>
  <si>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</si>
  <si>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</si>
  <si>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</si>
  <si>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</si>
  <si>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</si>
  <si>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</si>
  <si>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</si>
  <si>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</si>
  <si>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</si>
  <si>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</si>
  <si>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</si>
  <si>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</si>
  <si>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</si>
  <si>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</si>
  <si>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</si>
  <si>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</si>
  <si>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</si>
  <si>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</si>
  <si>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</si>
  <si>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</si>
  <si>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</si>
  <si>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</si>
  <si>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</si>
  <si>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</si>
  <si>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</si>
  <si>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</si>
  <si>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</si>
  <si>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</si>
  <si>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</si>
  <si>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</si>
  <si>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</si>
  <si>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</si>
  <si>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</si>
  <si>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</si>
  <si>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</si>
  <si>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</si>
  <si>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</si>
  <si>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</si>
  <si>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</si>
  <si>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</si>
  <si>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</si>
  <si>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</si>
  <si>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</si>
  <si>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</si>
  <si>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</si>
  <si>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</si>
  <si>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</si>
  <si>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</si>
  <si>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</si>
  <si>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</si>
  <si>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</si>
  <si>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</si>
  <si>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</si>
  <si>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</si>
  <si>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</si>
  <si>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</si>
  <si>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</si>
  <si>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</si>
  <si>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</si>
  <si>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</si>
  <si>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03年 1月分）</t>
  </si>
  <si>
    <t>（令和 03年 1月分）</t>
  </si>
  <si>
    <t>（令和 03年 1月分）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</si>
</sst>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 diagonalUp="1">
      <left style="double"/>
      <right style="medium"/>
      <top style="medium"/>
      <bottom style="thin"/>
      <diagonal style="thin"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double"/>
      <top style="thin"/>
      <bottom/>
    </border>
    <border>
      <left style="double"/>
      <right style="medium"/>
      <top style="thin"/>
      <bottom style="thin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 diagonalUp="1">
      <left style="double"/>
      <right style="medium"/>
      <top style="medium"/>
      <bottom style="thick"/>
      <diagonal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double"/>
      <top style="medium"/>
      <bottom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8" fontId="48" fillId="0" borderId="40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6" fontId="48" fillId="0" borderId="42" xfId="0" applyNumberFormat="1" applyFont="1" applyFill="1" applyBorder="1" applyAlignment="1" applyProtection="1">
      <alignment vertical="center" shrinkToFit="1"/>
      <protection locked="0"/>
    </xf>
    <xf numFmtId="176" fontId="48" fillId="0" borderId="43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178" fontId="48" fillId="0" borderId="47" xfId="0" applyNumberFormat="1" applyFont="1" applyFill="1" applyBorder="1" applyAlignment="1">
      <alignment vertical="center"/>
    </xf>
    <xf numFmtId="176" fontId="48" fillId="0" borderId="48" xfId="0" applyNumberFormat="1" applyFont="1" applyFill="1" applyBorder="1" applyAlignment="1">
      <alignment vertical="center"/>
    </xf>
    <xf numFmtId="178" fontId="48" fillId="0" borderId="49" xfId="0" applyNumberFormat="1" applyFont="1" applyFill="1" applyBorder="1" applyAlignment="1">
      <alignment vertical="center"/>
    </xf>
    <xf numFmtId="177" fontId="50" fillId="0" borderId="0" xfId="0" applyNumberFormat="1" applyFont="1" applyFill="1" applyAlignment="1">
      <alignment horizontal="right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 wrapText="1"/>
    </xf>
    <xf numFmtId="0" fontId="48" fillId="0" borderId="47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178" fontId="48" fillId="0" borderId="51" xfId="0" applyNumberFormat="1" applyFont="1" applyFill="1" applyBorder="1" applyAlignment="1">
      <alignment vertical="center"/>
    </xf>
    <xf numFmtId="178" fontId="48" fillId="0" borderId="52" xfId="0" applyNumberFormat="1" applyFont="1" applyFill="1" applyBorder="1" applyAlignment="1">
      <alignment vertical="center"/>
    </xf>
    <xf numFmtId="0" fontId="48" fillId="0" borderId="53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56" xfId="0" applyNumberFormat="1" applyFont="1" applyFill="1" applyBorder="1" applyAlignment="1">
      <alignment vertical="center"/>
    </xf>
    <xf numFmtId="178" fontId="48" fillId="0" borderId="57" xfId="0" applyNumberFormat="1" applyFont="1" applyFill="1" applyBorder="1" applyAlignment="1">
      <alignment vertical="center"/>
    </xf>
    <xf numFmtId="0" fontId="48" fillId="0" borderId="58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left" vertical="center"/>
    </xf>
    <xf numFmtId="0" fontId="50" fillId="0" borderId="47" xfId="0" applyFont="1" applyFill="1" applyBorder="1" applyAlignment="1">
      <alignment horizontal="left" vertical="center"/>
    </xf>
    <xf numFmtId="0" fontId="48" fillId="0" borderId="60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0" fontId="50" fillId="0" borderId="47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178" fontId="48" fillId="0" borderId="48" xfId="0" applyNumberFormat="1" applyFont="1" applyFill="1" applyBorder="1" applyAlignment="1">
      <alignment vertical="center"/>
    </xf>
    <xf numFmtId="178" fontId="48" fillId="0" borderId="61" xfId="0" applyNumberFormat="1" applyFont="1" applyFill="1" applyBorder="1" applyAlignment="1" applyProtection="1">
      <alignment vertical="center" shrinkToFit="1"/>
      <protection/>
    </xf>
    <xf numFmtId="178" fontId="48" fillId="0" borderId="62" xfId="0" applyNumberFormat="1" applyFont="1" applyFill="1" applyBorder="1" applyAlignment="1" applyProtection="1">
      <alignment vertical="center" shrinkToFit="1"/>
      <protection/>
    </xf>
    <xf numFmtId="178" fontId="48" fillId="0" borderId="63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64" xfId="0" applyNumberFormat="1" applyFont="1" applyFill="1" applyBorder="1" applyAlignment="1" applyProtection="1">
      <alignment vertical="center" shrinkToFit="1"/>
      <protection/>
    </xf>
    <xf numFmtId="178" fontId="48" fillId="0" borderId="65" xfId="0" applyNumberFormat="1" applyFont="1" applyFill="1" applyBorder="1" applyAlignment="1" applyProtection="1">
      <alignment vertical="center" shrinkToFit="1"/>
      <protection/>
    </xf>
    <xf numFmtId="178" fontId="48" fillId="0" borderId="66" xfId="0" applyNumberFormat="1" applyFont="1" applyFill="1" applyBorder="1" applyAlignment="1" applyProtection="1">
      <alignment vertical="center" shrinkToFit="1"/>
      <protection/>
    </xf>
    <xf numFmtId="178" fontId="48" fillId="0" borderId="67" xfId="0" applyNumberFormat="1" applyFont="1" applyFill="1" applyBorder="1" applyAlignment="1" applyProtection="1">
      <alignment vertical="center" shrinkToFit="1"/>
      <protection/>
    </xf>
    <xf numFmtId="178" fontId="48" fillId="0" borderId="68" xfId="0" applyNumberFormat="1" applyFont="1" applyFill="1" applyBorder="1" applyAlignment="1" applyProtection="1">
      <alignment vertical="center" shrinkToFit="1"/>
      <protection/>
    </xf>
    <xf numFmtId="178" fontId="48" fillId="0" borderId="69" xfId="0" applyNumberFormat="1" applyFont="1" applyFill="1" applyBorder="1" applyAlignment="1" applyProtection="1">
      <alignment vertical="center" shrinkToFit="1"/>
      <protection/>
    </xf>
    <xf numFmtId="178" fontId="48" fillId="0" borderId="70" xfId="0" applyNumberFormat="1" applyFont="1" applyFill="1" applyBorder="1" applyAlignment="1" applyProtection="1">
      <alignment vertical="center" shrinkToFit="1"/>
      <protection/>
    </xf>
    <xf numFmtId="178" fontId="48" fillId="0" borderId="71" xfId="0" applyNumberFormat="1" applyFont="1" applyFill="1" applyBorder="1" applyAlignment="1" applyProtection="1">
      <alignment vertical="center" shrinkToFit="1"/>
      <protection/>
    </xf>
    <xf numFmtId="176" fontId="48" fillId="0" borderId="72" xfId="0" applyNumberFormat="1" applyFont="1" applyFill="1" applyBorder="1" applyAlignment="1" applyProtection="1">
      <alignment vertical="center" shrinkToFit="1"/>
      <protection/>
    </xf>
    <xf numFmtId="178" fontId="48" fillId="0" borderId="66" xfId="0" applyNumberFormat="1" applyFont="1" applyFill="1" applyBorder="1" applyAlignment="1">
      <alignment vertical="center" shrinkToFit="1"/>
    </xf>
    <xf numFmtId="178" fontId="48" fillId="0" borderId="67" xfId="0" applyNumberFormat="1" applyFont="1" applyFill="1" applyBorder="1" applyAlignment="1">
      <alignment vertical="center" shrinkToFit="1"/>
    </xf>
    <xf numFmtId="178" fontId="48" fillId="0" borderId="73" xfId="0" applyNumberFormat="1" applyFont="1" applyFill="1" applyBorder="1" applyAlignment="1" applyProtection="1">
      <alignment vertical="center" shrinkToFit="1"/>
      <protection/>
    </xf>
    <xf numFmtId="178" fontId="48" fillId="0" borderId="74" xfId="0" applyNumberFormat="1" applyFont="1" applyFill="1" applyBorder="1" applyAlignment="1" applyProtection="1">
      <alignment vertical="center" shrinkToFit="1"/>
      <protection/>
    </xf>
    <xf numFmtId="178" fontId="48" fillId="0" borderId="75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76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50" xfId="0" applyNumberFormat="1" applyFont="1" applyFill="1" applyBorder="1" applyAlignment="1">
      <alignment vertical="center"/>
    </xf>
    <xf numFmtId="178" fontId="48" fillId="0" borderId="77" xfId="0" applyNumberFormat="1" applyFont="1" applyFill="1" applyBorder="1" applyAlignment="1">
      <alignment vertical="center"/>
    </xf>
    <xf numFmtId="176" fontId="48" fillId="0" borderId="78" xfId="0" applyNumberFormat="1" applyFont="1" applyFill="1" applyBorder="1" applyAlignment="1">
      <alignment vertical="center"/>
    </xf>
    <xf numFmtId="178" fontId="48" fillId="0" borderId="79" xfId="0" applyNumberFormat="1" applyFont="1" applyFill="1" applyBorder="1" applyAlignment="1">
      <alignment vertical="center"/>
    </xf>
    <xf numFmtId="178" fontId="48" fillId="0" borderId="80" xfId="0" applyNumberFormat="1" applyFont="1" applyFill="1" applyBorder="1" applyAlignment="1">
      <alignment vertical="center"/>
    </xf>
    <xf numFmtId="178" fontId="48" fillId="0" borderId="78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6" xfId="0" applyNumberFormat="1" applyFont="1" applyFill="1" applyBorder="1" applyAlignment="1">
      <alignment vertical="center"/>
    </xf>
    <xf numFmtId="178" fontId="48" fillId="0" borderId="45" xfId="0" applyNumberFormat="1" applyFont="1" applyFill="1" applyBorder="1" applyAlignment="1">
      <alignment vertical="center"/>
    </xf>
    <xf numFmtId="178" fontId="48" fillId="0" borderId="58" xfId="0" applyNumberFormat="1" applyFont="1" applyFill="1" applyBorder="1" applyAlignment="1">
      <alignment vertical="center"/>
    </xf>
    <xf numFmtId="178" fontId="48" fillId="0" borderId="81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78" fontId="48" fillId="0" borderId="72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3" xfId="0" applyNumberFormat="1" applyFont="1" applyFill="1" applyBorder="1" applyAlignment="1" applyProtection="1">
      <alignment vertical="center" shrinkToFit="1"/>
      <protection locked="0"/>
    </xf>
    <xf numFmtId="178" fontId="48" fillId="0" borderId="82" xfId="0" applyNumberFormat="1" applyFont="1" applyFill="1" applyBorder="1" applyAlignment="1" applyProtection="1">
      <alignment vertical="center" shrinkToFit="1"/>
      <protection/>
    </xf>
    <xf numFmtId="0" fontId="48" fillId="0" borderId="59" xfId="0" applyFont="1" applyFill="1" applyBorder="1" applyAlignment="1">
      <alignment horizontal="left" vertical="center"/>
    </xf>
    <xf numFmtId="0" fontId="48" fillId="0" borderId="47" xfId="0" applyFont="1" applyFill="1" applyBorder="1" applyAlignment="1">
      <alignment horizontal="left" vertical="center"/>
    </xf>
    <xf numFmtId="0" fontId="48" fillId="0" borderId="83" xfId="0" applyFont="1" applyFill="1" applyBorder="1" applyAlignment="1">
      <alignment horizontal="left" vertical="center"/>
    </xf>
    <xf numFmtId="0" fontId="48" fillId="0" borderId="49" xfId="0" applyFont="1" applyFill="1" applyBorder="1" applyAlignment="1">
      <alignment horizontal="left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84" xfId="0" applyFont="1" applyFill="1" applyBorder="1" applyAlignment="1">
      <alignment horizontal="center" vertical="center"/>
    </xf>
    <xf numFmtId="0" fontId="50" fillId="0" borderId="60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50" fillId="0" borderId="85" xfId="0" applyFont="1" applyFill="1" applyBorder="1" applyAlignment="1">
      <alignment horizontal="center" vertical="center"/>
    </xf>
    <xf numFmtId="0" fontId="50" fillId="0" borderId="53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left" vertical="center"/>
    </xf>
    <xf numFmtId="0" fontId="48" fillId="0" borderId="56" xfId="0" applyFont="1" applyFill="1" applyBorder="1" applyAlignment="1">
      <alignment horizontal="left" vertical="center"/>
    </xf>
    <xf numFmtId="0" fontId="48" fillId="0" borderId="60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left" vertical="center"/>
    </xf>
    <xf numFmtId="0" fontId="48" fillId="0" borderId="87" xfId="0" applyFont="1" applyFill="1" applyBorder="1" applyAlignment="1">
      <alignment horizontal="center" vertical="center"/>
    </xf>
    <xf numFmtId="0" fontId="48" fillId="0" borderId="88" xfId="0" applyFont="1" applyFill="1" applyBorder="1" applyAlignment="1">
      <alignment horizontal="center" vertical="center"/>
    </xf>
    <xf numFmtId="0" fontId="48" fillId="0" borderId="89" xfId="0" applyFont="1" applyFill="1" applyBorder="1" applyAlignment="1">
      <alignment horizontal="center" vertical="center"/>
    </xf>
    <xf numFmtId="0" fontId="48" fillId="0" borderId="90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91" xfId="0" applyFont="1" applyFill="1" applyBorder="1" applyAlignment="1">
      <alignment horizontal="center" vertical="center"/>
    </xf>
    <xf numFmtId="0" fontId="48" fillId="0" borderId="92" xfId="0" applyFont="1" applyFill="1" applyBorder="1" applyAlignment="1">
      <alignment horizontal="center" vertical="center"/>
    </xf>
    <xf numFmtId="0" fontId="48" fillId="0" borderId="93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0" fontId="48" fillId="0" borderId="77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94" xfId="0" applyNumberFormat="1" applyFont="1" applyFill="1" applyBorder="1" applyAlignment="1">
      <alignment vertical="center"/>
    </xf>
    <xf numFmtId="178" fontId="52" fillId="0" borderId="95" xfId="0" applyNumberFormat="1" applyFont="1" applyFill="1" applyBorder="1" applyAlignment="1">
      <alignment vertical="center"/>
    </xf>
    <xf numFmtId="0" fontId="48" fillId="0" borderId="96" xfId="0" applyFont="1" applyFill="1" applyBorder="1" applyAlignment="1">
      <alignment horizontal="center" vertical="center"/>
    </xf>
    <xf numFmtId="178" fontId="52" fillId="0" borderId="28" xfId="0" applyNumberFormat="1" applyFont="1" applyFill="1" applyBorder="1" applyAlignment="1">
      <alignment vertical="center"/>
    </xf>
    <xf numFmtId="0" fontId="48" fillId="0" borderId="97" xfId="0" applyFont="1" applyFill="1" applyBorder="1" applyAlignment="1">
      <alignment horizontal="center" vertical="center"/>
    </xf>
    <xf numFmtId="0" fontId="50" fillId="0" borderId="83" xfId="0" applyFont="1" applyFill="1" applyBorder="1" applyAlignment="1">
      <alignment horizontal="left" vertical="center"/>
    </xf>
    <xf numFmtId="0" fontId="50" fillId="0" borderId="49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98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9" xfId="0" applyFont="1" applyFill="1" applyBorder="1" applyAlignment="1">
      <alignment horizontal="left" vertical="center"/>
    </xf>
    <xf numFmtId="0" fontId="50" fillId="0" borderId="47" xfId="0" applyFont="1" applyFill="1" applyBorder="1" applyAlignment="1">
      <alignment horizontal="left" vertical="center"/>
    </xf>
    <xf numFmtId="0" fontId="48" fillId="0" borderId="99" xfId="0" applyFont="1" applyFill="1" applyBorder="1" applyAlignment="1">
      <alignment horizontal="center" vertical="center"/>
    </xf>
    <xf numFmtId="0" fontId="48" fillId="0" borderId="94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100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horizontal="center" vertical="center"/>
    </xf>
    <xf numFmtId="0" fontId="48" fillId="0" borderId="102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103" xfId="0" applyFont="1" applyFill="1" applyBorder="1" applyAlignment="1">
      <alignment horizontal="center" vertical="center"/>
    </xf>
    <xf numFmtId="0" fontId="48" fillId="0" borderId="104" xfId="0" applyFont="1" applyFill="1" applyBorder="1" applyAlignment="1">
      <alignment horizontal="center" vertical="center"/>
    </xf>
    <xf numFmtId="0" fontId="48" fillId="0" borderId="104" xfId="0" applyFont="1" applyFill="1" applyBorder="1" applyAlignment="1">
      <alignment horizontal="center" vertical="center" wrapText="1"/>
    </xf>
    <xf numFmtId="0" fontId="48" fillId="0" borderId="105" xfId="0" applyFont="1" applyFill="1" applyBorder="1" applyAlignment="1">
      <alignment horizontal="center" vertical="center" wrapText="1"/>
    </xf>
    <xf numFmtId="0" fontId="48" fillId="0" borderId="106" xfId="0" applyFont="1" applyFill="1" applyBorder="1" applyAlignment="1">
      <alignment horizontal="center" vertical="center"/>
    </xf>
    <xf numFmtId="0" fontId="48" fillId="0" borderId="107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108" xfId="0" applyFont="1" applyFill="1" applyBorder="1" applyAlignment="1">
      <alignment horizontal="left" vertical="center"/>
    </xf>
    <xf numFmtId="0" fontId="50" fillId="0" borderId="109" xfId="0" applyFont="1" applyFill="1" applyBorder="1" applyAlignment="1">
      <alignment horizontal="left" vertical="center"/>
    </xf>
    <xf numFmtId="0" fontId="50" fillId="0" borderId="110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E2" sqref="E2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67" t="s">
        <v>21</v>
      </c>
      <c r="G1" s="167"/>
      <c r="H1" s="167"/>
      <c r="I1" s="167"/>
      <c r="J1" s="167"/>
      <c r="K1" s="167"/>
      <c r="L1" s="167"/>
      <c r="M1" s="167"/>
      <c r="N1" s="167"/>
      <c r="O1" s="4"/>
    </row>
    <row r="2" spans="5:16" ht="45" customHeight="1">
      <c r="E2" s="5"/>
      <c r="F2" s="168" t="s">
        <v>91</v>
      </c>
      <c r="G2" s="168"/>
      <c r="H2" s="168"/>
      <c r="I2" s="168"/>
      <c r="J2" s="168"/>
      <c r="K2" s="169"/>
      <c r="L2" s="169"/>
      <c r="M2" s="169"/>
      <c r="N2" s="169"/>
      <c r="O2" s="161">
        <v>41009</v>
      </c>
      <c r="P2" s="161"/>
    </row>
    <row r="3" spans="6:17" ht="30" customHeight="1">
      <c r="F3" s="59"/>
      <c r="G3" s="59"/>
      <c r="H3" s="59"/>
      <c r="I3" s="59"/>
      <c r="J3" s="59"/>
      <c r="N3" s="60"/>
      <c r="O3" s="161" t="s">
        <v>0</v>
      </c>
      <c r="P3" s="161"/>
      <c r="Q3" s="10"/>
    </row>
    <row r="4" spans="3:17" ht="45" customHeight="1">
      <c r="C4" s="61" t="s">
        <v>22</v>
      </c>
      <c r="F4" s="59"/>
      <c r="G4" s="62"/>
      <c r="H4" s="59"/>
      <c r="I4" s="59"/>
      <c r="J4" s="59"/>
      <c r="M4" s="63" t="s">
        <v>75</v>
      </c>
      <c r="N4" s="60"/>
      <c r="P4" s="96"/>
      <c r="Q4" s="10"/>
    </row>
    <row r="5" spans="6:17" ht="7.5" customHeight="1" thickBot="1">
      <c r="F5" s="59"/>
      <c r="G5" s="59"/>
      <c r="H5" s="59"/>
      <c r="I5" s="59"/>
      <c r="J5" s="59"/>
      <c r="N5" s="60"/>
      <c r="O5" s="96"/>
      <c r="P5" s="96"/>
      <c r="Q5" s="10"/>
    </row>
    <row r="6" spans="3:19" ht="45" customHeight="1">
      <c r="C6" s="157" t="s">
        <v>20</v>
      </c>
      <c r="D6" s="158"/>
      <c r="E6" s="159"/>
      <c r="F6" s="160" t="s">
        <v>80</v>
      </c>
      <c r="G6" s="159"/>
      <c r="H6" s="158" t="s">
        <v>81</v>
      </c>
      <c r="I6" s="158"/>
      <c r="J6" s="160" t="s">
        <v>82</v>
      </c>
      <c r="K6" s="174"/>
      <c r="L6" s="158" t="s">
        <v>85</v>
      </c>
      <c r="M6" s="172"/>
      <c r="P6" s="60"/>
      <c r="Q6" s="96"/>
      <c r="R6" s="96"/>
      <c r="S6" s="10"/>
    </row>
    <row r="7" spans="3:19" ht="45" customHeight="1" thickBot="1">
      <c r="C7" s="182" t="s">
        <v>19</v>
      </c>
      <c r="D7" s="183"/>
      <c r="E7" s="183"/>
      <c r="F7" s="177">
        <v>43151</v>
      </c>
      <c r="G7" s="171"/>
      <c r="H7" s="170">
        <v>30683</v>
      </c>
      <c r="I7" s="171"/>
      <c r="J7" s="177">
        <v>17667</v>
      </c>
      <c r="K7" s="178"/>
      <c r="L7" s="170">
        <f>SUM(F7:K7)</f>
        <v>91501</v>
      </c>
      <c r="M7" s="173"/>
      <c r="P7" s="60"/>
      <c r="Q7" s="96"/>
      <c r="R7" s="96"/>
      <c r="S7" s="10"/>
    </row>
    <row r="8" spans="3:21" ht="30" customHeight="1">
      <c r="C8" s="64"/>
      <c r="D8" s="64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R8" s="60"/>
      <c r="S8" s="96"/>
      <c r="T8" s="96"/>
      <c r="U8" s="10"/>
    </row>
    <row r="9" spans="3:17" ht="45" customHeight="1">
      <c r="C9" s="61" t="s">
        <v>23</v>
      </c>
      <c r="E9" s="12"/>
      <c r="O9" s="66"/>
      <c r="P9" s="67" t="s">
        <v>75</v>
      </c>
      <c r="Q9" s="10"/>
    </row>
    <row r="10" spans="3:17" ht="6.75" customHeight="1" thickBot="1">
      <c r="C10" s="68"/>
      <c r="D10" s="68"/>
      <c r="E10" s="69"/>
      <c r="L10" s="18"/>
      <c r="M10" s="18"/>
      <c r="N10" s="179"/>
      <c r="O10" s="179"/>
      <c r="P10" s="179"/>
      <c r="Q10" s="18"/>
    </row>
    <row r="11" spans="3:17" ht="49.5" customHeight="1">
      <c r="C11" s="147"/>
      <c r="D11" s="148"/>
      <c r="E11" s="148"/>
      <c r="F11" s="70" t="s">
        <v>10</v>
      </c>
      <c r="G11" s="70" t="s">
        <v>28</v>
      </c>
      <c r="H11" s="97" t="s">
        <v>11</v>
      </c>
      <c r="I11" s="71" t="s">
        <v>29</v>
      </c>
      <c r="J11" s="72" t="s">
        <v>1</v>
      </c>
      <c r="K11" s="72" t="s">
        <v>2</v>
      </c>
      <c r="L11" s="72" t="s">
        <v>3</v>
      </c>
      <c r="M11" s="72" t="s">
        <v>4</v>
      </c>
      <c r="N11" s="72" t="s">
        <v>5</v>
      </c>
      <c r="O11" s="73" t="s">
        <v>11</v>
      </c>
      <c r="P11" s="92" t="s">
        <v>83</v>
      </c>
      <c r="Q11" s="20"/>
    </row>
    <row r="12" spans="3:17" ht="49.5" customHeight="1">
      <c r="C12" s="93" t="s">
        <v>86</v>
      </c>
      <c r="D12" s="99"/>
      <c r="E12" s="99"/>
      <c r="F12" s="74">
        <f>SUM(F13:F15)</f>
        <v>3781</v>
      </c>
      <c r="G12" s="74">
        <f>SUM(G13:G15)</f>
        <v>2666</v>
      </c>
      <c r="H12" s="124">
        <f>SUM(H13:H15)</f>
        <v>6447</v>
      </c>
      <c r="I12" s="75">
        <v>0</v>
      </c>
      <c r="J12" s="74">
        <f aca="true" t="shared" si="0" ref="J12:O12">SUM(J13:J15)</f>
        <v>4606</v>
      </c>
      <c r="K12" s="74">
        <f t="shared" si="0"/>
        <v>2640</v>
      </c>
      <c r="L12" s="74">
        <f t="shared" si="0"/>
        <v>2082</v>
      </c>
      <c r="M12" s="74">
        <f t="shared" si="0"/>
        <v>2509</v>
      </c>
      <c r="N12" s="74">
        <f t="shared" si="0"/>
        <v>1382</v>
      </c>
      <c r="O12" s="124">
        <f t="shared" si="0"/>
        <v>13219</v>
      </c>
      <c r="P12" s="125">
        <f aca="true" t="shared" si="1" ref="P12:P17">H12+O12</f>
        <v>19666</v>
      </c>
      <c r="Q12" s="20"/>
    </row>
    <row r="13" spans="3:16" ht="49.5" customHeight="1">
      <c r="C13" s="93" t="s">
        <v>87</v>
      </c>
      <c r="D13" s="94"/>
      <c r="E13" s="94"/>
      <c r="F13" s="74">
        <v>441</v>
      </c>
      <c r="G13" s="74">
        <v>307</v>
      </c>
      <c r="H13" s="124">
        <f>SUM(F13:G13)</f>
        <v>748</v>
      </c>
      <c r="I13" s="75">
        <v>0</v>
      </c>
      <c r="J13" s="74">
        <v>475</v>
      </c>
      <c r="K13" s="74">
        <v>274</v>
      </c>
      <c r="L13" s="74">
        <v>209</v>
      </c>
      <c r="M13" s="74">
        <v>189</v>
      </c>
      <c r="N13" s="74">
        <v>135</v>
      </c>
      <c r="O13" s="124">
        <f>SUM(J13:N13)</f>
        <v>1282</v>
      </c>
      <c r="P13" s="125">
        <f t="shared" si="1"/>
        <v>2030</v>
      </c>
    </row>
    <row r="14" spans="3:16" ht="49.5" customHeight="1">
      <c r="C14" s="180" t="s">
        <v>88</v>
      </c>
      <c r="D14" s="181"/>
      <c r="E14" s="181"/>
      <c r="F14" s="74">
        <v>1617</v>
      </c>
      <c r="G14" s="74">
        <v>962</v>
      </c>
      <c r="H14" s="124">
        <f>SUM(F14:G14)</f>
        <v>2579</v>
      </c>
      <c r="I14" s="75">
        <v>0</v>
      </c>
      <c r="J14" s="74">
        <v>1569</v>
      </c>
      <c r="K14" s="74">
        <v>755</v>
      </c>
      <c r="L14" s="74">
        <v>554</v>
      </c>
      <c r="M14" s="74">
        <v>635</v>
      </c>
      <c r="N14" s="74">
        <v>348</v>
      </c>
      <c r="O14" s="124">
        <f>SUM(J14:N14)</f>
        <v>3861</v>
      </c>
      <c r="P14" s="125">
        <f t="shared" si="1"/>
        <v>6440</v>
      </c>
    </row>
    <row r="15" spans="3:16" ht="49.5" customHeight="1">
      <c r="C15" s="93" t="s">
        <v>89</v>
      </c>
      <c r="D15" s="94"/>
      <c r="E15" s="94"/>
      <c r="F15" s="74">
        <v>1723</v>
      </c>
      <c r="G15" s="74">
        <v>1397</v>
      </c>
      <c r="H15" s="124">
        <f>SUM(F15:G15)</f>
        <v>3120</v>
      </c>
      <c r="I15" s="75"/>
      <c r="J15" s="74">
        <v>2562</v>
      </c>
      <c r="K15" s="74">
        <v>1611</v>
      </c>
      <c r="L15" s="74">
        <v>1319</v>
      </c>
      <c r="M15" s="74">
        <v>1685</v>
      </c>
      <c r="N15" s="74">
        <v>899</v>
      </c>
      <c r="O15" s="124">
        <f>SUM(J15:N15)</f>
        <v>8076</v>
      </c>
      <c r="P15" s="125">
        <f t="shared" si="1"/>
        <v>11196</v>
      </c>
    </row>
    <row r="16" spans="3:16" ht="49.5" customHeight="1">
      <c r="C16" s="180" t="s">
        <v>90</v>
      </c>
      <c r="D16" s="181"/>
      <c r="E16" s="181"/>
      <c r="F16" s="74">
        <v>28</v>
      </c>
      <c r="G16" s="74">
        <v>47</v>
      </c>
      <c r="H16" s="124">
        <f>SUM(F16:G16)</f>
        <v>75</v>
      </c>
      <c r="I16" s="75">
        <v>0</v>
      </c>
      <c r="J16" s="74">
        <v>75</v>
      </c>
      <c r="K16" s="74">
        <v>44</v>
      </c>
      <c r="L16" s="74">
        <v>35</v>
      </c>
      <c r="M16" s="74">
        <v>46</v>
      </c>
      <c r="N16" s="74">
        <v>26</v>
      </c>
      <c r="O16" s="124">
        <f>SUM(J16:N16)</f>
        <v>226</v>
      </c>
      <c r="P16" s="125">
        <f t="shared" si="1"/>
        <v>301</v>
      </c>
    </row>
    <row r="17" spans="3:16" ht="49.5" customHeight="1" thickBot="1">
      <c r="C17" s="175" t="s">
        <v>14</v>
      </c>
      <c r="D17" s="176"/>
      <c r="E17" s="176"/>
      <c r="F17" s="76">
        <f>F12+F16</f>
        <v>3809</v>
      </c>
      <c r="G17" s="76">
        <f>G12+G16</f>
        <v>2713</v>
      </c>
      <c r="H17" s="76">
        <f>H12+H16</f>
        <v>6522</v>
      </c>
      <c r="I17" s="126">
        <v>0</v>
      </c>
      <c r="J17" s="76">
        <f aca="true" t="shared" si="2" ref="J17:O17">J12+J16</f>
        <v>4681</v>
      </c>
      <c r="K17" s="76">
        <f t="shared" si="2"/>
        <v>2684</v>
      </c>
      <c r="L17" s="76">
        <f t="shared" si="2"/>
        <v>2117</v>
      </c>
      <c r="M17" s="76">
        <f t="shared" si="2"/>
        <v>2555</v>
      </c>
      <c r="N17" s="76">
        <f t="shared" si="2"/>
        <v>1408</v>
      </c>
      <c r="O17" s="76">
        <f t="shared" si="2"/>
        <v>13445</v>
      </c>
      <c r="P17" s="127">
        <f t="shared" si="1"/>
        <v>19967</v>
      </c>
    </row>
    <row r="18" ht="30" customHeight="1"/>
    <row r="19" spans="3:17" ht="39.75" customHeight="1">
      <c r="C19" s="61" t="s">
        <v>24</v>
      </c>
      <c r="E19" s="12"/>
      <c r="N19" s="77"/>
      <c r="O19" s="10"/>
      <c r="P19" s="15" t="s">
        <v>79</v>
      </c>
      <c r="Q19" s="10"/>
    </row>
    <row r="20" spans="3:17" ht="6.75" customHeight="1" thickBot="1">
      <c r="C20" s="68"/>
      <c r="D20" s="68"/>
      <c r="E20" s="69"/>
      <c r="L20" s="18"/>
      <c r="M20" s="18"/>
      <c r="N20" s="18"/>
      <c r="P20" s="18"/>
      <c r="Q20" s="18"/>
    </row>
    <row r="21" spans="3:17" ht="49.5" customHeight="1">
      <c r="C21" s="147"/>
      <c r="D21" s="148"/>
      <c r="E21" s="148"/>
      <c r="F21" s="145" t="s">
        <v>15</v>
      </c>
      <c r="G21" s="146"/>
      <c r="H21" s="146"/>
      <c r="I21" s="146" t="s">
        <v>16</v>
      </c>
      <c r="J21" s="146"/>
      <c r="K21" s="146"/>
      <c r="L21" s="146"/>
      <c r="M21" s="146"/>
      <c r="N21" s="146"/>
      <c r="O21" s="146"/>
      <c r="P21" s="165" t="s">
        <v>84</v>
      </c>
      <c r="Q21" s="20"/>
    </row>
    <row r="22" spans="3:17" ht="49.5" customHeight="1">
      <c r="C22" s="151"/>
      <c r="D22" s="152"/>
      <c r="E22" s="152"/>
      <c r="F22" s="78" t="s">
        <v>7</v>
      </c>
      <c r="G22" s="78" t="s">
        <v>8</v>
      </c>
      <c r="H22" s="79" t="s">
        <v>9</v>
      </c>
      <c r="I22" s="80" t="s">
        <v>29</v>
      </c>
      <c r="J22" s="78" t="s">
        <v>1</v>
      </c>
      <c r="K22" s="81" t="s">
        <v>2</v>
      </c>
      <c r="L22" s="81" t="s">
        <v>3</v>
      </c>
      <c r="M22" s="81" t="s">
        <v>4</v>
      </c>
      <c r="N22" s="81" t="s">
        <v>5</v>
      </c>
      <c r="O22" s="82" t="s">
        <v>9</v>
      </c>
      <c r="P22" s="166"/>
      <c r="Q22" s="20"/>
    </row>
    <row r="23" spans="3:17" ht="49.5" customHeight="1">
      <c r="C23" s="98" t="s">
        <v>12</v>
      </c>
      <c r="D23" s="78"/>
      <c r="E23" s="78"/>
      <c r="F23" s="74">
        <v>1029</v>
      </c>
      <c r="G23" s="74">
        <v>1225</v>
      </c>
      <c r="H23" s="124">
        <f>SUM(F23:G23)</f>
        <v>2254</v>
      </c>
      <c r="I23" s="102"/>
      <c r="J23" s="74">
        <v>3423</v>
      </c>
      <c r="K23" s="74">
        <v>2011</v>
      </c>
      <c r="L23" s="74">
        <v>1184</v>
      </c>
      <c r="M23" s="74">
        <v>857</v>
      </c>
      <c r="N23" s="74">
        <v>332</v>
      </c>
      <c r="O23" s="124">
        <f>SUM(I23:N23)</f>
        <v>7807</v>
      </c>
      <c r="P23" s="125">
        <f>H23+O23</f>
        <v>10061</v>
      </c>
      <c r="Q23" s="20"/>
    </row>
    <row r="24" spans="3:16" ht="49.5" customHeight="1">
      <c r="C24" s="141" t="s">
        <v>13</v>
      </c>
      <c r="D24" s="142"/>
      <c r="E24" s="142"/>
      <c r="F24" s="74">
        <v>7</v>
      </c>
      <c r="G24" s="74">
        <v>26</v>
      </c>
      <c r="H24" s="124">
        <f>SUM(F24:G24)</f>
        <v>33</v>
      </c>
      <c r="I24" s="102"/>
      <c r="J24" s="74">
        <v>55</v>
      </c>
      <c r="K24" s="74">
        <v>34</v>
      </c>
      <c r="L24" s="74">
        <v>17</v>
      </c>
      <c r="M24" s="74">
        <v>19</v>
      </c>
      <c r="N24" s="74">
        <v>12</v>
      </c>
      <c r="O24" s="124">
        <f>SUM(I24:N24)</f>
        <v>137</v>
      </c>
      <c r="P24" s="125">
        <f>H24+O24</f>
        <v>170</v>
      </c>
    </row>
    <row r="25" spans="3:16" ht="49.5" customHeight="1" thickBot="1">
      <c r="C25" s="143" t="s">
        <v>14</v>
      </c>
      <c r="D25" s="144"/>
      <c r="E25" s="144"/>
      <c r="F25" s="76">
        <f>SUM(F23:F24)</f>
        <v>1036</v>
      </c>
      <c r="G25" s="76">
        <f>SUM(G23:G24)</f>
        <v>1251</v>
      </c>
      <c r="H25" s="128">
        <f>SUM(F25:G25)</f>
        <v>2287</v>
      </c>
      <c r="I25" s="129"/>
      <c r="J25" s="76">
        <f aca="true" t="shared" si="3" ref="J25:O25">SUM(J23:J24)</f>
        <v>3478</v>
      </c>
      <c r="K25" s="76">
        <f t="shared" si="3"/>
        <v>2045</v>
      </c>
      <c r="L25" s="76">
        <f t="shared" si="3"/>
        <v>1201</v>
      </c>
      <c r="M25" s="76">
        <f t="shared" si="3"/>
        <v>876</v>
      </c>
      <c r="N25" s="76">
        <f t="shared" si="3"/>
        <v>344</v>
      </c>
      <c r="O25" s="128">
        <f t="shared" si="3"/>
        <v>7944</v>
      </c>
      <c r="P25" s="127">
        <f>H25+O25</f>
        <v>10231</v>
      </c>
    </row>
    <row r="26" ht="30" customHeight="1"/>
    <row r="27" spans="3:17" ht="39.75" customHeight="1">
      <c r="C27" s="61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8"/>
      <c r="D28" s="68"/>
      <c r="E28" s="69"/>
      <c r="L28" s="18"/>
      <c r="M28" s="18"/>
      <c r="N28" s="18"/>
      <c r="P28" s="18"/>
      <c r="Q28" s="18"/>
    </row>
    <row r="29" spans="3:17" ht="49.5" customHeight="1">
      <c r="C29" s="147"/>
      <c r="D29" s="148"/>
      <c r="E29" s="148"/>
      <c r="F29" s="145" t="s">
        <v>15</v>
      </c>
      <c r="G29" s="146"/>
      <c r="H29" s="146"/>
      <c r="I29" s="146" t="s">
        <v>16</v>
      </c>
      <c r="J29" s="146"/>
      <c r="K29" s="146"/>
      <c r="L29" s="146"/>
      <c r="M29" s="146"/>
      <c r="N29" s="146"/>
      <c r="O29" s="146"/>
      <c r="P29" s="165" t="s">
        <v>84</v>
      </c>
      <c r="Q29" s="20"/>
    </row>
    <row r="30" spans="3:17" ht="49.5" customHeight="1">
      <c r="C30" s="151"/>
      <c r="D30" s="152"/>
      <c r="E30" s="152"/>
      <c r="F30" s="78" t="s">
        <v>7</v>
      </c>
      <c r="G30" s="78" t="s">
        <v>8</v>
      </c>
      <c r="H30" s="79" t="s">
        <v>9</v>
      </c>
      <c r="I30" s="80" t="s">
        <v>29</v>
      </c>
      <c r="J30" s="78" t="s">
        <v>1</v>
      </c>
      <c r="K30" s="81" t="s">
        <v>2</v>
      </c>
      <c r="L30" s="81" t="s">
        <v>3</v>
      </c>
      <c r="M30" s="81" t="s">
        <v>4</v>
      </c>
      <c r="N30" s="81" t="s">
        <v>5</v>
      </c>
      <c r="O30" s="82" t="s">
        <v>9</v>
      </c>
      <c r="P30" s="166"/>
      <c r="Q30" s="20"/>
    </row>
    <row r="31" spans="3:17" ht="49.5" customHeight="1">
      <c r="C31" s="98" t="s">
        <v>12</v>
      </c>
      <c r="D31" s="78"/>
      <c r="E31" s="78"/>
      <c r="F31" s="74">
        <v>16</v>
      </c>
      <c r="G31" s="74">
        <v>13</v>
      </c>
      <c r="H31" s="124">
        <f>SUM(F31:G31)</f>
        <v>29</v>
      </c>
      <c r="I31" s="102"/>
      <c r="J31" s="74">
        <v>1065</v>
      </c>
      <c r="K31" s="74">
        <v>739</v>
      </c>
      <c r="L31" s="74">
        <v>560</v>
      </c>
      <c r="M31" s="74">
        <v>507</v>
      </c>
      <c r="N31" s="74">
        <v>293</v>
      </c>
      <c r="O31" s="124">
        <f>SUM(I31:N31)</f>
        <v>3164</v>
      </c>
      <c r="P31" s="125">
        <f>H31+O31</f>
        <v>3193</v>
      </c>
      <c r="Q31" s="20"/>
    </row>
    <row r="32" spans="3:16" ht="49.5" customHeight="1">
      <c r="C32" s="141" t="s">
        <v>13</v>
      </c>
      <c r="D32" s="142"/>
      <c r="E32" s="142"/>
      <c r="F32" s="74">
        <v>0</v>
      </c>
      <c r="G32" s="74">
        <v>0</v>
      </c>
      <c r="H32" s="124">
        <f>SUM(F32:G32)</f>
        <v>0</v>
      </c>
      <c r="I32" s="102"/>
      <c r="J32" s="74">
        <v>8</v>
      </c>
      <c r="K32" s="74">
        <v>7</v>
      </c>
      <c r="L32" s="74">
        <v>7</v>
      </c>
      <c r="M32" s="74">
        <v>2</v>
      </c>
      <c r="N32" s="74">
        <v>4</v>
      </c>
      <c r="O32" s="124">
        <f>SUM(I32:N32)</f>
        <v>28</v>
      </c>
      <c r="P32" s="125">
        <f>H32+O32</f>
        <v>28</v>
      </c>
    </row>
    <row r="33" spans="3:16" ht="49.5" customHeight="1" thickBot="1">
      <c r="C33" s="143" t="s">
        <v>14</v>
      </c>
      <c r="D33" s="144"/>
      <c r="E33" s="144"/>
      <c r="F33" s="76">
        <f>SUM(F31:F32)</f>
        <v>16</v>
      </c>
      <c r="G33" s="76">
        <f>SUM(G31:G32)</f>
        <v>13</v>
      </c>
      <c r="H33" s="128">
        <f>SUM(F33:G33)</f>
        <v>29</v>
      </c>
      <c r="I33" s="129"/>
      <c r="J33" s="76">
        <f>SUM(J31:J32)</f>
        <v>1073</v>
      </c>
      <c r="K33" s="76">
        <f>SUM(K31:K32)</f>
        <v>746</v>
      </c>
      <c r="L33" s="76">
        <f>SUM(L31:L32)</f>
        <v>567</v>
      </c>
      <c r="M33" s="76">
        <f>SUM(M31:M32)</f>
        <v>509</v>
      </c>
      <c r="N33" s="76">
        <f>SUM(N31:N32)</f>
        <v>297</v>
      </c>
      <c r="O33" s="128">
        <f>SUM(I33:N33)</f>
        <v>3192</v>
      </c>
      <c r="P33" s="127">
        <f>H33+O33</f>
        <v>3221</v>
      </c>
    </row>
    <row r="34" ht="30" customHeight="1"/>
    <row r="35" spans="3:17" ht="39.75" customHeight="1">
      <c r="C35" s="61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8"/>
      <c r="D36" s="68"/>
      <c r="E36" s="69"/>
      <c r="L36" s="18"/>
      <c r="M36" s="18"/>
      <c r="N36" s="18"/>
      <c r="P36" s="18"/>
      <c r="Q36" s="18"/>
    </row>
    <row r="37" spans="3:17" ht="49.5" customHeight="1">
      <c r="C37" s="147"/>
      <c r="D37" s="148"/>
      <c r="E37" s="148"/>
      <c r="F37" s="145" t="s">
        <v>15</v>
      </c>
      <c r="G37" s="146"/>
      <c r="H37" s="146"/>
      <c r="I37" s="146" t="s">
        <v>16</v>
      </c>
      <c r="J37" s="146"/>
      <c r="K37" s="146"/>
      <c r="L37" s="146"/>
      <c r="M37" s="146"/>
      <c r="N37" s="164"/>
      <c r="O37" s="162" t="s">
        <v>84</v>
      </c>
      <c r="P37" s="20"/>
      <c r="Q37" s="20"/>
    </row>
    <row r="38" spans="3:17" ht="49.5" customHeight="1" thickBot="1">
      <c r="C38" s="149"/>
      <c r="D38" s="150"/>
      <c r="E38" s="150"/>
      <c r="F38" s="85" t="s">
        <v>7</v>
      </c>
      <c r="G38" s="85" t="s">
        <v>8</v>
      </c>
      <c r="H38" s="86" t="s">
        <v>9</v>
      </c>
      <c r="I38" s="87" t="s">
        <v>1</v>
      </c>
      <c r="J38" s="85" t="s">
        <v>2</v>
      </c>
      <c r="K38" s="88" t="s">
        <v>3</v>
      </c>
      <c r="L38" s="88" t="s">
        <v>4</v>
      </c>
      <c r="M38" s="88" t="s">
        <v>5</v>
      </c>
      <c r="N38" s="89" t="s">
        <v>11</v>
      </c>
      <c r="O38" s="163"/>
      <c r="P38" s="20"/>
      <c r="Q38" s="20"/>
    </row>
    <row r="39" spans="3:17" ht="49.5" customHeight="1">
      <c r="C39" s="95" t="s">
        <v>17</v>
      </c>
      <c r="D39" s="70"/>
      <c r="E39" s="70"/>
      <c r="F39" s="130">
        <f>SUM(F40:F41)</f>
        <v>0</v>
      </c>
      <c r="G39" s="130">
        <f>SUM(G40:G41)</f>
        <v>0</v>
      </c>
      <c r="H39" s="131">
        <f aca="true" t="shared" si="4" ref="H39:H51">SUM(F39:G39)</f>
        <v>0</v>
      </c>
      <c r="I39" s="132">
        <f>SUM(I40:I41)</f>
        <v>5</v>
      </c>
      <c r="J39" s="130">
        <f>SUM(J40:J41)</f>
        <v>11</v>
      </c>
      <c r="K39" s="130">
        <f>SUM(K40:K41)</f>
        <v>209</v>
      </c>
      <c r="L39" s="130">
        <f>SUM(L40:L41)</f>
        <v>521</v>
      </c>
      <c r="M39" s="130">
        <f>SUM(M40:M41)</f>
        <v>347</v>
      </c>
      <c r="N39" s="131">
        <f aca="true" t="shared" si="5" ref="N39:N47">SUM(I39:M39)</f>
        <v>1093</v>
      </c>
      <c r="O39" s="133">
        <f>H39+N39</f>
        <v>1093</v>
      </c>
      <c r="P39" s="20"/>
      <c r="Q39" s="20"/>
    </row>
    <row r="40" spans="3:15" ht="49.5" customHeight="1">
      <c r="C40" s="141" t="s">
        <v>12</v>
      </c>
      <c r="D40" s="142"/>
      <c r="E40" s="142"/>
      <c r="F40" s="74">
        <v>0</v>
      </c>
      <c r="G40" s="74">
        <v>0</v>
      </c>
      <c r="H40" s="124">
        <f t="shared" si="4"/>
        <v>0</v>
      </c>
      <c r="I40" s="83">
        <v>5</v>
      </c>
      <c r="J40" s="74">
        <v>11</v>
      </c>
      <c r="K40" s="74">
        <v>207</v>
      </c>
      <c r="L40" s="74">
        <v>518</v>
      </c>
      <c r="M40" s="74">
        <v>346</v>
      </c>
      <c r="N40" s="124">
        <f>SUM(I40:M40)</f>
        <v>1087</v>
      </c>
      <c r="O40" s="125">
        <f aca="true" t="shared" si="6" ref="O40:O50">H40+N40</f>
        <v>1087</v>
      </c>
    </row>
    <row r="41" spans="3:15" ht="49.5" customHeight="1" thickBot="1">
      <c r="C41" s="143" t="s">
        <v>13</v>
      </c>
      <c r="D41" s="144"/>
      <c r="E41" s="144"/>
      <c r="F41" s="76">
        <v>0</v>
      </c>
      <c r="G41" s="76">
        <v>0</v>
      </c>
      <c r="H41" s="128">
        <f t="shared" si="4"/>
        <v>0</v>
      </c>
      <c r="I41" s="84">
        <v>0</v>
      </c>
      <c r="J41" s="76">
        <v>0</v>
      </c>
      <c r="K41" s="76">
        <v>2</v>
      </c>
      <c r="L41" s="76">
        <v>3</v>
      </c>
      <c r="M41" s="76">
        <v>1</v>
      </c>
      <c r="N41" s="128">
        <f t="shared" si="5"/>
        <v>6</v>
      </c>
      <c r="O41" s="127">
        <f t="shared" si="6"/>
        <v>6</v>
      </c>
    </row>
    <row r="42" spans="3:15" ht="49.5" customHeight="1">
      <c r="C42" s="155" t="s">
        <v>30</v>
      </c>
      <c r="D42" s="156"/>
      <c r="E42" s="156"/>
      <c r="F42" s="130">
        <f>SUM(F43:F44)</f>
        <v>0</v>
      </c>
      <c r="G42" s="130">
        <f>SUM(G43:G44)</f>
        <v>0</v>
      </c>
      <c r="H42" s="131">
        <f t="shared" si="4"/>
        <v>0</v>
      </c>
      <c r="I42" s="132">
        <f>SUM(I43:I44)</f>
        <v>156</v>
      </c>
      <c r="J42" s="130">
        <f>SUM(J43:J44)</f>
        <v>145</v>
      </c>
      <c r="K42" s="130">
        <f>SUM(K43:K44)</f>
        <v>191</v>
      </c>
      <c r="L42" s="130">
        <f>SUM(L43:L44)</f>
        <v>198</v>
      </c>
      <c r="M42" s="130">
        <f>SUM(M43:M44)</f>
        <v>108</v>
      </c>
      <c r="N42" s="124">
        <f t="shared" si="5"/>
        <v>798</v>
      </c>
      <c r="O42" s="133">
        <f t="shared" si="6"/>
        <v>798</v>
      </c>
    </row>
    <row r="43" spans="3:15" ht="49.5" customHeight="1">
      <c r="C43" s="141" t="s">
        <v>12</v>
      </c>
      <c r="D43" s="142"/>
      <c r="E43" s="142"/>
      <c r="F43" s="74">
        <v>0</v>
      </c>
      <c r="G43" s="74">
        <v>0</v>
      </c>
      <c r="H43" s="124">
        <f t="shared" si="4"/>
        <v>0</v>
      </c>
      <c r="I43" s="83">
        <v>155</v>
      </c>
      <c r="J43" s="74">
        <v>144</v>
      </c>
      <c r="K43" s="74">
        <v>187</v>
      </c>
      <c r="L43" s="74">
        <v>191</v>
      </c>
      <c r="M43" s="74">
        <v>106</v>
      </c>
      <c r="N43" s="124">
        <f t="shared" si="5"/>
        <v>783</v>
      </c>
      <c r="O43" s="125">
        <f t="shared" si="6"/>
        <v>783</v>
      </c>
    </row>
    <row r="44" spans="3:15" ht="49.5" customHeight="1" thickBot="1">
      <c r="C44" s="143" t="s">
        <v>13</v>
      </c>
      <c r="D44" s="144"/>
      <c r="E44" s="144"/>
      <c r="F44" s="76">
        <v>0</v>
      </c>
      <c r="G44" s="76">
        <v>0</v>
      </c>
      <c r="H44" s="128">
        <f t="shared" si="4"/>
        <v>0</v>
      </c>
      <c r="I44" s="84">
        <v>1</v>
      </c>
      <c r="J44" s="76">
        <v>1</v>
      </c>
      <c r="K44" s="76">
        <v>4</v>
      </c>
      <c r="L44" s="76">
        <v>7</v>
      </c>
      <c r="M44" s="76">
        <v>2</v>
      </c>
      <c r="N44" s="128">
        <f t="shared" si="5"/>
        <v>15</v>
      </c>
      <c r="O44" s="127">
        <f t="shared" si="6"/>
        <v>15</v>
      </c>
    </row>
    <row r="45" spans="3:15" ht="49.5" customHeight="1">
      <c r="C45" s="155" t="s">
        <v>18</v>
      </c>
      <c r="D45" s="156"/>
      <c r="E45" s="156"/>
      <c r="F45" s="130">
        <f>SUM(F46:F47)</f>
        <v>0</v>
      </c>
      <c r="G45" s="130">
        <f>SUM(G46:G47)</f>
        <v>0</v>
      </c>
      <c r="H45" s="131">
        <f t="shared" si="4"/>
        <v>0</v>
      </c>
      <c r="I45" s="132">
        <f>SUM(I46:I47)</f>
        <v>0</v>
      </c>
      <c r="J45" s="130">
        <f>SUM(J46:J47)</f>
        <v>1</v>
      </c>
      <c r="K45" s="130">
        <f>SUM(K46:K47)</f>
        <v>4</v>
      </c>
      <c r="L45" s="130">
        <f>SUM(L46:L47)</f>
        <v>32</v>
      </c>
      <c r="M45" s="130">
        <f>SUM(M46:M47)</f>
        <v>21</v>
      </c>
      <c r="N45" s="131">
        <f>SUM(I45:M45)</f>
        <v>58</v>
      </c>
      <c r="O45" s="133">
        <f t="shared" si="6"/>
        <v>58</v>
      </c>
    </row>
    <row r="46" spans="3:15" ht="49.5" customHeight="1">
      <c r="C46" s="141" t="s">
        <v>12</v>
      </c>
      <c r="D46" s="142"/>
      <c r="E46" s="142"/>
      <c r="F46" s="74">
        <v>0</v>
      </c>
      <c r="G46" s="74">
        <v>0</v>
      </c>
      <c r="H46" s="124">
        <f t="shared" si="4"/>
        <v>0</v>
      </c>
      <c r="I46" s="83">
        <v>0</v>
      </c>
      <c r="J46" s="74">
        <v>1</v>
      </c>
      <c r="K46" s="74">
        <v>4</v>
      </c>
      <c r="L46" s="74">
        <v>32</v>
      </c>
      <c r="M46" s="74">
        <v>21</v>
      </c>
      <c r="N46" s="124">
        <f t="shared" si="5"/>
        <v>58</v>
      </c>
      <c r="O46" s="125">
        <f>H46+N46</f>
        <v>58</v>
      </c>
    </row>
    <row r="47" spans="3:15" ht="49.5" customHeight="1" thickBot="1">
      <c r="C47" s="143" t="s">
        <v>13</v>
      </c>
      <c r="D47" s="144"/>
      <c r="E47" s="144"/>
      <c r="F47" s="76">
        <v>0</v>
      </c>
      <c r="G47" s="76">
        <v>0</v>
      </c>
      <c r="H47" s="128">
        <f t="shared" si="4"/>
        <v>0</v>
      </c>
      <c r="I47" s="84">
        <v>0</v>
      </c>
      <c r="J47" s="76">
        <v>0</v>
      </c>
      <c r="K47" s="76">
        <v>0</v>
      </c>
      <c r="L47" s="76">
        <v>0</v>
      </c>
      <c r="M47" s="76">
        <v>0</v>
      </c>
      <c r="N47" s="128">
        <f t="shared" si="5"/>
        <v>0</v>
      </c>
      <c r="O47" s="127">
        <f t="shared" si="6"/>
        <v>0</v>
      </c>
    </row>
    <row r="48" spans="3:15" ht="49.5" customHeight="1">
      <c r="C48" s="155" t="s">
        <v>76</v>
      </c>
      <c r="D48" s="156"/>
      <c r="E48" s="156"/>
      <c r="F48" s="130">
        <f>SUM(F49:F50)</f>
        <v>0</v>
      </c>
      <c r="G48" s="130">
        <f>SUM(G49:G50)</f>
        <v>0</v>
      </c>
      <c r="H48" s="131">
        <f>SUM(F48:G48)</f>
        <v>0</v>
      </c>
      <c r="I48" s="132">
        <f>SUM(I49:I50)</f>
        <v>12</v>
      </c>
      <c r="J48" s="130">
        <f>SUM(J49:J50)</f>
        <v>19</v>
      </c>
      <c r="K48" s="130">
        <f>SUM(K49:K50)</f>
        <v>43</v>
      </c>
      <c r="L48" s="130">
        <f>SUM(L49:L50)</f>
        <v>172</v>
      </c>
      <c r="M48" s="130">
        <f>SUM(M49:M50)</f>
        <v>96</v>
      </c>
      <c r="N48" s="131">
        <f>SUM(I48:M48)</f>
        <v>342</v>
      </c>
      <c r="O48" s="133">
        <f>H48+N48</f>
        <v>342</v>
      </c>
    </row>
    <row r="49" spans="3:15" ht="49.5" customHeight="1">
      <c r="C49" s="141" t="s">
        <v>12</v>
      </c>
      <c r="D49" s="142"/>
      <c r="E49" s="142"/>
      <c r="F49" s="74">
        <v>0</v>
      </c>
      <c r="G49" s="74">
        <v>0</v>
      </c>
      <c r="H49" s="124">
        <f t="shared" si="4"/>
        <v>0</v>
      </c>
      <c r="I49" s="83">
        <v>12</v>
      </c>
      <c r="J49" s="74">
        <v>19</v>
      </c>
      <c r="K49" s="74">
        <v>43</v>
      </c>
      <c r="L49" s="74">
        <v>170</v>
      </c>
      <c r="M49" s="74">
        <v>95</v>
      </c>
      <c r="N49" s="124">
        <f>SUM(I49:M49)</f>
        <v>339</v>
      </c>
      <c r="O49" s="125">
        <f t="shared" si="6"/>
        <v>339</v>
      </c>
    </row>
    <row r="50" spans="3:15" ht="49.5" customHeight="1" thickBot="1">
      <c r="C50" s="143" t="s">
        <v>13</v>
      </c>
      <c r="D50" s="144"/>
      <c r="E50" s="144"/>
      <c r="F50" s="76">
        <v>0</v>
      </c>
      <c r="G50" s="76">
        <v>0</v>
      </c>
      <c r="H50" s="128">
        <f t="shared" si="4"/>
        <v>0</v>
      </c>
      <c r="I50" s="84">
        <v>0</v>
      </c>
      <c r="J50" s="76">
        <v>0</v>
      </c>
      <c r="K50" s="76">
        <v>0</v>
      </c>
      <c r="L50" s="76">
        <v>2</v>
      </c>
      <c r="M50" s="76">
        <v>1</v>
      </c>
      <c r="N50" s="128">
        <f>SUM(I50:M50)</f>
        <v>3</v>
      </c>
      <c r="O50" s="127">
        <f t="shared" si="6"/>
        <v>3</v>
      </c>
    </row>
    <row r="51" spans="3:15" ht="49.5" customHeight="1" thickBot="1">
      <c r="C51" s="153" t="s">
        <v>14</v>
      </c>
      <c r="D51" s="154"/>
      <c r="E51" s="154"/>
      <c r="F51" s="90">
        <v>0</v>
      </c>
      <c r="G51" s="90">
        <v>0</v>
      </c>
      <c r="H51" s="134">
        <f t="shared" si="4"/>
        <v>0</v>
      </c>
      <c r="I51" s="91">
        <v>173</v>
      </c>
      <c r="J51" s="90">
        <v>175</v>
      </c>
      <c r="K51" s="90">
        <v>445</v>
      </c>
      <c r="L51" s="90">
        <v>916</v>
      </c>
      <c r="M51" s="90">
        <v>572</v>
      </c>
      <c r="N51" s="134">
        <f>SUM(I51:M51)</f>
        <v>2281</v>
      </c>
      <c r="O51" s="135">
        <f>H51+N51</f>
        <v>2281</v>
      </c>
    </row>
    <row r="52" ht="19.5" customHeight="1"/>
    <row r="53" ht="12"/>
  </sheetData>
  <sheetProtection/>
  <mergeCells count="47">
    <mergeCell ref="P21:P22"/>
    <mergeCell ref="C17:E17"/>
    <mergeCell ref="J7:K7"/>
    <mergeCell ref="N10:P10"/>
    <mergeCell ref="C16:E16"/>
    <mergeCell ref="C11:E11"/>
    <mergeCell ref="C14:E14"/>
    <mergeCell ref="C7:E7"/>
    <mergeCell ref="F7:G7"/>
    <mergeCell ref="F1:N1"/>
    <mergeCell ref="F2:N2"/>
    <mergeCell ref="H7:I7"/>
    <mergeCell ref="I29:O29"/>
    <mergeCell ref="I21:O21"/>
    <mergeCell ref="L6:M6"/>
    <mergeCell ref="L7:M7"/>
    <mergeCell ref="J6:K6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60" zoomScaleNormal="60" zoomScalePageLayoutView="0" workbookViewId="0" topLeftCell="B1">
      <pane ySplit="8" topLeftCell="A9" activePane="bottomLeft" state="frozen"/>
      <selection pane="topLeft" activeCell="B1" sqref="B1"/>
      <selection pane="bottomLeft" activeCell="K80" sqref="K80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4" t="s">
        <v>21</v>
      </c>
      <c r="H1" s="184"/>
      <c r="I1" s="184"/>
      <c r="J1" s="184"/>
      <c r="K1" s="184"/>
      <c r="L1" s="184"/>
      <c r="M1" s="184"/>
      <c r="N1" s="100"/>
      <c r="O1" s="4"/>
    </row>
    <row r="2" spans="5:16" ht="30" customHeight="1">
      <c r="E2" s="5"/>
      <c r="G2" s="168" t="s">
        <v>92</v>
      </c>
      <c r="H2" s="168"/>
      <c r="I2" s="168"/>
      <c r="J2" s="168"/>
      <c r="K2" s="168"/>
      <c r="L2" s="168"/>
      <c r="M2" s="168"/>
      <c r="N2" s="6"/>
      <c r="O2" s="161">
        <v>41086</v>
      </c>
      <c r="P2" s="161"/>
    </row>
    <row r="3" spans="5:17" ht="24.75" customHeight="1">
      <c r="E3" s="7"/>
      <c r="F3" s="8"/>
      <c r="N3" s="9"/>
      <c r="O3" s="161"/>
      <c r="P3" s="161"/>
      <c r="Q3" s="10"/>
    </row>
    <row r="4" spans="3:17" ht="24.75" customHeight="1">
      <c r="C4" s="11"/>
      <c r="N4" s="7"/>
      <c r="O4" s="161" t="s">
        <v>31</v>
      </c>
      <c r="P4" s="161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85" t="s">
        <v>32</v>
      </c>
      <c r="D7" s="186"/>
      <c r="E7" s="186"/>
      <c r="F7" s="189" t="s">
        <v>33</v>
      </c>
      <c r="G7" s="190"/>
      <c r="H7" s="190"/>
      <c r="I7" s="191" t="s">
        <v>34</v>
      </c>
      <c r="J7" s="191"/>
      <c r="K7" s="191"/>
      <c r="L7" s="191"/>
      <c r="M7" s="191"/>
      <c r="N7" s="191"/>
      <c r="O7" s="192"/>
      <c r="P7" s="193" t="s">
        <v>6</v>
      </c>
      <c r="Q7" s="20"/>
    </row>
    <row r="8" spans="3:17" ht="42" customHeight="1" thickBot="1">
      <c r="C8" s="187"/>
      <c r="D8" s="188"/>
      <c r="E8" s="188"/>
      <c r="F8" s="101" t="s">
        <v>7</v>
      </c>
      <c r="G8" s="101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94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03">
        <f>SUM(F11,F17,F20,F25,F29,F30)</f>
        <v>2185</v>
      </c>
      <c r="G10" s="103">
        <f>SUM(G11,G17,G20,G25,G29,G30)</f>
        <v>2812</v>
      </c>
      <c r="H10" s="104">
        <f>SUM(F10:G10)</f>
        <v>4997</v>
      </c>
      <c r="I10" s="136"/>
      <c r="J10" s="103">
        <f>SUM(J11,J17,J20,J25,J29,J30)</f>
        <v>9490</v>
      </c>
      <c r="K10" s="103">
        <f>SUM(K11,K17,K20,K25,K29,K30)</f>
        <v>6400</v>
      </c>
      <c r="L10" s="103">
        <f>SUM(L11,L17,L20,L25,L29,L30)</f>
        <v>3819</v>
      </c>
      <c r="M10" s="103">
        <f>SUM(M11,M17,M20,M25,M29,M30)</f>
        <v>2854</v>
      </c>
      <c r="N10" s="103">
        <f>SUM(N11,N17,N20,N25,N29,N30)</f>
        <v>1227</v>
      </c>
      <c r="O10" s="104">
        <f>SUM(I10:N10)</f>
        <v>23790</v>
      </c>
      <c r="P10" s="105">
        <f>SUM(O10,H10)</f>
        <v>28787</v>
      </c>
      <c r="Q10" s="20"/>
    </row>
    <row r="11" spans="3:16" ht="30" customHeight="1">
      <c r="C11" s="28"/>
      <c r="D11" s="29" t="s">
        <v>38</v>
      </c>
      <c r="E11" s="30"/>
      <c r="F11" s="106">
        <f>SUM(F12:F16)</f>
        <v>141</v>
      </c>
      <c r="G11" s="106">
        <f>SUM(G12:G16)</f>
        <v>220</v>
      </c>
      <c r="H11" s="107">
        <f aca="true" t="shared" si="0" ref="H11:H74">SUM(F11:G11)</f>
        <v>361</v>
      </c>
      <c r="I11" s="137"/>
      <c r="J11" s="106">
        <f>SUM(J12:J16)</f>
        <v>2126</v>
      </c>
      <c r="K11" s="106">
        <f>SUM(K12:K16)</f>
        <v>1498</v>
      </c>
      <c r="L11" s="106">
        <f>SUM(L12:L16)</f>
        <v>881</v>
      </c>
      <c r="M11" s="106">
        <f>SUM(M12:M16)</f>
        <v>758</v>
      </c>
      <c r="N11" s="106">
        <f>SUM(N12:N16)</f>
        <v>435</v>
      </c>
      <c r="O11" s="107">
        <f aca="true" t="shared" si="1" ref="O11:O74">SUM(I11:N11)</f>
        <v>5698</v>
      </c>
      <c r="P11" s="108">
        <f aca="true" t="shared" si="2" ref="P11:P74">SUM(O11,H11)</f>
        <v>6059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07">
        <f>SUM(F12:G12)</f>
        <v>0</v>
      </c>
      <c r="I12" s="138"/>
      <c r="J12" s="52">
        <v>1177</v>
      </c>
      <c r="K12" s="52">
        <v>648</v>
      </c>
      <c r="L12" s="52">
        <v>301</v>
      </c>
      <c r="M12" s="52">
        <v>216</v>
      </c>
      <c r="N12" s="52">
        <v>113</v>
      </c>
      <c r="O12" s="107">
        <f t="shared" si="1"/>
        <v>2455</v>
      </c>
      <c r="P12" s="108">
        <f t="shared" si="2"/>
        <v>2455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0</v>
      </c>
      <c r="H13" s="107">
        <f t="shared" si="0"/>
        <v>0</v>
      </c>
      <c r="I13" s="138"/>
      <c r="J13" s="52">
        <v>2</v>
      </c>
      <c r="K13" s="52">
        <v>8</v>
      </c>
      <c r="L13" s="52">
        <v>15</v>
      </c>
      <c r="M13" s="52">
        <v>40</v>
      </c>
      <c r="N13" s="52">
        <v>47</v>
      </c>
      <c r="O13" s="107">
        <f t="shared" si="1"/>
        <v>112</v>
      </c>
      <c r="P13" s="108">
        <f t="shared" si="2"/>
        <v>112</v>
      </c>
    </row>
    <row r="14" spans="3:16" ht="30" customHeight="1">
      <c r="C14" s="28"/>
      <c r="D14" s="29"/>
      <c r="E14" s="31" t="s">
        <v>41</v>
      </c>
      <c r="F14" s="52">
        <v>43</v>
      </c>
      <c r="G14" s="52">
        <v>83</v>
      </c>
      <c r="H14" s="107">
        <f t="shared" si="0"/>
        <v>126</v>
      </c>
      <c r="I14" s="138"/>
      <c r="J14" s="52">
        <v>279</v>
      </c>
      <c r="K14" s="52">
        <v>182</v>
      </c>
      <c r="L14" s="52">
        <v>111</v>
      </c>
      <c r="M14" s="52">
        <v>128</v>
      </c>
      <c r="N14" s="52">
        <v>81</v>
      </c>
      <c r="O14" s="107">
        <f t="shared" si="1"/>
        <v>781</v>
      </c>
      <c r="P14" s="108">
        <f t="shared" si="2"/>
        <v>907</v>
      </c>
    </row>
    <row r="15" spans="3:16" ht="30" customHeight="1">
      <c r="C15" s="28"/>
      <c r="D15" s="29"/>
      <c r="E15" s="31" t="s">
        <v>42</v>
      </c>
      <c r="F15" s="52">
        <v>38</v>
      </c>
      <c r="G15" s="52">
        <v>64</v>
      </c>
      <c r="H15" s="107">
        <f t="shared" si="0"/>
        <v>102</v>
      </c>
      <c r="I15" s="138"/>
      <c r="J15" s="52">
        <v>134</v>
      </c>
      <c r="K15" s="52">
        <v>123</v>
      </c>
      <c r="L15" s="52">
        <v>100</v>
      </c>
      <c r="M15" s="52">
        <v>70</v>
      </c>
      <c r="N15" s="52">
        <v>34</v>
      </c>
      <c r="O15" s="107">
        <f t="shared" si="1"/>
        <v>461</v>
      </c>
      <c r="P15" s="108">
        <f t="shared" si="2"/>
        <v>563</v>
      </c>
    </row>
    <row r="16" spans="3:16" ht="30" customHeight="1">
      <c r="C16" s="28"/>
      <c r="D16" s="29"/>
      <c r="E16" s="31" t="s">
        <v>43</v>
      </c>
      <c r="F16" s="52">
        <v>60</v>
      </c>
      <c r="G16" s="52">
        <v>73</v>
      </c>
      <c r="H16" s="107">
        <f t="shared" si="0"/>
        <v>133</v>
      </c>
      <c r="I16" s="138"/>
      <c r="J16" s="52">
        <v>534</v>
      </c>
      <c r="K16" s="52">
        <v>537</v>
      </c>
      <c r="L16" s="52">
        <v>354</v>
      </c>
      <c r="M16" s="52">
        <v>304</v>
      </c>
      <c r="N16" s="52">
        <v>160</v>
      </c>
      <c r="O16" s="107">
        <f t="shared" si="1"/>
        <v>1889</v>
      </c>
      <c r="P16" s="108">
        <f t="shared" si="2"/>
        <v>2022</v>
      </c>
    </row>
    <row r="17" spans="3:16" ht="30" customHeight="1">
      <c r="C17" s="28"/>
      <c r="D17" s="32" t="s">
        <v>44</v>
      </c>
      <c r="E17" s="33"/>
      <c r="F17" s="106">
        <f>SUM(F18:F19)</f>
        <v>302</v>
      </c>
      <c r="G17" s="106">
        <f>SUM(G18:G19)</f>
        <v>321</v>
      </c>
      <c r="H17" s="107">
        <f t="shared" si="0"/>
        <v>623</v>
      </c>
      <c r="I17" s="137"/>
      <c r="J17" s="106">
        <f>SUM(J18:J19)</f>
        <v>2157</v>
      </c>
      <c r="K17" s="106">
        <f>SUM(K18:K19)</f>
        <v>1318</v>
      </c>
      <c r="L17" s="106">
        <f>SUM(L18:L19)</f>
        <v>692</v>
      </c>
      <c r="M17" s="106">
        <f>SUM(M18:M19)</f>
        <v>478</v>
      </c>
      <c r="N17" s="106">
        <f>SUM(N18:N19)</f>
        <v>152</v>
      </c>
      <c r="O17" s="107">
        <f t="shared" si="1"/>
        <v>4797</v>
      </c>
      <c r="P17" s="108">
        <f t="shared" si="2"/>
        <v>5420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07">
        <f t="shared" si="0"/>
        <v>0</v>
      </c>
      <c r="I18" s="138"/>
      <c r="J18" s="52">
        <v>1578</v>
      </c>
      <c r="K18" s="52">
        <v>962</v>
      </c>
      <c r="L18" s="52">
        <v>537</v>
      </c>
      <c r="M18" s="52">
        <v>372</v>
      </c>
      <c r="N18" s="52">
        <v>127</v>
      </c>
      <c r="O18" s="107">
        <f t="shared" si="1"/>
        <v>3576</v>
      </c>
      <c r="P18" s="108">
        <f t="shared" si="2"/>
        <v>3576</v>
      </c>
    </row>
    <row r="19" spans="3:16" ht="30" customHeight="1">
      <c r="C19" s="28"/>
      <c r="D19" s="29"/>
      <c r="E19" s="31" t="s">
        <v>46</v>
      </c>
      <c r="F19" s="52">
        <v>302</v>
      </c>
      <c r="G19" s="52">
        <v>321</v>
      </c>
      <c r="H19" s="107">
        <f t="shared" si="0"/>
        <v>623</v>
      </c>
      <c r="I19" s="138"/>
      <c r="J19" s="52">
        <v>579</v>
      </c>
      <c r="K19" s="52">
        <v>356</v>
      </c>
      <c r="L19" s="52">
        <v>155</v>
      </c>
      <c r="M19" s="52">
        <v>106</v>
      </c>
      <c r="N19" s="52">
        <v>25</v>
      </c>
      <c r="O19" s="107">
        <f t="shared" si="1"/>
        <v>1221</v>
      </c>
      <c r="P19" s="108">
        <f t="shared" si="2"/>
        <v>1844</v>
      </c>
    </row>
    <row r="20" spans="3:16" ht="30" customHeight="1">
      <c r="C20" s="28"/>
      <c r="D20" s="32" t="s">
        <v>47</v>
      </c>
      <c r="E20" s="33"/>
      <c r="F20" s="106">
        <f>SUM(F21:F24)</f>
        <v>5</v>
      </c>
      <c r="G20" s="106">
        <f>SUM(G21:G24)</f>
        <v>17</v>
      </c>
      <c r="H20" s="107">
        <f t="shared" si="0"/>
        <v>22</v>
      </c>
      <c r="I20" s="137"/>
      <c r="J20" s="106">
        <f>SUM(J21:J24)</f>
        <v>158</v>
      </c>
      <c r="K20" s="106">
        <f>SUM(K21:K24)</f>
        <v>134</v>
      </c>
      <c r="L20" s="106">
        <f>SUM(L21:L24)</f>
        <v>178</v>
      </c>
      <c r="M20" s="106">
        <f>SUM(M21:M24)</f>
        <v>163</v>
      </c>
      <c r="N20" s="106">
        <f>SUM(N21:N24)</f>
        <v>58</v>
      </c>
      <c r="O20" s="107">
        <f t="shared" si="1"/>
        <v>691</v>
      </c>
      <c r="P20" s="108">
        <f t="shared" si="2"/>
        <v>713</v>
      </c>
    </row>
    <row r="21" spans="3:16" ht="30" customHeight="1">
      <c r="C21" s="28"/>
      <c r="D21" s="29"/>
      <c r="E21" s="31" t="s">
        <v>48</v>
      </c>
      <c r="F21" s="52">
        <v>4</v>
      </c>
      <c r="G21" s="52">
        <v>14</v>
      </c>
      <c r="H21" s="107">
        <f t="shared" si="0"/>
        <v>18</v>
      </c>
      <c r="I21" s="138"/>
      <c r="J21" s="52">
        <v>130</v>
      </c>
      <c r="K21" s="52">
        <v>108</v>
      </c>
      <c r="L21" s="52">
        <v>160</v>
      </c>
      <c r="M21" s="52">
        <v>148</v>
      </c>
      <c r="N21" s="52">
        <v>55</v>
      </c>
      <c r="O21" s="107">
        <f t="shared" si="1"/>
        <v>601</v>
      </c>
      <c r="P21" s="108">
        <f t="shared" si="2"/>
        <v>619</v>
      </c>
    </row>
    <row r="22" spans="3:16" ht="30" customHeight="1">
      <c r="C22" s="28"/>
      <c r="D22" s="29"/>
      <c r="E22" s="34" t="s">
        <v>49</v>
      </c>
      <c r="F22" s="52">
        <v>1</v>
      </c>
      <c r="G22" s="52">
        <v>3</v>
      </c>
      <c r="H22" s="107">
        <f t="shared" si="0"/>
        <v>4</v>
      </c>
      <c r="I22" s="138"/>
      <c r="J22" s="52">
        <v>28</v>
      </c>
      <c r="K22" s="52">
        <v>26</v>
      </c>
      <c r="L22" s="52">
        <v>18</v>
      </c>
      <c r="M22" s="52">
        <v>15</v>
      </c>
      <c r="N22" s="52">
        <v>3</v>
      </c>
      <c r="O22" s="107">
        <f t="shared" si="1"/>
        <v>90</v>
      </c>
      <c r="P22" s="108">
        <f t="shared" si="2"/>
        <v>94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07">
        <f t="shared" si="0"/>
        <v>0</v>
      </c>
      <c r="I23" s="138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07">
        <f t="shared" si="1"/>
        <v>0</v>
      </c>
      <c r="P23" s="108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07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07">
        <f t="shared" si="1"/>
        <v>0</v>
      </c>
      <c r="P24" s="108">
        <f t="shared" si="2"/>
        <v>0</v>
      </c>
    </row>
    <row r="25" spans="3:16" ht="30" customHeight="1">
      <c r="C25" s="28"/>
      <c r="D25" s="32" t="s">
        <v>51</v>
      </c>
      <c r="E25" s="33"/>
      <c r="F25" s="106">
        <f>SUM(F26:F28)</f>
        <v>750</v>
      </c>
      <c r="G25" s="106">
        <f>SUM(G26:G28)</f>
        <v>1035</v>
      </c>
      <c r="H25" s="107">
        <f t="shared" si="0"/>
        <v>1785</v>
      </c>
      <c r="I25" s="137"/>
      <c r="J25" s="106">
        <f>SUM(J26:J28)</f>
        <v>1667</v>
      </c>
      <c r="K25" s="106">
        <f>SUM(K26:K28)</f>
        <v>1466</v>
      </c>
      <c r="L25" s="106">
        <f>SUM(L26:L28)</f>
        <v>923</v>
      </c>
      <c r="M25" s="106">
        <f>SUM(M26:M28)</f>
        <v>618</v>
      </c>
      <c r="N25" s="106">
        <f>SUM(N26:N28)</f>
        <v>256</v>
      </c>
      <c r="O25" s="107">
        <f t="shared" si="1"/>
        <v>4930</v>
      </c>
      <c r="P25" s="108">
        <f t="shared" si="2"/>
        <v>6715</v>
      </c>
    </row>
    <row r="26" spans="3:16" ht="30" customHeight="1">
      <c r="C26" s="28"/>
      <c r="D26" s="29"/>
      <c r="E26" s="34" t="s">
        <v>52</v>
      </c>
      <c r="F26" s="52">
        <v>709</v>
      </c>
      <c r="G26" s="52">
        <v>988</v>
      </c>
      <c r="H26" s="107">
        <f t="shared" si="0"/>
        <v>1697</v>
      </c>
      <c r="I26" s="138"/>
      <c r="J26" s="52">
        <v>1596</v>
      </c>
      <c r="K26" s="52">
        <v>1433</v>
      </c>
      <c r="L26" s="52">
        <v>881</v>
      </c>
      <c r="M26" s="52">
        <v>606</v>
      </c>
      <c r="N26" s="52">
        <v>252</v>
      </c>
      <c r="O26" s="107">
        <f t="shared" si="1"/>
        <v>4768</v>
      </c>
      <c r="P26" s="108">
        <f t="shared" si="2"/>
        <v>6465</v>
      </c>
    </row>
    <row r="27" spans="3:16" ht="30" customHeight="1">
      <c r="C27" s="28"/>
      <c r="D27" s="29"/>
      <c r="E27" s="34" t="s">
        <v>53</v>
      </c>
      <c r="F27" s="52">
        <v>14</v>
      </c>
      <c r="G27" s="52">
        <v>19</v>
      </c>
      <c r="H27" s="107">
        <f t="shared" si="0"/>
        <v>33</v>
      </c>
      <c r="I27" s="138"/>
      <c r="J27" s="52">
        <v>37</v>
      </c>
      <c r="K27" s="52">
        <v>20</v>
      </c>
      <c r="L27" s="52">
        <v>23</v>
      </c>
      <c r="M27" s="52">
        <v>6</v>
      </c>
      <c r="N27" s="52">
        <v>2</v>
      </c>
      <c r="O27" s="107">
        <f t="shared" si="1"/>
        <v>88</v>
      </c>
      <c r="P27" s="108">
        <f t="shared" si="2"/>
        <v>121</v>
      </c>
    </row>
    <row r="28" spans="3:16" ht="30" customHeight="1">
      <c r="C28" s="28"/>
      <c r="D28" s="29"/>
      <c r="E28" s="34" t="s">
        <v>54</v>
      </c>
      <c r="F28" s="52">
        <v>27</v>
      </c>
      <c r="G28" s="52">
        <v>28</v>
      </c>
      <c r="H28" s="107">
        <f t="shared" si="0"/>
        <v>55</v>
      </c>
      <c r="I28" s="138"/>
      <c r="J28" s="52">
        <v>34</v>
      </c>
      <c r="K28" s="52">
        <v>13</v>
      </c>
      <c r="L28" s="52">
        <v>19</v>
      </c>
      <c r="M28" s="52">
        <v>6</v>
      </c>
      <c r="N28" s="52">
        <v>2</v>
      </c>
      <c r="O28" s="107">
        <f t="shared" si="1"/>
        <v>74</v>
      </c>
      <c r="P28" s="108">
        <f t="shared" si="2"/>
        <v>129</v>
      </c>
    </row>
    <row r="29" spans="3:16" ht="30" customHeight="1">
      <c r="C29" s="28"/>
      <c r="D29" s="36" t="s">
        <v>55</v>
      </c>
      <c r="E29" s="37"/>
      <c r="F29" s="52">
        <v>18</v>
      </c>
      <c r="G29" s="52">
        <v>12</v>
      </c>
      <c r="H29" s="107">
        <f t="shared" si="0"/>
        <v>30</v>
      </c>
      <c r="I29" s="138"/>
      <c r="J29" s="52">
        <v>86</v>
      </c>
      <c r="K29" s="52">
        <v>72</v>
      </c>
      <c r="L29" s="52">
        <v>47</v>
      </c>
      <c r="M29" s="52">
        <v>60</v>
      </c>
      <c r="N29" s="52">
        <v>15</v>
      </c>
      <c r="O29" s="107">
        <f t="shared" si="1"/>
        <v>280</v>
      </c>
      <c r="P29" s="108">
        <f t="shared" si="2"/>
        <v>310</v>
      </c>
    </row>
    <row r="30" spans="3:16" ht="30" customHeight="1" thickBot="1">
      <c r="C30" s="38"/>
      <c r="D30" s="39" t="s">
        <v>56</v>
      </c>
      <c r="E30" s="40"/>
      <c r="F30" s="54">
        <v>969</v>
      </c>
      <c r="G30" s="54">
        <v>1207</v>
      </c>
      <c r="H30" s="109">
        <f t="shared" si="0"/>
        <v>2176</v>
      </c>
      <c r="I30" s="139"/>
      <c r="J30" s="54">
        <v>3296</v>
      </c>
      <c r="K30" s="54">
        <v>1912</v>
      </c>
      <c r="L30" s="54">
        <v>1098</v>
      </c>
      <c r="M30" s="54">
        <v>777</v>
      </c>
      <c r="N30" s="54">
        <v>311</v>
      </c>
      <c r="O30" s="109">
        <f t="shared" si="1"/>
        <v>7394</v>
      </c>
      <c r="P30" s="110">
        <f t="shared" si="2"/>
        <v>9570</v>
      </c>
    </row>
    <row r="31" spans="3:16" ht="30" customHeight="1">
      <c r="C31" s="25" t="s">
        <v>57</v>
      </c>
      <c r="D31" s="41"/>
      <c r="E31" s="42"/>
      <c r="F31" s="103">
        <f>SUM(F32:F40)</f>
        <v>16</v>
      </c>
      <c r="G31" s="103">
        <f>SUM(G32:G40)</f>
        <v>13</v>
      </c>
      <c r="H31" s="104">
        <f t="shared" si="0"/>
        <v>29</v>
      </c>
      <c r="I31" s="136"/>
      <c r="J31" s="103">
        <f>SUM(J32:J40)</f>
        <v>1165</v>
      </c>
      <c r="K31" s="103">
        <f>SUM(K32:K40)</f>
        <v>845</v>
      </c>
      <c r="L31" s="103">
        <f>SUM(L32:L40)</f>
        <v>637</v>
      </c>
      <c r="M31" s="103">
        <f>SUM(M32:M40)</f>
        <v>539</v>
      </c>
      <c r="N31" s="103">
        <f>SUM(N32:N40)</f>
        <v>308</v>
      </c>
      <c r="O31" s="104">
        <f t="shared" si="1"/>
        <v>3494</v>
      </c>
      <c r="P31" s="105">
        <f t="shared" si="2"/>
        <v>3523</v>
      </c>
    </row>
    <row r="32" spans="3:16" ht="30" customHeight="1">
      <c r="C32" s="43"/>
      <c r="D32" s="36" t="s">
        <v>58</v>
      </c>
      <c r="E32" s="37"/>
      <c r="F32" s="55">
        <v>0</v>
      </c>
      <c r="G32" s="55">
        <v>0</v>
      </c>
      <c r="H32" s="111">
        <f t="shared" si="0"/>
        <v>0</v>
      </c>
      <c r="I32" s="53"/>
      <c r="J32" s="55">
        <v>99</v>
      </c>
      <c r="K32" s="55">
        <v>149</v>
      </c>
      <c r="L32" s="55">
        <v>103</v>
      </c>
      <c r="M32" s="55">
        <v>66</v>
      </c>
      <c r="N32" s="55">
        <v>19</v>
      </c>
      <c r="O32" s="111">
        <f t="shared" si="1"/>
        <v>436</v>
      </c>
      <c r="P32" s="112">
        <f t="shared" si="2"/>
        <v>436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06">
        <f t="shared" si="0"/>
        <v>0</v>
      </c>
      <c r="I33" s="53"/>
      <c r="J33" s="52">
        <v>1</v>
      </c>
      <c r="K33" s="52">
        <v>0</v>
      </c>
      <c r="L33" s="52">
        <v>0</v>
      </c>
      <c r="M33" s="52">
        <v>0</v>
      </c>
      <c r="N33" s="52">
        <v>0</v>
      </c>
      <c r="O33" s="107">
        <f t="shared" si="1"/>
        <v>1</v>
      </c>
      <c r="P33" s="108">
        <f t="shared" si="2"/>
        <v>1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06">
        <f t="shared" si="0"/>
        <v>0</v>
      </c>
      <c r="I34" s="53"/>
      <c r="J34" s="52">
        <v>820</v>
      </c>
      <c r="K34" s="52">
        <v>480</v>
      </c>
      <c r="L34" s="52">
        <v>256</v>
      </c>
      <c r="M34" s="52">
        <v>100</v>
      </c>
      <c r="N34" s="52">
        <v>37</v>
      </c>
      <c r="O34" s="107">
        <f t="shared" si="1"/>
        <v>1693</v>
      </c>
      <c r="P34" s="108">
        <f t="shared" si="2"/>
        <v>1693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2</v>
      </c>
      <c r="H35" s="106">
        <f t="shared" si="0"/>
        <v>2</v>
      </c>
      <c r="I35" s="138"/>
      <c r="J35" s="52">
        <v>40</v>
      </c>
      <c r="K35" s="52">
        <v>30</v>
      </c>
      <c r="L35" s="52">
        <v>36</v>
      </c>
      <c r="M35" s="52">
        <v>28</v>
      </c>
      <c r="N35" s="52">
        <v>17</v>
      </c>
      <c r="O35" s="107">
        <f t="shared" si="1"/>
        <v>151</v>
      </c>
      <c r="P35" s="108">
        <f t="shared" si="2"/>
        <v>153</v>
      </c>
    </row>
    <row r="36" spans="3:16" ht="30" customHeight="1">
      <c r="C36" s="28"/>
      <c r="D36" s="36" t="s">
        <v>61</v>
      </c>
      <c r="E36" s="37"/>
      <c r="F36" s="52">
        <v>16</v>
      </c>
      <c r="G36" s="52">
        <v>11</v>
      </c>
      <c r="H36" s="106">
        <f t="shared" si="0"/>
        <v>27</v>
      </c>
      <c r="I36" s="138"/>
      <c r="J36" s="52">
        <v>95</v>
      </c>
      <c r="K36" s="52">
        <v>66</v>
      </c>
      <c r="L36" s="52">
        <v>52</v>
      </c>
      <c r="M36" s="52">
        <v>37</v>
      </c>
      <c r="N36" s="52">
        <v>8</v>
      </c>
      <c r="O36" s="107">
        <f t="shared" si="1"/>
        <v>258</v>
      </c>
      <c r="P36" s="108">
        <f t="shared" si="2"/>
        <v>285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0</v>
      </c>
      <c r="H37" s="106">
        <f t="shared" si="0"/>
        <v>0</v>
      </c>
      <c r="I37" s="53"/>
      <c r="J37" s="52">
        <v>106</v>
      </c>
      <c r="K37" s="52">
        <v>110</v>
      </c>
      <c r="L37" s="52">
        <v>105</v>
      </c>
      <c r="M37" s="52">
        <v>62</v>
      </c>
      <c r="N37" s="52">
        <v>21</v>
      </c>
      <c r="O37" s="107">
        <f t="shared" si="1"/>
        <v>404</v>
      </c>
      <c r="P37" s="108">
        <f t="shared" si="2"/>
        <v>404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06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07">
        <f t="shared" si="1"/>
        <v>0</v>
      </c>
      <c r="P38" s="108">
        <f t="shared" si="2"/>
        <v>0</v>
      </c>
    </row>
    <row r="39" spans="3:16" ht="30" customHeight="1">
      <c r="C39" s="28"/>
      <c r="D39" s="195" t="s">
        <v>64</v>
      </c>
      <c r="E39" s="196"/>
      <c r="F39" s="52">
        <v>0</v>
      </c>
      <c r="G39" s="52">
        <v>0</v>
      </c>
      <c r="H39" s="107">
        <f t="shared" si="0"/>
        <v>0</v>
      </c>
      <c r="I39" s="53"/>
      <c r="J39" s="52">
        <v>1</v>
      </c>
      <c r="K39" s="52">
        <v>5</v>
      </c>
      <c r="L39" s="52">
        <v>80</v>
      </c>
      <c r="M39" s="52">
        <v>237</v>
      </c>
      <c r="N39" s="52">
        <v>201</v>
      </c>
      <c r="O39" s="107">
        <f t="shared" si="1"/>
        <v>524</v>
      </c>
      <c r="P39" s="108">
        <f t="shared" si="2"/>
        <v>524</v>
      </c>
    </row>
    <row r="40" spans="3:16" ht="30" customHeight="1" thickBot="1">
      <c r="C40" s="38"/>
      <c r="D40" s="197" t="s">
        <v>65</v>
      </c>
      <c r="E40" s="198"/>
      <c r="F40" s="56">
        <v>0</v>
      </c>
      <c r="G40" s="56">
        <v>0</v>
      </c>
      <c r="H40" s="113">
        <f t="shared" si="0"/>
        <v>0</v>
      </c>
      <c r="I40" s="57"/>
      <c r="J40" s="56">
        <v>3</v>
      </c>
      <c r="K40" s="56">
        <v>5</v>
      </c>
      <c r="L40" s="56">
        <v>5</v>
      </c>
      <c r="M40" s="56">
        <v>9</v>
      </c>
      <c r="N40" s="56">
        <v>5</v>
      </c>
      <c r="O40" s="113">
        <f t="shared" si="1"/>
        <v>27</v>
      </c>
      <c r="P40" s="114">
        <f t="shared" si="2"/>
        <v>27</v>
      </c>
    </row>
    <row r="41" spans="3:16" ht="30" customHeight="1">
      <c r="C41" s="25" t="s">
        <v>66</v>
      </c>
      <c r="D41" s="41"/>
      <c r="E41" s="42"/>
      <c r="F41" s="103">
        <f>SUM(F42:F45)</f>
        <v>0</v>
      </c>
      <c r="G41" s="103">
        <f>SUM(G42:G45)</f>
        <v>0</v>
      </c>
      <c r="H41" s="104">
        <f t="shared" si="0"/>
        <v>0</v>
      </c>
      <c r="I41" s="115"/>
      <c r="J41" s="103">
        <f>SUM(J42:J45)</f>
        <v>174</v>
      </c>
      <c r="K41" s="103">
        <f>SUM(K42:K45)</f>
        <v>177</v>
      </c>
      <c r="L41" s="103">
        <f>SUM(L42:L45)</f>
        <v>452</v>
      </c>
      <c r="M41" s="103">
        <f>SUM(M42:M45)</f>
        <v>934</v>
      </c>
      <c r="N41" s="103">
        <f>SUM(N42:N45)</f>
        <v>569</v>
      </c>
      <c r="O41" s="104">
        <f t="shared" si="1"/>
        <v>2306</v>
      </c>
      <c r="P41" s="105">
        <f t="shared" si="2"/>
        <v>2306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07">
        <f t="shared" si="0"/>
        <v>0</v>
      </c>
      <c r="I42" s="53"/>
      <c r="J42" s="52">
        <v>5</v>
      </c>
      <c r="K42" s="52">
        <v>11</v>
      </c>
      <c r="L42" s="52">
        <v>209</v>
      </c>
      <c r="M42" s="52">
        <v>524</v>
      </c>
      <c r="N42" s="52">
        <v>347</v>
      </c>
      <c r="O42" s="121">
        <f t="shared" si="1"/>
        <v>1096</v>
      </c>
      <c r="P42" s="108">
        <f t="shared" si="2"/>
        <v>1096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07">
        <f t="shared" si="0"/>
        <v>0</v>
      </c>
      <c r="I43" s="53"/>
      <c r="J43" s="52">
        <v>156</v>
      </c>
      <c r="K43" s="52">
        <v>145</v>
      </c>
      <c r="L43" s="52">
        <v>193</v>
      </c>
      <c r="M43" s="52">
        <v>204</v>
      </c>
      <c r="N43" s="52">
        <v>108</v>
      </c>
      <c r="O43" s="121">
        <f t="shared" si="1"/>
        <v>806</v>
      </c>
      <c r="P43" s="108">
        <f t="shared" si="2"/>
        <v>806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22">
        <f t="shared" si="0"/>
        <v>0</v>
      </c>
      <c r="I44" s="53"/>
      <c r="J44" s="52">
        <v>0</v>
      </c>
      <c r="K44" s="52">
        <v>1</v>
      </c>
      <c r="L44" s="52">
        <v>4</v>
      </c>
      <c r="M44" s="52">
        <v>32</v>
      </c>
      <c r="N44" s="52">
        <v>21</v>
      </c>
      <c r="O44" s="121">
        <f t="shared" si="1"/>
        <v>58</v>
      </c>
      <c r="P44" s="108">
        <f t="shared" si="2"/>
        <v>58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09">
        <f t="shared" si="0"/>
        <v>0</v>
      </c>
      <c r="I45" s="58"/>
      <c r="J45" s="54">
        <v>13</v>
      </c>
      <c r="K45" s="54">
        <v>20</v>
      </c>
      <c r="L45" s="54">
        <v>46</v>
      </c>
      <c r="M45" s="54">
        <v>174</v>
      </c>
      <c r="N45" s="54">
        <v>93</v>
      </c>
      <c r="O45" s="123">
        <f t="shared" si="1"/>
        <v>346</v>
      </c>
      <c r="P45" s="110">
        <f t="shared" si="2"/>
        <v>346</v>
      </c>
    </row>
    <row r="46" spans="3:16" ht="30" customHeight="1" thickBot="1">
      <c r="C46" s="199" t="s">
        <v>70</v>
      </c>
      <c r="D46" s="200"/>
      <c r="E46" s="201"/>
      <c r="F46" s="118">
        <f>SUM(F10,F31,F41)</f>
        <v>2201</v>
      </c>
      <c r="G46" s="118">
        <f>SUM(G10,G31,G41)</f>
        <v>2825</v>
      </c>
      <c r="H46" s="119">
        <f t="shared" si="0"/>
        <v>5026</v>
      </c>
      <c r="I46" s="140"/>
      <c r="J46" s="118">
        <f>SUM(J10,J31,J41)</f>
        <v>10829</v>
      </c>
      <c r="K46" s="118">
        <f>SUM(K10,K31,K41)</f>
        <v>7422</v>
      </c>
      <c r="L46" s="118">
        <f>SUM(L10,L31,L41)</f>
        <v>4908</v>
      </c>
      <c r="M46" s="118">
        <f>SUM(M10,M31,M41)</f>
        <v>4327</v>
      </c>
      <c r="N46" s="118">
        <f>SUM(N10,N31,N41)</f>
        <v>2104</v>
      </c>
      <c r="O46" s="119">
        <f t="shared" si="1"/>
        <v>29590</v>
      </c>
      <c r="P46" s="120">
        <f t="shared" si="2"/>
        <v>34616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03">
        <f>SUM(F49,F55,F58,F63,F67,F68)</f>
        <v>1934466</v>
      </c>
      <c r="G48" s="103">
        <f>SUM(G49,G55,G58,G63,G67,G68)</f>
        <v>3383110</v>
      </c>
      <c r="H48" s="104">
        <f t="shared" si="0"/>
        <v>5317576</v>
      </c>
      <c r="I48" s="136"/>
      <c r="J48" s="103">
        <f>SUM(J49,J55,J58,J63,J67,J68)</f>
        <v>28156173</v>
      </c>
      <c r="K48" s="103">
        <f>SUM(K49,K55,K58,K63,K67,K68)</f>
        <v>22634764</v>
      </c>
      <c r="L48" s="103">
        <f>SUM(L49,L55,L58,L63,L67,L68)</f>
        <v>18078036</v>
      </c>
      <c r="M48" s="103">
        <f>SUM(M49,M55,M58,M63,M67,M68)</f>
        <v>16811022</v>
      </c>
      <c r="N48" s="103">
        <f>SUM(N49,N55,N58,N63,N67,N68)</f>
        <v>7549577</v>
      </c>
      <c r="O48" s="104">
        <f t="shared" si="1"/>
        <v>93229572</v>
      </c>
      <c r="P48" s="105">
        <f t="shared" si="2"/>
        <v>98547148</v>
      </c>
      <c r="Q48" s="20"/>
    </row>
    <row r="49" spans="3:16" ht="30" customHeight="1">
      <c r="C49" s="28"/>
      <c r="D49" s="29" t="s">
        <v>38</v>
      </c>
      <c r="E49" s="30"/>
      <c r="F49" s="106">
        <f>SUM(F50:F54)</f>
        <v>261561</v>
      </c>
      <c r="G49" s="106">
        <f>SUM(G50:G54)</f>
        <v>583971</v>
      </c>
      <c r="H49" s="107">
        <f t="shared" si="0"/>
        <v>845532</v>
      </c>
      <c r="I49" s="137"/>
      <c r="J49" s="106">
        <f>SUM(J50:J54)</f>
        <v>5934172</v>
      </c>
      <c r="K49" s="106">
        <f>SUM(K50:K54)</f>
        <v>4377525</v>
      </c>
      <c r="L49" s="106">
        <f>SUM(L50:L54)</f>
        <v>3237970</v>
      </c>
      <c r="M49" s="106">
        <f>SUM(M50:M54)</f>
        <v>3506426</v>
      </c>
      <c r="N49" s="106">
        <f>SUM(N50:N54)</f>
        <v>2614321</v>
      </c>
      <c r="O49" s="107">
        <f t="shared" si="1"/>
        <v>19670414</v>
      </c>
      <c r="P49" s="108">
        <f t="shared" si="2"/>
        <v>20515946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07">
        <f t="shared" si="0"/>
        <v>0</v>
      </c>
      <c r="I50" s="138"/>
      <c r="J50" s="52">
        <v>3874852</v>
      </c>
      <c r="K50" s="52">
        <v>2605275</v>
      </c>
      <c r="L50" s="52">
        <v>1968434</v>
      </c>
      <c r="M50" s="52">
        <v>2034745</v>
      </c>
      <c r="N50" s="52">
        <v>1521767</v>
      </c>
      <c r="O50" s="121">
        <f t="shared" si="1"/>
        <v>12005073</v>
      </c>
      <c r="P50" s="108">
        <f t="shared" si="2"/>
        <v>12005073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0</v>
      </c>
      <c r="H51" s="107">
        <f t="shared" si="0"/>
        <v>0</v>
      </c>
      <c r="I51" s="138"/>
      <c r="J51" s="52">
        <v>21857</v>
      </c>
      <c r="K51" s="52">
        <v>30943</v>
      </c>
      <c r="L51" s="52">
        <v>80674</v>
      </c>
      <c r="M51" s="52">
        <v>289120</v>
      </c>
      <c r="N51" s="52">
        <v>344264</v>
      </c>
      <c r="O51" s="121">
        <f t="shared" si="1"/>
        <v>766858</v>
      </c>
      <c r="P51" s="108">
        <f t="shared" si="2"/>
        <v>766858</v>
      </c>
    </row>
    <row r="52" spans="3:16" ht="30" customHeight="1">
      <c r="C52" s="28"/>
      <c r="D52" s="29"/>
      <c r="E52" s="31" t="s">
        <v>41</v>
      </c>
      <c r="F52" s="52">
        <v>95385</v>
      </c>
      <c r="G52" s="52">
        <v>266993</v>
      </c>
      <c r="H52" s="107">
        <f t="shared" si="0"/>
        <v>362378</v>
      </c>
      <c r="I52" s="138"/>
      <c r="J52" s="52">
        <v>1035004</v>
      </c>
      <c r="K52" s="52">
        <v>799917</v>
      </c>
      <c r="L52" s="52">
        <v>466377</v>
      </c>
      <c r="M52" s="52">
        <v>655080</v>
      </c>
      <c r="N52" s="52">
        <v>480519</v>
      </c>
      <c r="O52" s="121">
        <f t="shared" si="1"/>
        <v>3436897</v>
      </c>
      <c r="P52" s="108">
        <f t="shared" si="2"/>
        <v>3799275</v>
      </c>
    </row>
    <row r="53" spans="3:16" ht="30" customHeight="1">
      <c r="C53" s="28"/>
      <c r="D53" s="29"/>
      <c r="E53" s="31" t="s">
        <v>42</v>
      </c>
      <c r="F53" s="52">
        <v>112595</v>
      </c>
      <c r="G53" s="52">
        <v>252333</v>
      </c>
      <c r="H53" s="107">
        <f t="shared" si="0"/>
        <v>364928</v>
      </c>
      <c r="I53" s="138"/>
      <c r="J53" s="52">
        <v>549916</v>
      </c>
      <c r="K53" s="52">
        <v>512154</v>
      </c>
      <c r="L53" s="52">
        <v>421531</v>
      </c>
      <c r="M53" s="52">
        <v>289906</v>
      </c>
      <c r="N53" s="52">
        <v>147234</v>
      </c>
      <c r="O53" s="121">
        <f t="shared" si="1"/>
        <v>1920741</v>
      </c>
      <c r="P53" s="108">
        <f t="shared" si="2"/>
        <v>2285669</v>
      </c>
    </row>
    <row r="54" spans="3:16" ht="30" customHeight="1">
      <c r="C54" s="28"/>
      <c r="D54" s="29"/>
      <c r="E54" s="31" t="s">
        <v>43</v>
      </c>
      <c r="F54" s="52">
        <v>53581</v>
      </c>
      <c r="G54" s="52">
        <v>64645</v>
      </c>
      <c r="H54" s="107">
        <f t="shared" si="0"/>
        <v>118226</v>
      </c>
      <c r="I54" s="138"/>
      <c r="J54" s="52">
        <v>452543</v>
      </c>
      <c r="K54" s="52">
        <v>429236</v>
      </c>
      <c r="L54" s="52">
        <v>300954</v>
      </c>
      <c r="M54" s="52">
        <v>237575</v>
      </c>
      <c r="N54" s="52">
        <v>120537</v>
      </c>
      <c r="O54" s="121">
        <f t="shared" si="1"/>
        <v>1540845</v>
      </c>
      <c r="P54" s="108">
        <f t="shared" si="2"/>
        <v>1659071</v>
      </c>
    </row>
    <row r="55" spans="3:16" ht="30" customHeight="1">
      <c r="C55" s="28"/>
      <c r="D55" s="32" t="s">
        <v>44</v>
      </c>
      <c r="E55" s="33"/>
      <c r="F55" s="106">
        <f>SUM(F56:F57)</f>
        <v>720830</v>
      </c>
      <c r="G55" s="106">
        <f>SUM(G56:G57)</f>
        <v>1414291</v>
      </c>
      <c r="H55" s="107">
        <f t="shared" si="0"/>
        <v>2135121</v>
      </c>
      <c r="I55" s="137"/>
      <c r="J55" s="106">
        <f>SUM(J56:J57)</f>
        <v>14321756</v>
      </c>
      <c r="K55" s="106">
        <f>SUM(K56:K57)</f>
        <v>11539607</v>
      </c>
      <c r="L55" s="106">
        <f>SUM(L56:L57)</f>
        <v>7994687</v>
      </c>
      <c r="M55" s="106">
        <f>SUM(M56:M57)</f>
        <v>6381095</v>
      </c>
      <c r="N55" s="106">
        <f>SUM(N56:N57)</f>
        <v>2536937</v>
      </c>
      <c r="O55" s="107">
        <f t="shared" si="1"/>
        <v>42774082</v>
      </c>
      <c r="P55" s="108">
        <f t="shared" si="2"/>
        <v>44909203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07">
        <f t="shared" si="0"/>
        <v>0</v>
      </c>
      <c r="I56" s="138"/>
      <c r="J56" s="52">
        <v>11127808</v>
      </c>
      <c r="K56" s="52">
        <v>8789044</v>
      </c>
      <c r="L56" s="52">
        <v>6628959</v>
      </c>
      <c r="M56" s="52">
        <v>5335864</v>
      </c>
      <c r="N56" s="52">
        <v>2258446</v>
      </c>
      <c r="O56" s="107">
        <f t="shared" si="1"/>
        <v>34140121</v>
      </c>
      <c r="P56" s="108">
        <f t="shared" si="2"/>
        <v>34140121</v>
      </c>
    </row>
    <row r="57" spans="3:16" ht="30" customHeight="1">
      <c r="C57" s="28"/>
      <c r="D57" s="29"/>
      <c r="E57" s="31" t="s">
        <v>46</v>
      </c>
      <c r="F57" s="52">
        <v>720830</v>
      </c>
      <c r="G57" s="52">
        <v>1414291</v>
      </c>
      <c r="H57" s="107">
        <f t="shared" si="0"/>
        <v>2135121</v>
      </c>
      <c r="I57" s="138"/>
      <c r="J57" s="52">
        <v>3193948</v>
      </c>
      <c r="K57" s="52">
        <v>2750563</v>
      </c>
      <c r="L57" s="52">
        <v>1365728</v>
      </c>
      <c r="M57" s="52">
        <v>1045231</v>
      </c>
      <c r="N57" s="52">
        <v>278491</v>
      </c>
      <c r="O57" s="107">
        <f t="shared" si="1"/>
        <v>8633961</v>
      </c>
      <c r="P57" s="108">
        <f t="shared" si="2"/>
        <v>10769082</v>
      </c>
    </row>
    <row r="58" spans="3:16" ht="30" customHeight="1">
      <c r="C58" s="28"/>
      <c r="D58" s="32" t="s">
        <v>47</v>
      </c>
      <c r="E58" s="33"/>
      <c r="F58" s="106">
        <f>SUM(F59:F62)</f>
        <v>11679</v>
      </c>
      <c r="G58" s="106">
        <f>SUM(G59:G62)</f>
        <v>49010</v>
      </c>
      <c r="H58" s="107">
        <f t="shared" si="0"/>
        <v>60689</v>
      </c>
      <c r="I58" s="137"/>
      <c r="J58" s="106">
        <f>SUM(J59:J62)</f>
        <v>1009888</v>
      </c>
      <c r="K58" s="106">
        <f>SUM(K59:K62)</f>
        <v>985785</v>
      </c>
      <c r="L58" s="106">
        <f>SUM(L59:L62)</f>
        <v>2702510</v>
      </c>
      <c r="M58" s="106">
        <f>SUM(M59:M62)</f>
        <v>3246513</v>
      </c>
      <c r="N58" s="106">
        <f>SUM(N59:N62)</f>
        <v>1050526</v>
      </c>
      <c r="O58" s="107">
        <f t="shared" si="1"/>
        <v>8995222</v>
      </c>
      <c r="P58" s="108">
        <f t="shared" si="2"/>
        <v>9055911</v>
      </c>
    </row>
    <row r="59" spans="3:16" ht="30" customHeight="1">
      <c r="C59" s="28"/>
      <c r="D59" s="29"/>
      <c r="E59" s="31" t="s">
        <v>48</v>
      </c>
      <c r="F59" s="52">
        <v>8151</v>
      </c>
      <c r="G59" s="52">
        <v>35521</v>
      </c>
      <c r="H59" s="107">
        <f t="shared" si="0"/>
        <v>43672</v>
      </c>
      <c r="I59" s="138"/>
      <c r="J59" s="52">
        <v>840368</v>
      </c>
      <c r="K59" s="52">
        <v>746732</v>
      </c>
      <c r="L59" s="52">
        <v>2594228</v>
      </c>
      <c r="M59" s="52">
        <v>3088588</v>
      </c>
      <c r="N59" s="52">
        <v>1023948</v>
      </c>
      <c r="O59" s="107">
        <f t="shared" si="1"/>
        <v>8293864</v>
      </c>
      <c r="P59" s="108">
        <f t="shared" si="2"/>
        <v>8337536</v>
      </c>
    </row>
    <row r="60" spans="3:16" ht="30" customHeight="1">
      <c r="C60" s="28"/>
      <c r="D60" s="29"/>
      <c r="E60" s="34" t="s">
        <v>49</v>
      </c>
      <c r="F60" s="52">
        <v>3528</v>
      </c>
      <c r="G60" s="52">
        <v>13489</v>
      </c>
      <c r="H60" s="107">
        <f t="shared" si="0"/>
        <v>17017</v>
      </c>
      <c r="I60" s="138"/>
      <c r="J60" s="52">
        <v>169520</v>
      </c>
      <c r="K60" s="52">
        <v>239053</v>
      </c>
      <c r="L60" s="52">
        <v>108282</v>
      </c>
      <c r="M60" s="52">
        <v>157925</v>
      </c>
      <c r="N60" s="52">
        <v>26578</v>
      </c>
      <c r="O60" s="107">
        <f t="shared" si="1"/>
        <v>701358</v>
      </c>
      <c r="P60" s="108">
        <f t="shared" si="2"/>
        <v>718375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07">
        <f t="shared" si="0"/>
        <v>0</v>
      </c>
      <c r="I61" s="138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07">
        <f t="shared" si="1"/>
        <v>0</v>
      </c>
      <c r="P61" s="108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07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07">
        <f t="shared" si="1"/>
        <v>0</v>
      </c>
      <c r="P62" s="108">
        <f t="shared" si="2"/>
        <v>0</v>
      </c>
    </row>
    <row r="63" spans="3:16" ht="30" customHeight="1">
      <c r="C63" s="28"/>
      <c r="D63" s="32" t="s">
        <v>51</v>
      </c>
      <c r="E63" s="33"/>
      <c r="F63" s="106">
        <f>SUM(F64)</f>
        <v>396797</v>
      </c>
      <c r="G63" s="106">
        <f>SUM(G64)</f>
        <v>690190</v>
      </c>
      <c r="H63" s="107">
        <f t="shared" si="0"/>
        <v>1086987</v>
      </c>
      <c r="I63" s="137"/>
      <c r="J63" s="106">
        <f>SUM(J64)</f>
        <v>1290221</v>
      </c>
      <c r="K63" s="106">
        <f>SUM(K64)</f>
        <v>1964344</v>
      </c>
      <c r="L63" s="106">
        <f>SUM(L64)</f>
        <v>1385083</v>
      </c>
      <c r="M63" s="106">
        <f>SUM(M64)</f>
        <v>1132704</v>
      </c>
      <c r="N63" s="106">
        <f>SUM(N64)</f>
        <v>537740</v>
      </c>
      <c r="O63" s="107">
        <f t="shared" si="1"/>
        <v>6310092</v>
      </c>
      <c r="P63" s="108">
        <f t="shared" si="2"/>
        <v>7397079</v>
      </c>
    </row>
    <row r="64" spans="3:16" ht="30" customHeight="1">
      <c r="C64" s="28"/>
      <c r="D64" s="29"/>
      <c r="E64" s="34" t="s">
        <v>52</v>
      </c>
      <c r="F64" s="52">
        <v>396797</v>
      </c>
      <c r="G64" s="52">
        <v>690190</v>
      </c>
      <c r="H64" s="107">
        <f t="shared" si="0"/>
        <v>1086987</v>
      </c>
      <c r="I64" s="138"/>
      <c r="J64" s="52">
        <v>1290221</v>
      </c>
      <c r="K64" s="52">
        <v>1964344</v>
      </c>
      <c r="L64" s="52">
        <v>1385083</v>
      </c>
      <c r="M64" s="52">
        <v>1132704</v>
      </c>
      <c r="N64" s="52">
        <v>537740</v>
      </c>
      <c r="O64" s="107">
        <f t="shared" si="1"/>
        <v>6310092</v>
      </c>
      <c r="P64" s="108">
        <f t="shared" si="2"/>
        <v>7397079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07">
        <f t="shared" si="0"/>
        <v>0</v>
      </c>
      <c r="I65" s="138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07">
        <f t="shared" si="1"/>
        <v>0</v>
      </c>
      <c r="P65" s="108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07">
        <f t="shared" si="0"/>
        <v>0</v>
      </c>
      <c r="I66" s="138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07">
        <f t="shared" si="1"/>
        <v>0</v>
      </c>
      <c r="P66" s="108">
        <f t="shared" si="2"/>
        <v>0</v>
      </c>
    </row>
    <row r="67" spans="3:16" ht="30" customHeight="1">
      <c r="C67" s="28"/>
      <c r="D67" s="36" t="s">
        <v>55</v>
      </c>
      <c r="E67" s="37"/>
      <c r="F67" s="52">
        <v>118760</v>
      </c>
      <c r="G67" s="52">
        <v>114631</v>
      </c>
      <c r="H67" s="107">
        <f t="shared" si="0"/>
        <v>233391</v>
      </c>
      <c r="I67" s="138"/>
      <c r="J67" s="52">
        <v>1466198</v>
      </c>
      <c r="K67" s="52">
        <v>1335224</v>
      </c>
      <c r="L67" s="52">
        <v>1032459</v>
      </c>
      <c r="M67" s="52">
        <v>1326786</v>
      </c>
      <c r="N67" s="52">
        <v>332005</v>
      </c>
      <c r="O67" s="107">
        <f t="shared" si="1"/>
        <v>5492672</v>
      </c>
      <c r="P67" s="108">
        <f t="shared" si="2"/>
        <v>5726063</v>
      </c>
    </row>
    <row r="68" spans="3:16" ht="30" customHeight="1" thickBot="1">
      <c r="C68" s="38"/>
      <c r="D68" s="39" t="s">
        <v>56</v>
      </c>
      <c r="E68" s="40"/>
      <c r="F68" s="54">
        <v>424839</v>
      </c>
      <c r="G68" s="54">
        <v>531017</v>
      </c>
      <c r="H68" s="109">
        <f t="shared" si="0"/>
        <v>955856</v>
      </c>
      <c r="I68" s="139"/>
      <c r="J68" s="54">
        <v>4133938</v>
      </c>
      <c r="K68" s="54">
        <v>2432279</v>
      </c>
      <c r="L68" s="54">
        <v>1725327</v>
      </c>
      <c r="M68" s="54">
        <v>1217498</v>
      </c>
      <c r="N68" s="54">
        <v>478048</v>
      </c>
      <c r="O68" s="109">
        <f t="shared" si="1"/>
        <v>9987090</v>
      </c>
      <c r="P68" s="110">
        <f t="shared" si="2"/>
        <v>10942946</v>
      </c>
    </row>
    <row r="69" spans="3:16" ht="30" customHeight="1">
      <c r="C69" s="25" t="s">
        <v>57</v>
      </c>
      <c r="D69" s="41"/>
      <c r="E69" s="42"/>
      <c r="F69" s="103">
        <f>SUM(F70:F78)</f>
        <v>79687</v>
      </c>
      <c r="G69" s="103">
        <f>SUM(G70:G78)</f>
        <v>100973</v>
      </c>
      <c r="H69" s="104">
        <f t="shared" si="0"/>
        <v>180660</v>
      </c>
      <c r="I69" s="136"/>
      <c r="J69" s="103">
        <f>SUM(J70:J78)</f>
        <v>10782119</v>
      </c>
      <c r="K69" s="103">
        <f>SUM(K70:K78)</f>
        <v>10872574</v>
      </c>
      <c r="L69" s="103">
        <f>SUM(L70:L78)</f>
        <v>12301257</v>
      </c>
      <c r="M69" s="103">
        <f>SUM(M70:M78)</f>
        <v>13974454</v>
      </c>
      <c r="N69" s="103">
        <f>SUM(N70:N78)</f>
        <v>9355149</v>
      </c>
      <c r="O69" s="104">
        <f t="shared" si="1"/>
        <v>57285553</v>
      </c>
      <c r="P69" s="105">
        <f t="shared" si="2"/>
        <v>57466213</v>
      </c>
    </row>
    <row r="70" spans="3:16" ht="30" customHeight="1">
      <c r="C70" s="43"/>
      <c r="D70" s="36" t="s">
        <v>58</v>
      </c>
      <c r="E70" s="37"/>
      <c r="F70" s="55">
        <v>0</v>
      </c>
      <c r="G70" s="55">
        <v>0</v>
      </c>
      <c r="H70" s="111">
        <f t="shared" si="0"/>
        <v>0</v>
      </c>
      <c r="I70" s="53"/>
      <c r="J70" s="55">
        <v>752017</v>
      </c>
      <c r="K70" s="55">
        <v>1881706</v>
      </c>
      <c r="L70" s="55">
        <v>1987619</v>
      </c>
      <c r="M70" s="55">
        <v>1578820</v>
      </c>
      <c r="N70" s="55">
        <v>527832</v>
      </c>
      <c r="O70" s="111">
        <f t="shared" si="1"/>
        <v>6727994</v>
      </c>
      <c r="P70" s="112">
        <f t="shared" si="2"/>
        <v>6727994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06">
        <f t="shared" si="0"/>
        <v>0</v>
      </c>
      <c r="I71" s="53"/>
      <c r="J71" s="52">
        <v>12584</v>
      </c>
      <c r="K71" s="52">
        <v>0</v>
      </c>
      <c r="L71" s="52">
        <v>0</v>
      </c>
      <c r="M71" s="52">
        <v>0</v>
      </c>
      <c r="N71" s="52">
        <v>0</v>
      </c>
      <c r="O71" s="107">
        <f t="shared" si="1"/>
        <v>12584</v>
      </c>
      <c r="P71" s="108">
        <f t="shared" si="2"/>
        <v>12584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06">
        <f t="shared" si="0"/>
        <v>0</v>
      </c>
      <c r="I72" s="53"/>
      <c r="J72" s="52">
        <v>5559691</v>
      </c>
      <c r="K72" s="52">
        <v>4176785</v>
      </c>
      <c r="L72" s="52">
        <v>3022505</v>
      </c>
      <c r="M72" s="52">
        <v>1606049</v>
      </c>
      <c r="N72" s="52">
        <v>812797</v>
      </c>
      <c r="O72" s="107">
        <f t="shared" si="1"/>
        <v>15177827</v>
      </c>
      <c r="P72" s="108">
        <f t="shared" si="2"/>
        <v>15177827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9361</v>
      </c>
      <c r="H73" s="106">
        <f t="shared" si="0"/>
        <v>9361</v>
      </c>
      <c r="I73" s="138"/>
      <c r="J73" s="52">
        <v>389358</v>
      </c>
      <c r="K73" s="52">
        <v>336192</v>
      </c>
      <c r="L73" s="52">
        <v>709425</v>
      </c>
      <c r="M73" s="52">
        <v>558409</v>
      </c>
      <c r="N73" s="52">
        <v>434556</v>
      </c>
      <c r="O73" s="107">
        <f t="shared" si="1"/>
        <v>2427940</v>
      </c>
      <c r="P73" s="108">
        <f t="shared" si="2"/>
        <v>2437301</v>
      </c>
    </row>
    <row r="74" spans="3:16" ht="30" customHeight="1">
      <c r="C74" s="28"/>
      <c r="D74" s="36" t="s">
        <v>61</v>
      </c>
      <c r="E74" s="37"/>
      <c r="F74" s="52">
        <v>79687</v>
      </c>
      <c r="G74" s="52">
        <v>91612</v>
      </c>
      <c r="H74" s="106">
        <f t="shared" si="0"/>
        <v>171299</v>
      </c>
      <c r="I74" s="138"/>
      <c r="J74" s="52">
        <v>1295707</v>
      </c>
      <c r="K74" s="52">
        <v>1276784</v>
      </c>
      <c r="L74" s="52">
        <v>1333367</v>
      </c>
      <c r="M74" s="52">
        <v>1009667</v>
      </c>
      <c r="N74" s="52">
        <v>230514</v>
      </c>
      <c r="O74" s="107">
        <f t="shared" si="1"/>
        <v>5146039</v>
      </c>
      <c r="P74" s="108">
        <f t="shared" si="2"/>
        <v>5317338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0</v>
      </c>
      <c r="H75" s="106">
        <f aca="true" t="shared" si="3" ref="H75:H84">SUM(F75:G75)</f>
        <v>0</v>
      </c>
      <c r="I75" s="53"/>
      <c r="J75" s="52">
        <v>2700020</v>
      </c>
      <c r="K75" s="52">
        <v>2960851</v>
      </c>
      <c r="L75" s="52">
        <v>2943509</v>
      </c>
      <c r="M75" s="52">
        <v>1719951</v>
      </c>
      <c r="N75" s="52">
        <v>576170</v>
      </c>
      <c r="O75" s="107">
        <f aca="true" t="shared" si="4" ref="O75:O84">SUM(I75:N75)</f>
        <v>10900501</v>
      </c>
      <c r="P75" s="108">
        <f aca="true" t="shared" si="5" ref="P75:P84">SUM(O75,H75)</f>
        <v>10900501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06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07">
        <f t="shared" si="4"/>
        <v>0</v>
      </c>
      <c r="P76" s="108">
        <f t="shared" si="5"/>
        <v>0</v>
      </c>
    </row>
    <row r="77" spans="3:16" ht="30" customHeight="1">
      <c r="C77" s="28"/>
      <c r="D77" s="195" t="s">
        <v>64</v>
      </c>
      <c r="E77" s="196"/>
      <c r="F77" s="52">
        <v>0</v>
      </c>
      <c r="G77" s="52">
        <v>0</v>
      </c>
      <c r="H77" s="107">
        <f t="shared" si="3"/>
        <v>0</v>
      </c>
      <c r="I77" s="53"/>
      <c r="J77" s="52">
        <v>25216</v>
      </c>
      <c r="K77" s="52">
        <v>133456</v>
      </c>
      <c r="L77" s="52">
        <v>2165342</v>
      </c>
      <c r="M77" s="52">
        <v>7240602</v>
      </c>
      <c r="N77" s="52">
        <v>6594485</v>
      </c>
      <c r="O77" s="107">
        <f t="shared" si="4"/>
        <v>16159101</v>
      </c>
      <c r="P77" s="108">
        <f t="shared" si="5"/>
        <v>16159101</v>
      </c>
    </row>
    <row r="78" spans="3:16" ht="30" customHeight="1" thickBot="1">
      <c r="C78" s="38"/>
      <c r="D78" s="197" t="s">
        <v>65</v>
      </c>
      <c r="E78" s="198"/>
      <c r="F78" s="56">
        <v>0</v>
      </c>
      <c r="G78" s="56">
        <v>0</v>
      </c>
      <c r="H78" s="113">
        <f t="shared" si="3"/>
        <v>0</v>
      </c>
      <c r="I78" s="57"/>
      <c r="J78" s="56">
        <v>47526</v>
      </c>
      <c r="K78" s="56">
        <v>106800</v>
      </c>
      <c r="L78" s="56">
        <v>139490</v>
      </c>
      <c r="M78" s="56">
        <v>260956</v>
      </c>
      <c r="N78" s="56">
        <v>178795</v>
      </c>
      <c r="O78" s="113">
        <f t="shared" si="4"/>
        <v>733567</v>
      </c>
      <c r="P78" s="114">
        <f t="shared" si="5"/>
        <v>733567</v>
      </c>
    </row>
    <row r="79" spans="3:16" ht="30" customHeight="1">
      <c r="C79" s="25" t="s">
        <v>66</v>
      </c>
      <c r="D79" s="41"/>
      <c r="E79" s="42"/>
      <c r="F79" s="103">
        <f>SUM(F80:F83)</f>
        <v>0</v>
      </c>
      <c r="G79" s="103">
        <f>SUM(G80:G83)</f>
        <v>0</v>
      </c>
      <c r="H79" s="104">
        <f t="shared" si="3"/>
        <v>0</v>
      </c>
      <c r="I79" s="115"/>
      <c r="J79" s="103">
        <f>SUM(J80:J83)</f>
        <v>4485832</v>
      </c>
      <c r="K79" s="103">
        <f>SUM(K80:K83)</f>
        <v>5045078</v>
      </c>
      <c r="L79" s="103">
        <f>SUM(L80:L83)</f>
        <v>12806444</v>
      </c>
      <c r="M79" s="103">
        <f>SUM(M80:M83)</f>
        <v>29167735</v>
      </c>
      <c r="N79" s="103">
        <f>SUM(N80:N83)</f>
        <v>18841001</v>
      </c>
      <c r="O79" s="104">
        <f t="shared" si="4"/>
        <v>70346090</v>
      </c>
      <c r="P79" s="105">
        <f t="shared" si="5"/>
        <v>70346090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07">
        <f t="shared" si="3"/>
        <v>0</v>
      </c>
      <c r="I80" s="53"/>
      <c r="J80" s="52">
        <v>98901</v>
      </c>
      <c r="K80" s="52">
        <v>267174</v>
      </c>
      <c r="L80" s="52">
        <v>5404494</v>
      </c>
      <c r="M80" s="52">
        <v>14850555</v>
      </c>
      <c r="N80" s="52">
        <v>10643122</v>
      </c>
      <c r="O80" s="121">
        <f t="shared" si="4"/>
        <v>31264246</v>
      </c>
      <c r="P80" s="108">
        <f t="shared" si="5"/>
        <v>31264246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07">
        <f t="shared" si="3"/>
        <v>0</v>
      </c>
      <c r="I81" s="53"/>
      <c r="J81" s="52">
        <v>4064462</v>
      </c>
      <c r="K81" s="52">
        <v>4188935</v>
      </c>
      <c r="L81" s="52">
        <v>5673582</v>
      </c>
      <c r="M81" s="52">
        <v>6561407</v>
      </c>
      <c r="N81" s="52">
        <v>3772001</v>
      </c>
      <c r="O81" s="121">
        <f t="shared" si="4"/>
        <v>24260387</v>
      </c>
      <c r="P81" s="108">
        <f t="shared" si="5"/>
        <v>24260387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07">
        <f t="shared" si="3"/>
        <v>0</v>
      </c>
      <c r="I82" s="53"/>
      <c r="J82" s="52">
        <v>0</v>
      </c>
      <c r="K82" s="52">
        <v>28508</v>
      </c>
      <c r="L82" s="52">
        <v>132899</v>
      </c>
      <c r="M82" s="52">
        <v>1205430</v>
      </c>
      <c r="N82" s="52">
        <v>819338</v>
      </c>
      <c r="O82" s="121">
        <f t="shared" si="4"/>
        <v>2186175</v>
      </c>
      <c r="P82" s="108">
        <f t="shared" si="5"/>
        <v>2186175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09">
        <f t="shared" si="3"/>
        <v>0</v>
      </c>
      <c r="I83" s="58"/>
      <c r="J83" s="54">
        <v>322469</v>
      </c>
      <c r="K83" s="54">
        <v>560461</v>
      </c>
      <c r="L83" s="54">
        <v>1595469</v>
      </c>
      <c r="M83" s="54">
        <v>6550343</v>
      </c>
      <c r="N83" s="54">
        <v>3606540</v>
      </c>
      <c r="O83" s="123">
        <f t="shared" si="4"/>
        <v>12635282</v>
      </c>
      <c r="P83" s="110">
        <f t="shared" si="5"/>
        <v>12635282</v>
      </c>
    </row>
    <row r="84" spans="3:16" ht="30" customHeight="1" thickBot="1">
      <c r="C84" s="199" t="s">
        <v>70</v>
      </c>
      <c r="D84" s="200"/>
      <c r="E84" s="200"/>
      <c r="F84" s="118">
        <f>SUM(F48,F69,F79)</f>
        <v>2014153</v>
      </c>
      <c r="G84" s="118">
        <f>SUM(G48,G69,G79)</f>
        <v>3484083</v>
      </c>
      <c r="H84" s="119">
        <f t="shared" si="3"/>
        <v>5498236</v>
      </c>
      <c r="I84" s="140"/>
      <c r="J84" s="118">
        <f>SUM(J48,J69,J79)</f>
        <v>43424124</v>
      </c>
      <c r="K84" s="118">
        <f>SUM(K48,K69,K79)</f>
        <v>38552416</v>
      </c>
      <c r="L84" s="118">
        <f>SUM(L48,L69,L79)</f>
        <v>43185737</v>
      </c>
      <c r="M84" s="118">
        <f>SUM(M48,M69,M79)</f>
        <v>59953211</v>
      </c>
      <c r="N84" s="118">
        <f>SUM(N48,N69,N79)</f>
        <v>35745727</v>
      </c>
      <c r="O84" s="119">
        <f t="shared" si="4"/>
        <v>220861215</v>
      </c>
      <c r="P84" s="120">
        <f t="shared" si="5"/>
        <v>226359451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60" zoomScaleNormal="60" zoomScalePageLayoutView="0" workbookViewId="0" topLeftCell="A1">
      <selection activeCell="K54" sqref="K54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4" t="s">
        <v>21</v>
      </c>
      <c r="H1" s="184"/>
      <c r="I1" s="184"/>
      <c r="J1" s="184"/>
      <c r="K1" s="184"/>
      <c r="L1" s="184"/>
      <c r="M1" s="184"/>
      <c r="N1" s="100"/>
      <c r="O1" s="4"/>
    </row>
    <row r="2" spans="5:16" ht="30" customHeight="1">
      <c r="E2" s="5"/>
      <c r="G2" s="168" t="s">
        <v>93</v>
      </c>
      <c r="H2" s="168"/>
      <c r="I2" s="168"/>
      <c r="J2" s="168"/>
      <c r="K2" s="168"/>
      <c r="L2" s="168"/>
      <c r="M2" s="168"/>
      <c r="N2" s="6"/>
      <c r="O2" s="161">
        <v>41086</v>
      </c>
      <c r="P2" s="161"/>
    </row>
    <row r="3" spans="5:17" ht="24.75" customHeight="1">
      <c r="E3" s="7"/>
      <c r="F3" s="8"/>
      <c r="N3" s="9"/>
      <c r="O3" s="161"/>
      <c r="P3" s="161"/>
      <c r="Q3" s="10"/>
    </row>
    <row r="4" spans="3:17" ht="24.75" customHeight="1">
      <c r="C4" s="11"/>
      <c r="N4" s="7"/>
      <c r="O4" s="161" t="s">
        <v>31</v>
      </c>
      <c r="P4" s="161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85" t="s">
        <v>32</v>
      </c>
      <c r="D7" s="186"/>
      <c r="E7" s="186"/>
      <c r="F7" s="189" t="s">
        <v>33</v>
      </c>
      <c r="G7" s="190"/>
      <c r="H7" s="190"/>
      <c r="I7" s="191" t="s">
        <v>34</v>
      </c>
      <c r="J7" s="191"/>
      <c r="K7" s="191"/>
      <c r="L7" s="191"/>
      <c r="M7" s="191"/>
      <c r="N7" s="191"/>
      <c r="O7" s="192"/>
      <c r="P7" s="193" t="s">
        <v>6</v>
      </c>
      <c r="Q7" s="20"/>
    </row>
    <row r="8" spans="3:17" ht="42" customHeight="1" thickBot="1">
      <c r="C8" s="187"/>
      <c r="D8" s="188"/>
      <c r="E8" s="188"/>
      <c r="F8" s="101" t="s">
        <v>7</v>
      </c>
      <c r="G8" s="101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94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03">
        <f>SUM(F11,F17,F20,F25,F29,F30)</f>
        <v>22917807</v>
      </c>
      <c r="G10" s="103">
        <f>SUM(G11,G17,G20,G25,G29,G30)</f>
        <v>36827658</v>
      </c>
      <c r="H10" s="104">
        <f>SUM(F10:G10)</f>
        <v>59745465</v>
      </c>
      <c r="I10" s="136"/>
      <c r="J10" s="103">
        <f>SUM(J11,J17,J20,J25,J29,J30)</f>
        <v>286343178</v>
      </c>
      <c r="K10" s="103">
        <f>SUM(K11,K17,K20,K25,K29,K30)</f>
        <v>228060225</v>
      </c>
      <c r="L10" s="103">
        <f>SUM(L11,L17,L20,L25,L29,L30)</f>
        <v>183719157</v>
      </c>
      <c r="M10" s="103">
        <f>SUM(M11,M17,M20,M25,M29,M30)</f>
        <v>169183283</v>
      </c>
      <c r="N10" s="103">
        <f>SUM(N11,N17,N20,N25,N29,N30)</f>
        <v>75932828</v>
      </c>
      <c r="O10" s="104">
        <f>SUM(I10:N10)</f>
        <v>943238671</v>
      </c>
      <c r="P10" s="105">
        <f>SUM(O10,H10)</f>
        <v>1002984136</v>
      </c>
      <c r="Q10" s="20"/>
    </row>
    <row r="11" spans="3:16" ht="30" customHeight="1">
      <c r="C11" s="28"/>
      <c r="D11" s="29" t="s">
        <v>38</v>
      </c>
      <c r="E11" s="30"/>
      <c r="F11" s="106">
        <f>SUM(F12:F16)</f>
        <v>2615610</v>
      </c>
      <c r="G11" s="106">
        <f>SUM(G12:G16)</f>
        <v>5841859</v>
      </c>
      <c r="H11" s="107">
        <f aca="true" t="shared" si="0" ref="H11:H74">SUM(F11:G11)</f>
        <v>8457469</v>
      </c>
      <c r="I11" s="137"/>
      <c r="J11" s="106">
        <f>SUM(J12:J16)</f>
        <v>59374164</v>
      </c>
      <c r="K11" s="106">
        <f>SUM(K12:K16)</f>
        <v>43834356</v>
      </c>
      <c r="L11" s="106">
        <f>SUM(L12:L16)</f>
        <v>32414750</v>
      </c>
      <c r="M11" s="106">
        <f>SUM(M12:M16)</f>
        <v>35106400</v>
      </c>
      <c r="N11" s="106">
        <f>SUM(N12:N16)</f>
        <v>26332307</v>
      </c>
      <c r="O11" s="107">
        <f aca="true" t="shared" si="1" ref="O11:O74">SUM(I11:N11)</f>
        <v>197061977</v>
      </c>
      <c r="P11" s="108">
        <f aca="true" t="shared" si="2" ref="P11:P74">SUM(O11,H11)</f>
        <v>205519446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07">
        <f t="shared" si="0"/>
        <v>0</v>
      </c>
      <c r="I12" s="138"/>
      <c r="J12" s="52">
        <v>38776381</v>
      </c>
      <c r="K12" s="52">
        <v>26102152</v>
      </c>
      <c r="L12" s="52">
        <v>19715146</v>
      </c>
      <c r="M12" s="52">
        <v>20374593</v>
      </c>
      <c r="N12" s="52">
        <v>15334597</v>
      </c>
      <c r="O12" s="107">
        <f t="shared" si="1"/>
        <v>120302869</v>
      </c>
      <c r="P12" s="108">
        <f t="shared" si="2"/>
        <v>120302869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0</v>
      </c>
      <c r="H13" s="107">
        <f t="shared" si="0"/>
        <v>0</v>
      </c>
      <c r="I13" s="138"/>
      <c r="J13" s="52">
        <v>218570</v>
      </c>
      <c r="K13" s="52">
        <v>309996</v>
      </c>
      <c r="L13" s="52">
        <v>810984</v>
      </c>
      <c r="M13" s="52">
        <v>2900819</v>
      </c>
      <c r="N13" s="52">
        <v>3485715</v>
      </c>
      <c r="O13" s="107">
        <f t="shared" si="1"/>
        <v>7726084</v>
      </c>
      <c r="P13" s="108">
        <f t="shared" si="2"/>
        <v>7726084</v>
      </c>
    </row>
    <row r="14" spans="3:16" ht="30" customHeight="1">
      <c r="C14" s="28"/>
      <c r="D14" s="29"/>
      <c r="E14" s="31" t="s">
        <v>41</v>
      </c>
      <c r="F14" s="52">
        <v>953850</v>
      </c>
      <c r="G14" s="52">
        <v>2672079</v>
      </c>
      <c r="H14" s="107">
        <f t="shared" si="0"/>
        <v>3625929</v>
      </c>
      <c r="I14" s="138"/>
      <c r="J14" s="52">
        <v>10353395</v>
      </c>
      <c r="K14" s="52">
        <v>8008308</v>
      </c>
      <c r="L14" s="52">
        <v>4663770</v>
      </c>
      <c r="M14" s="52">
        <v>6553757</v>
      </c>
      <c r="N14" s="52">
        <v>4826066</v>
      </c>
      <c r="O14" s="107">
        <f t="shared" si="1"/>
        <v>34405296</v>
      </c>
      <c r="P14" s="108">
        <f t="shared" si="2"/>
        <v>38031225</v>
      </c>
    </row>
    <row r="15" spans="3:16" ht="30" customHeight="1">
      <c r="C15" s="28"/>
      <c r="D15" s="29"/>
      <c r="E15" s="31" t="s">
        <v>42</v>
      </c>
      <c r="F15" s="52">
        <v>1125950</v>
      </c>
      <c r="G15" s="52">
        <v>2523330</v>
      </c>
      <c r="H15" s="107">
        <f t="shared" si="0"/>
        <v>3649280</v>
      </c>
      <c r="I15" s="138"/>
      <c r="J15" s="52">
        <v>5500388</v>
      </c>
      <c r="K15" s="52">
        <v>5121540</v>
      </c>
      <c r="L15" s="52">
        <v>4215310</v>
      </c>
      <c r="M15" s="52">
        <v>2901481</v>
      </c>
      <c r="N15" s="52">
        <v>1480559</v>
      </c>
      <c r="O15" s="107">
        <f t="shared" si="1"/>
        <v>19219278</v>
      </c>
      <c r="P15" s="108">
        <f t="shared" si="2"/>
        <v>22868558</v>
      </c>
    </row>
    <row r="16" spans="3:16" ht="30" customHeight="1">
      <c r="C16" s="28"/>
      <c r="D16" s="29"/>
      <c r="E16" s="31" t="s">
        <v>43</v>
      </c>
      <c r="F16" s="52">
        <v>535810</v>
      </c>
      <c r="G16" s="52">
        <v>646450</v>
      </c>
      <c r="H16" s="107">
        <f t="shared" si="0"/>
        <v>1182260</v>
      </c>
      <c r="I16" s="138"/>
      <c r="J16" s="52">
        <v>4525430</v>
      </c>
      <c r="K16" s="52">
        <v>4292360</v>
      </c>
      <c r="L16" s="52">
        <v>3009540</v>
      </c>
      <c r="M16" s="52">
        <v>2375750</v>
      </c>
      <c r="N16" s="52">
        <v>1205370</v>
      </c>
      <c r="O16" s="107">
        <f t="shared" si="1"/>
        <v>15408450</v>
      </c>
      <c r="P16" s="108">
        <f t="shared" si="2"/>
        <v>16590710</v>
      </c>
    </row>
    <row r="17" spans="3:16" ht="30" customHeight="1">
      <c r="C17" s="28"/>
      <c r="D17" s="32" t="s">
        <v>44</v>
      </c>
      <c r="E17" s="33"/>
      <c r="F17" s="106">
        <f>SUM(F18:F19)</f>
        <v>7211110</v>
      </c>
      <c r="G17" s="106">
        <f>SUM(G18:G19)</f>
        <v>14143696</v>
      </c>
      <c r="H17" s="107">
        <f t="shared" si="0"/>
        <v>21354806</v>
      </c>
      <c r="I17" s="137"/>
      <c r="J17" s="106">
        <f>SUM(J18:J19)</f>
        <v>143226268</v>
      </c>
      <c r="K17" s="106">
        <f>SUM(K18:K19)</f>
        <v>115436431</v>
      </c>
      <c r="L17" s="106">
        <f>SUM(L18:L19)</f>
        <v>79981673</v>
      </c>
      <c r="M17" s="106">
        <f>SUM(M18:M19)</f>
        <v>63840795</v>
      </c>
      <c r="N17" s="106">
        <f>SUM(N18:N19)</f>
        <v>25380124</v>
      </c>
      <c r="O17" s="107">
        <f t="shared" si="1"/>
        <v>427865291</v>
      </c>
      <c r="P17" s="108">
        <f t="shared" si="2"/>
        <v>449220097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07">
        <f t="shared" si="0"/>
        <v>0</v>
      </c>
      <c r="I18" s="138"/>
      <c r="J18" s="52">
        <v>111283312</v>
      </c>
      <c r="K18" s="52">
        <v>87921886</v>
      </c>
      <c r="L18" s="52">
        <v>66324393</v>
      </c>
      <c r="M18" s="52">
        <v>53384319</v>
      </c>
      <c r="N18" s="52">
        <v>22595214</v>
      </c>
      <c r="O18" s="107">
        <f t="shared" si="1"/>
        <v>341509124</v>
      </c>
      <c r="P18" s="108">
        <f t="shared" si="2"/>
        <v>341509124</v>
      </c>
    </row>
    <row r="19" spans="3:16" ht="30" customHeight="1">
      <c r="C19" s="28"/>
      <c r="D19" s="29"/>
      <c r="E19" s="31" t="s">
        <v>46</v>
      </c>
      <c r="F19" s="52">
        <v>7211110</v>
      </c>
      <c r="G19" s="52">
        <v>14143696</v>
      </c>
      <c r="H19" s="107">
        <f t="shared" si="0"/>
        <v>21354806</v>
      </c>
      <c r="I19" s="138"/>
      <c r="J19" s="52">
        <v>31942956</v>
      </c>
      <c r="K19" s="52">
        <v>27514545</v>
      </c>
      <c r="L19" s="52">
        <v>13657280</v>
      </c>
      <c r="M19" s="52">
        <v>10456476</v>
      </c>
      <c r="N19" s="52">
        <v>2784910</v>
      </c>
      <c r="O19" s="107">
        <f t="shared" si="1"/>
        <v>86356167</v>
      </c>
      <c r="P19" s="108">
        <f t="shared" si="2"/>
        <v>107710973</v>
      </c>
    </row>
    <row r="20" spans="3:16" ht="30" customHeight="1">
      <c r="C20" s="28"/>
      <c r="D20" s="32" t="s">
        <v>47</v>
      </c>
      <c r="E20" s="33"/>
      <c r="F20" s="106">
        <f>SUM(F21:F24)</f>
        <v>116790</v>
      </c>
      <c r="G20" s="106">
        <f>SUM(G21:G24)</f>
        <v>490100</v>
      </c>
      <c r="H20" s="107">
        <f t="shared" si="0"/>
        <v>606890</v>
      </c>
      <c r="I20" s="137"/>
      <c r="J20" s="106">
        <f>SUM(J21:J24)</f>
        <v>10105447</v>
      </c>
      <c r="K20" s="106">
        <f>SUM(K21:K24)</f>
        <v>9859954</v>
      </c>
      <c r="L20" s="106">
        <f>SUM(L21:L24)</f>
        <v>27025100</v>
      </c>
      <c r="M20" s="106">
        <f>SUM(M21:M24)</f>
        <v>32478533</v>
      </c>
      <c r="N20" s="106">
        <f>SUM(N21:N24)</f>
        <v>10505260</v>
      </c>
      <c r="O20" s="107">
        <f t="shared" si="1"/>
        <v>89974294</v>
      </c>
      <c r="P20" s="108">
        <f t="shared" si="2"/>
        <v>90581184</v>
      </c>
    </row>
    <row r="21" spans="3:16" ht="30" customHeight="1">
      <c r="C21" s="28"/>
      <c r="D21" s="29"/>
      <c r="E21" s="31" t="s">
        <v>48</v>
      </c>
      <c r="F21" s="52">
        <v>81510</v>
      </c>
      <c r="G21" s="52">
        <v>355210</v>
      </c>
      <c r="H21" s="107">
        <f t="shared" si="0"/>
        <v>436720</v>
      </c>
      <c r="I21" s="138"/>
      <c r="J21" s="52">
        <v>8410247</v>
      </c>
      <c r="K21" s="52">
        <v>7469424</v>
      </c>
      <c r="L21" s="52">
        <v>25942280</v>
      </c>
      <c r="M21" s="52">
        <v>30899283</v>
      </c>
      <c r="N21" s="52">
        <v>10239480</v>
      </c>
      <c r="O21" s="107">
        <f t="shared" si="1"/>
        <v>82960714</v>
      </c>
      <c r="P21" s="108">
        <f t="shared" si="2"/>
        <v>83397434</v>
      </c>
    </row>
    <row r="22" spans="3:16" ht="30" customHeight="1">
      <c r="C22" s="28"/>
      <c r="D22" s="29"/>
      <c r="E22" s="34" t="s">
        <v>49</v>
      </c>
      <c r="F22" s="52">
        <v>35280</v>
      </c>
      <c r="G22" s="52">
        <v>134890</v>
      </c>
      <c r="H22" s="107">
        <f t="shared" si="0"/>
        <v>170170</v>
      </c>
      <c r="I22" s="138"/>
      <c r="J22" s="52">
        <v>1695200</v>
      </c>
      <c r="K22" s="52">
        <v>2390530</v>
      </c>
      <c r="L22" s="52">
        <v>1082820</v>
      </c>
      <c r="M22" s="52">
        <v>1579250</v>
      </c>
      <c r="N22" s="52">
        <v>265780</v>
      </c>
      <c r="O22" s="107">
        <f t="shared" si="1"/>
        <v>7013580</v>
      </c>
      <c r="P22" s="108">
        <f t="shared" si="2"/>
        <v>7183750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07">
        <f t="shared" si="0"/>
        <v>0</v>
      </c>
      <c r="I23" s="138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07">
        <f t="shared" si="1"/>
        <v>0</v>
      </c>
      <c r="P23" s="108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07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07">
        <f t="shared" si="1"/>
        <v>0</v>
      </c>
      <c r="P24" s="108">
        <f t="shared" si="2"/>
        <v>0</v>
      </c>
    </row>
    <row r="25" spans="3:16" ht="30" customHeight="1">
      <c r="C25" s="28"/>
      <c r="D25" s="32" t="s">
        <v>51</v>
      </c>
      <c r="E25" s="33"/>
      <c r="F25" s="106">
        <f>SUM(F26:F28)</f>
        <v>7521758</v>
      </c>
      <c r="G25" s="106">
        <f>SUM(G26:G28)</f>
        <v>9887274</v>
      </c>
      <c r="H25" s="107">
        <f t="shared" si="0"/>
        <v>17409032</v>
      </c>
      <c r="I25" s="137"/>
      <c r="J25" s="106">
        <f>SUM(J26:J28)</f>
        <v>17529981</v>
      </c>
      <c r="K25" s="106">
        <f>SUM(K26:K28)</f>
        <v>21169590</v>
      </c>
      <c r="L25" s="106">
        <f>SUM(L26:L28)</f>
        <v>16685511</v>
      </c>
      <c r="M25" s="106">
        <f>SUM(M26:M28)</f>
        <v>12235329</v>
      </c>
      <c r="N25" s="106">
        <f>SUM(N26:N28)</f>
        <v>5582300</v>
      </c>
      <c r="O25" s="107">
        <f t="shared" si="1"/>
        <v>73202711</v>
      </c>
      <c r="P25" s="108">
        <f t="shared" si="2"/>
        <v>90611743</v>
      </c>
    </row>
    <row r="26" spans="3:16" ht="30" customHeight="1">
      <c r="C26" s="28"/>
      <c r="D26" s="29"/>
      <c r="E26" s="34" t="s">
        <v>52</v>
      </c>
      <c r="F26" s="52">
        <v>3967970</v>
      </c>
      <c r="G26" s="52">
        <v>6901900</v>
      </c>
      <c r="H26" s="107">
        <f t="shared" si="0"/>
        <v>10869870</v>
      </c>
      <c r="I26" s="138"/>
      <c r="J26" s="52">
        <v>12902210</v>
      </c>
      <c r="K26" s="52">
        <v>19643440</v>
      </c>
      <c r="L26" s="52">
        <v>13850830</v>
      </c>
      <c r="M26" s="52">
        <v>11327040</v>
      </c>
      <c r="N26" s="52">
        <v>5377400</v>
      </c>
      <c r="O26" s="107">
        <f t="shared" si="1"/>
        <v>63100920</v>
      </c>
      <c r="P26" s="108">
        <f t="shared" si="2"/>
        <v>73970790</v>
      </c>
    </row>
    <row r="27" spans="3:16" ht="30" customHeight="1">
      <c r="C27" s="28"/>
      <c r="D27" s="29"/>
      <c r="E27" s="34" t="s">
        <v>53</v>
      </c>
      <c r="F27" s="52">
        <v>406748</v>
      </c>
      <c r="G27" s="52">
        <v>597486</v>
      </c>
      <c r="H27" s="107">
        <f t="shared" si="0"/>
        <v>1004234</v>
      </c>
      <c r="I27" s="138"/>
      <c r="J27" s="52">
        <v>1241600</v>
      </c>
      <c r="K27" s="52">
        <v>589260</v>
      </c>
      <c r="L27" s="52">
        <v>859343</v>
      </c>
      <c r="M27" s="52">
        <v>223960</v>
      </c>
      <c r="N27" s="52">
        <v>110000</v>
      </c>
      <c r="O27" s="107">
        <f t="shared" si="1"/>
        <v>3024163</v>
      </c>
      <c r="P27" s="108">
        <f t="shared" si="2"/>
        <v>4028397</v>
      </c>
    </row>
    <row r="28" spans="3:16" ht="30" customHeight="1">
      <c r="C28" s="28"/>
      <c r="D28" s="29"/>
      <c r="E28" s="34" t="s">
        <v>54</v>
      </c>
      <c r="F28" s="52">
        <v>3147040</v>
      </c>
      <c r="G28" s="52">
        <v>2387888</v>
      </c>
      <c r="H28" s="107">
        <f t="shared" si="0"/>
        <v>5534928</v>
      </c>
      <c r="I28" s="138"/>
      <c r="J28" s="52">
        <v>3386171</v>
      </c>
      <c r="K28" s="52">
        <v>936890</v>
      </c>
      <c r="L28" s="52">
        <v>1975338</v>
      </c>
      <c r="M28" s="52">
        <v>684329</v>
      </c>
      <c r="N28" s="52">
        <v>94900</v>
      </c>
      <c r="O28" s="107">
        <f t="shared" si="1"/>
        <v>7077628</v>
      </c>
      <c r="P28" s="108">
        <f t="shared" si="2"/>
        <v>12612556</v>
      </c>
    </row>
    <row r="29" spans="3:16" ht="30" customHeight="1">
      <c r="C29" s="28"/>
      <c r="D29" s="36" t="s">
        <v>55</v>
      </c>
      <c r="E29" s="37"/>
      <c r="F29" s="52">
        <v>1203848</v>
      </c>
      <c r="G29" s="52">
        <v>1154168</v>
      </c>
      <c r="H29" s="107">
        <f t="shared" si="0"/>
        <v>2358016</v>
      </c>
      <c r="I29" s="138"/>
      <c r="J29" s="52">
        <v>14755780</v>
      </c>
      <c r="K29" s="52">
        <v>13426647</v>
      </c>
      <c r="L29" s="52">
        <v>10349874</v>
      </c>
      <c r="M29" s="52">
        <v>13337643</v>
      </c>
      <c r="N29" s="52">
        <v>3340113</v>
      </c>
      <c r="O29" s="107">
        <f t="shared" si="1"/>
        <v>55210057</v>
      </c>
      <c r="P29" s="108">
        <f t="shared" si="2"/>
        <v>57568073</v>
      </c>
    </row>
    <row r="30" spans="3:16" ht="30" customHeight="1" thickBot="1">
      <c r="C30" s="38"/>
      <c r="D30" s="39" t="s">
        <v>56</v>
      </c>
      <c r="E30" s="40"/>
      <c r="F30" s="54">
        <v>4248691</v>
      </c>
      <c r="G30" s="54">
        <v>5310561</v>
      </c>
      <c r="H30" s="109">
        <f t="shared" si="0"/>
        <v>9559252</v>
      </c>
      <c r="I30" s="139"/>
      <c r="J30" s="54">
        <v>41351538</v>
      </c>
      <c r="K30" s="54">
        <v>24333247</v>
      </c>
      <c r="L30" s="54">
        <v>17262249</v>
      </c>
      <c r="M30" s="54">
        <v>12184583</v>
      </c>
      <c r="N30" s="54">
        <v>4792724</v>
      </c>
      <c r="O30" s="109">
        <f t="shared" si="1"/>
        <v>99924341</v>
      </c>
      <c r="P30" s="110">
        <f t="shared" si="2"/>
        <v>109483593</v>
      </c>
    </row>
    <row r="31" spans="3:16" ht="30" customHeight="1">
      <c r="C31" s="25" t="s">
        <v>57</v>
      </c>
      <c r="D31" s="41"/>
      <c r="E31" s="42"/>
      <c r="F31" s="103">
        <f>SUM(F32:F40)</f>
        <v>796870</v>
      </c>
      <c r="G31" s="103">
        <f>SUM(G32:G40)</f>
        <v>1009730</v>
      </c>
      <c r="H31" s="104">
        <f t="shared" si="0"/>
        <v>1806600</v>
      </c>
      <c r="I31" s="136"/>
      <c r="J31" s="103">
        <f>SUM(J32:J40)</f>
        <v>107826532</v>
      </c>
      <c r="K31" s="103">
        <f>SUM(K32:K40)</f>
        <v>108727926</v>
      </c>
      <c r="L31" s="103">
        <f>SUM(L32:L40)</f>
        <v>123015982</v>
      </c>
      <c r="M31" s="103">
        <f>SUM(M32:M40)</f>
        <v>139777429</v>
      </c>
      <c r="N31" s="103">
        <f>SUM(N32:N40)</f>
        <v>93551490</v>
      </c>
      <c r="O31" s="104">
        <f t="shared" si="1"/>
        <v>572899359</v>
      </c>
      <c r="P31" s="105">
        <f t="shared" si="2"/>
        <v>574705959</v>
      </c>
    </row>
    <row r="32" spans="3:16" ht="30" customHeight="1">
      <c r="C32" s="43"/>
      <c r="D32" s="36" t="s">
        <v>58</v>
      </c>
      <c r="E32" s="37"/>
      <c r="F32" s="55">
        <v>0</v>
      </c>
      <c r="G32" s="55">
        <v>0</v>
      </c>
      <c r="H32" s="111">
        <f t="shared" si="0"/>
        <v>0</v>
      </c>
      <c r="I32" s="53"/>
      <c r="J32" s="55">
        <v>7520170</v>
      </c>
      <c r="K32" s="55">
        <v>18817060</v>
      </c>
      <c r="L32" s="55">
        <v>19876190</v>
      </c>
      <c r="M32" s="55">
        <v>15815040</v>
      </c>
      <c r="N32" s="55">
        <v>5278320</v>
      </c>
      <c r="O32" s="111">
        <f t="shared" si="1"/>
        <v>67306780</v>
      </c>
      <c r="P32" s="112">
        <f t="shared" si="2"/>
        <v>67306780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06">
        <f t="shared" si="0"/>
        <v>0</v>
      </c>
      <c r="I33" s="53"/>
      <c r="J33" s="52">
        <v>125840</v>
      </c>
      <c r="K33" s="52">
        <v>0</v>
      </c>
      <c r="L33" s="52">
        <v>0</v>
      </c>
      <c r="M33" s="52">
        <v>0</v>
      </c>
      <c r="N33" s="52">
        <v>0</v>
      </c>
      <c r="O33" s="107">
        <f t="shared" si="1"/>
        <v>125840</v>
      </c>
      <c r="P33" s="108">
        <f t="shared" si="2"/>
        <v>125840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06">
        <f t="shared" si="0"/>
        <v>0</v>
      </c>
      <c r="I34" s="53"/>
      <c r="J34" s="52">
        <v>55600295</v>
      </c>
      <c r="K34" s="52">
        <v>41770036</v>
      </c>
      <c r="L34" s="52">
        <v>30228462</v>
      </c>
      <c r="M34" s="52">
        <v>16066539</v>
      </c>
      <c r="N34" s="52">
        <v>8127970</v>
      </c>
      <c r="O34" s="107">
        <f t="shared" si="1"/>
        <v>151793302</v>
      </c>
      <c r="P34" s="108">
        <f t="shared" si="2"/>
        <v>151793302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93610</v>
      </c>
      <c r="H35" s="106">
        <f t="shared" si="0"/>
        <v>93610</v>
      </c>
      <c r="I35" s="138"/>
      <c r="J35" s="52">
        <v>3893580</v>
      </c>
      <c r="K35" s="52">
        <v>3361920</v>
      </c>
      <c r="L35" s="52">
        <v>7094250</v>
      </c>
      <c r="M35" s="52">
        <v>5584090</v>
      </c>
      <c r="N35" s="52">
        <v>4345560</v>
      </c>
      <c r="O35" s="107">
        <f t="shared" si="1"/>
        <v>24279400</v>
      </c>
      <c r="P35" s="108">
        <f t="shared" si="2"/>
        <v>24373010</v>
      </c>
    </row>
    <row r="36" spans="3:16" ht="30" customHeight="1">
      <c r="C36" s="28"/>
      <c r="D36" s="36" t="s">
        <v>61</v>
      </c>
      <c r="E36" s="37"/>
      <c r="F36" s="52">
        <v>796870</v>
      </c>
      <c r="G36" s="52">
        <v>916120</v>
      </c>
      <c r="H36" s="106">
        <f t="shared" si="0"/>
        <v>1712990</v>
      </c>
      <c r="I36" s="138"/>
      <c r="J36" s="52">
        <v>12959027</v>
      </c>
      <c r="K36" s="52">
        <v>12767840</v>
      </c>
      <c r="L36" s="52">
        <v>13333670</v>
      </c>
      <c r="M36" s="52">
        <v>10096670</v>
      </c>
      <c r="N36" s="52">
        <v>2305140</v>
      </c>
      <c r="O36" s="107">
        <f t="shared" si="1"/>
        <v>51462347</v>
      </c>
      <c r="P36" s="108">
        <f t="shared" si="2"/>
        <v>53175337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0</v>
      </c>
      <c r="H37" s="106">
        <f t="shared" si="0"/>
        <v>0</v>
      </c>
      <c r="I37" s="53"/>
      <c r="J37" s="52">
        <v>27000200</v>
      </c>
      <c r="K37" s="52">
        <v>29608510</v>
      </c>
      <c r="L37" s="52">
        <v>29435090</v>
      </c>
      <c r="M37" s="52">
        <v>17199510</v>
      </c>
      <c r="N37" s="52">
        <v>5761700</v>
      </c>
      <c r="O37" s="107">
        <f t="shared" si="1"/>
        <v>109005010</v>
      </c>
      <c r="P37" s="108">
        <f t="shared" si="2"/>
        <v>109005010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06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07">
        <f t="shared" si="1"/>
        <v>0</v>
      </c>
      <c r="P38" s="108">
        <f t="shared" si="2"/>
        <v>0</v>
      </c>
    </row>
    <row r="39" spans="3:16" ht="30" customHeight="1">
      <c r="C39" s="28"/>
      <c r="D39" s="195" t="s">
        <v>64</v>
      </c>
      <c r="E39" s="202"/>
      <c r="F39" s="52">
        <v>0</v>
      </c>
      <c r="G39" s="52">
        <v>0</v>
      </c>
      <c r="H39" s="107">
        <f t="shared" si="0"/>
        <v>0</v>
      </c>
      <c r="I39" s="53"/>
      <c r="J39" s="52">
        <v>252160</v>
      </c>
      <c r="K39" s="52">
        <v>1334560</v>
      </c>
      <c r="L39" s="52">
        <v>21653420</v>
      </c>
      <c r="M39" s="52">
        <v>72406020</v>
      </c>
      <c r="N39" s="52">
        <v>65944850</v>
      </c>
      <c r="O39" s="107">
        <f t="shared" si="1"/>
        <v>161591010</v>
      </c>
      <c r="P39" s="108">
        <f t="shared" si="2"/>
        <v>161591010</v>
      </c>
    </row>
    <row r="40" spans="3:16" ht="30" customHeight="1" thickBot="1">
      <c r="C40" s="38"/>
      <c r="D40" s="197" t="s">
        <v>65</v>
      </c>
      <c r="E40" s="198"/>
      <c r="F40" s="56">
        <v>0</v>
      </c>
      <c r="G40" s="56">
        <v>0</v>
      </c>
      <c r="H40" s="113">
        <f t="shared" si="0"/>
        <v>0</v>
      </c>
      <c r="I40" s="57"/>
      <c r="J40" s="56">
        <v>475260</v>
      </c>
      <c r="K40" s="56">
        <v>1068000</v>
      </c>
      <c r="L40" s="56">
        <v>1394900</v>
      </c>
      <c r="M40" s="56">
        <v>2609560</v>
      </c>
      <c r="N40" s="56">
        <v>1787950</v>
      </c>
      <c r="O40" s="113">
        <f t="shared" si="1"/>
        <v>7335670</v>
      </c>
      <c r="P40" s="114">
        <f t="shared" si="2"/>
        <v>7335670</v>
      </c>
    </row>
    <row r="41" spans="3:16" ht="30" customHeight="1">
      <c r="C41" s="25" t="s">
        <v>66</v>
      </c>
      <c r="D41" s="41"/>
      <c r="E41" s="42"/>
      <c r="F41" s="103">
        <f>SUM(F42:F45)</f>
        <v>0</v>
      </c>
      <c r="G41" s="103">
        <f>SUM(G42:G45)</f>
        <v>0</v>
      </c>
      <c r="H41" s="104">
        <f t="shared" si="0"/>
        <v>0</v>
      </c>
      <c r="I41" s="115"/>
      <c r="J41" s="103">
        <f>SUM(J42:J45)</f>
        <v>44861956</v>
      </c>
      <c r="K41" s="103">
        <f>SUM(K42:K45)</f>
        <v>50467648</v>
      </c>
      <c r="L41" s="103">
        <f>SUM(L42:L45)</f>
        <v>128138900</v>
      </c>
      <c r="M41" s="103">
        <f>SUM(M42:M45)</f>
        <v>291772205</v>
      </c>
      <c r="N41" s="103">
        <f>SUM(N42:N45)</f>
        <v>188470571</v>
      </c>
      <c r="O41" s="104">
        <f t="shared" si="1"/>
        <v>703711280</v>
      </c>
      <c r="P41" s="105">
        <f t="shared" si="2"/>
        <v>703711280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07">
        <f t="shared" si="0"/>
        <v>0</v>
      </c>
      <c r="I42" s="53"/>
      <c r="J42" s="52">
        <v>989010</v>
      </c>
      <c r="K42" s="52">
        <v>2671740</v>
      </c>
      <c r="L42" s="52">
        <v>54103039</v>
      </c>
      <c r="M42" s="52">
        <v>148583674</v>
      </c>
      <c r="N42" s="52">
        <v>106468356</v>
      </c>
      <c r="O42" s="107">
        <f>SUM(I42:N42)</f>
        <v>312815819</v>
      </c>
      <c r="P42" s="108">
        <f>SUM(O42,H42)</f>
        <v>312815819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07">
        <f t="shared" si="0"/>
        <v>0</v>
      </c>
      <c r="I43" s="53"/>
      <c r="J43" s="52">
        <v>40648256</v>
      </c>
      <c r="K43" s="52">
        <v>41906218</v>
      </c>
      <c r="L43" s="52">
        <v>56752181</v>
      </c>
      <c r="M43" s="52">
        <v>65614070</v>
      </c>
      <c r="N43" s="52">
        <v>37745295</v>
      </c>
      <c r="O43" s="107">
        <f>SUM(I43:N43)</f>
        <v>242666020</v>
      </c>
      <c r="P43" s="108">
        <f>SUM(O43,H43)</f>
        <v>242666020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07">
        <f t="shared" si="0"/>
        <v>0</v>
      </c>
      <c r="I44" s="53"/>
      <c r="J44" s="52">
        <v>0</v>
      </c>
      <c r="K44" s="52">
        <v>285080</v>
      </c>
      <c r="L44" s="52">
        <v>1328990</v>
      </c>
      <c r="M44" s="52">
        <v>12059937</v>
      </c>
      <c r="N44" s="52">
        <v>8193380</v>
      </c>
      <c r="O44" s="107">
        <f>SUM(I44:N44)</f>
        <v>21867387</v>
      </c>
      <c r="P44" s="108">
        <f>SUM(O44,H44)</f>
        <v>21867387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09">
        <f t="shared" si="0"/>
        <v>0</v>
      </c>
      <c r="I45" s="58"/>
      <c r="J45" s="54">
        <v>3224690</v>
      </c>
      <c r="K45" s="54">
        <v>5604610</v>
      </c>
      <c r="L45" s="54">
        <v>15954690</v>
      </c>
      <c r="M45" s="54">
        <v>65514524</v>
      </c>
      <c r="N45" s="54">
        <v>36063540</v>
      </c>
      <c r="O45" s="116">
        <f>SUM(I45:N45)</f>
        <v>126362054</v>
      </c>
      <c r="P45" s="117">
        <f>SUM(O45,H45)</f>
        <v>126362054</v>
      </c>
    </row>
    <row r="46" spans="3:16" ht="30" customHeight="1" thickBot="1">
      <c r="C46" s="199" t="s">
        <v>70</v>
      </c>
      <c r="D46" s="200"/>
      <c r="E46" s="200"/>
      <c r="F46" s="118">
        <f>SUM(F10,F31,F41)</f>
        <v>23714677</v>
      </c>
      <c r="G46" s="118">
        <f>SUM(G10,G31,G41)</f>
        <v>37837388</v>
      </c>
      <c r="H46" s="119">
        <f t="shared" si="0"/>
        <v>61552065</v>
      </c>
      <c r="I46" s="140"/>
      <c r="J46" s="118">
        <f>SUM(J10,J31,J41)</f>
        <v>439031666</v>
      </c>
      <c r="K46" s="118">
        <f>SUM(K10,K31,K41)</f>
        <v>387255799</v>
      </c>
      <c r="L46" s="118">
        <f>SUM(L10,L31,L41)</f>
        <v>434874039</v>
      </c>
      <c r="M46" s="118">
        <f>SUM(M10,M31,M41)</f>
        <v>600732917</v>
      </c>
      <c r="N46" s="118">
        <f>SUM(N10,N31,N41)</f>
        <v>357954889</v>
      </c>
      <c r="O46" s="119">
        <f t="shared" si="1"/>
        <v>2219849310</v>
      </c>
      <c r="P46" s="120">
        <f t="shared" si="2"/>
        <v>2281401375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03">
        <f>SUM(F49,F55,F58,F63,F67,F68)</f>
        <v>20869011</v>
      </c>
      <c r="G48" s="103">
        <f>SUM(G49,G55,G58,G63,G67,G68)</f>
        <v>33356733</v>
      </c>
      <c r="H48" s="104">
        <f t="shared" si="0"/>
        <v>54225744</v>
      </c>
      <c r="I48" s="136"/>
      <c r="J48" s="103">
        <f>SUM(J49,J55,J58,J63,J67,J68)</f>
        <v>259294661</v>
      </c>
      <c r="K48" s="103">
        <f>SUM(K49,K55,K58,K63,K67,K68)</f>
        <v>205596915</v>
      </c>
      <c r="L48" s="103">
        <f>SUM(L49,L55,L58,L63,L67,L68)</f>
        <v>165357224</v>
      </c>
      <c r="M48" s="103">
        <f>SUM(M49,M55,M58,M63,M67,M68)</f>
        <v>151887928</v>
      </c>
      <c r="N48" s="103">
        <f>SUM(N49,N55,N58,N63,N67,N68)</f>
        <v>67978720</v>
      </c>
      <c r="O48" s="104">
        <f t="shared" si="1"/>
        <v>850115448</v>
      </c>
      <c r="P48" s="105">
        <f t="shared" si="2"/>
        <v>904341192</v>
      </c>
      <c r="Q48" s="20"/>
    </row>
    <row r="49" spans="3:16" ht="30" customHeight="1">
      <c r="C49" s="28"/>
      <c r="D49" s="29" t="s">
        <v>38</v>
      </c>
      <c r="E49" s="30"/>
      <c r="F49" s="106">
        <f>SUM(F50:F54)</f>
        <v>2330825</v>
      </c>
      <c r="G49" s="106">
        <f>SUM(G50:G54)</f>
        <v>5189280</v>
      </c>
      <c r="H49" s="107">
        <f t="shared" si="0"/>
        <v>7520105</v>
      </c>
      <c r="I49" s="137"/>
      <c r="J49" s="106">
        <f>SUM(J50:J54)</f>
        <v>52759921</v>
      </c>
      <c r="K49" s="106">
        <f>SUM(K50:K54)</f>
        <v>38977107</v>
      </c>
      <c r="L49" s="106">
        <f>SUM(L50:L54)</f>
        <v>28733384</v>
      </c>
      <c r="M49" s="106">
        <f>SUM(M50:M54)</f>
        <v>31128929</v>
      </c>
      <c r="N49" s="106">
        <f>SUM(N50:N54)</f>
        <v>23426415</v>
      </c>
      <c r="O49" s="107">
        <f t="shared" si="1"/>
        <v>175025756</v>
      </c>
      <c r="P49" s="108">
        <f t="shared" si="2"/>
        <v>182545861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07">
        <f t="shared" si="0"/>
        <v>0</v>
      </c>
      <c r="I50" s="138"/>
      <c r="J50" s="52">
        <v>34477026</v>
      </c>
      <c r="K50" s="52">
        <v>23239144</v>
      </c>
      <c r="L50" s="52">
        <v>17517742</v>
      </c>
      <c r="M50" s="52">
        <v>18124273</v>
      </c>
      <c r="N50" s="52">
        <v>13652697</v>
      </c>
      <c r="O50" s="107">
        <f t="shared" si="1"/>
        <v>107010882</v>
      </c>
      <c r="P50" s="108">
        <f t="shared" si="2"/>
        <v>107010882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0</v>
      </c>
      <c r="H51" s="107">
        <f t="shared" si="0"/>
        <v>0</v>
      </c>
      <c r="I51" s="138"/>
      <c r="J51" s="52">
        <v>196713</v>
      </c>
      <c r="K51" s="52">
        <v>257434</v>
      </c>
      <c r="L51" s="52">
        <v>719101</v>
      </c>
      <c r="M51" s="52">
        <v>2547578</v>
      </c>
      <c r="N51" s="52">
        <v>3089488</v>
      </c>
      <c r="O51" s="107">
        <f t="shared" si="1"/>
        <v>6810314</v>
      </c>
      <c r="P51" s="108">
        <f t="shared" si="2"/>
        <v>6810314</v>
      </c>
    </row>
    <row r="52" spans="3:16" ht="30" customHeight="1">
      <c r="C52" s="28"/>
      <c r="D52" s="29"/>
      <c r="E52" s="31" t="s">
        <v>41</v>
      </c>
      <c r="F52" s="52">
        <v>850616</v>
      </c>
      <c r="G52" s="52">
        <v>2384573</v>
      </c>
      <c r="H52" s="107">
        <f t="shared" si="0"/>
        <v>3235189</v>
      </c>
      <c r="I52" s="138"/>
      <c r="J52" s="52">
        <v>9167948</v>
      </c>
      <c r="K52" s="52">
        <v>7138556</v>
      </c>
      <c r="L52" s="52">
        <v>4090917</v>
      </c>
      <c r="M52" s="52">
        <v>5787306</v>
      </c>
      <c r="N52" s="52">
        <v>4287525</v>
      </c>
      <c r="O52" s="107">
        <f t="shared" si="1"/>
        <v>30472252</v>
      </c>
      <c r="P52" s="108">
        <f t="shared" si="2"/>
        <v>33707441</v>
      </c>
    </row>
    <row r="53" spans="3:16" ht="30" customHeight="1">
      <c r="C53" s="28"/>
      <c r="D53" s="29"/>
      <c r="E53" s="31" t="s">
        <v>42</v>
      </c>
      <c r="F53" s="52">
        <v>1000395</v>
      </c>
      <c r="G53" s="52">
        <v>2229293</v>
      </c>
      <c r="H53" s="107">
        <f t="shared" si="0"/>
        <v>3229688</v>
      </c>
      <c r="I53" s="138"/>
      <c r="J53" s="52">
        <v>4888392</v>
      </c>
      <c r="K53" s="52">
        <v>4521431</v>
      </c>
      <c r="L53" s="52">
        <v>3738503</v>
      </c>
      <c r="M53" s="52">
        <v>2557210</v>
      </c>
      <c r="N53" s="52">
        <v>1318232</v>
      </c>
      <c r="O53" s="107">
        <f t="shared" si="1"/>
        <v>17023768</v>
      </c>
      <c r="P53" s="108">
        <f t="shared" si="2"/>
        <v>20253456</v>
      </c>
    </row>
    <row r="54" spans="3:16" ht="30" customHeight="1">
      <c r="C54" s="28"/>
      <c r="D54" s="29"/>
      <c r="E54" s="31" t="s">
        <v>43</v>
      </c>
      <c r="F54" s="52">
        <v>479814</v>
      </c>
      <c r="G54" s="52">
        <v>575414</v>
      </c>
      <c r="H54" s="107">
        <f t="shared" si="0"/>
        <v>1055228</v>
      </c>
      <c r="I54" s="138"/>
      <c r="J54" s="52">
        <v>4029842</v>
      </c>
      <c r="K54" s="52">
        <v>3820542</v>
      </c>
      <c r="L54" s="52">
        <v>2667121</v>
      </c>
      <c r="M54" s="52">
        <v>2112562</v>
      </c>
      <c r="N54" s="52">
        <v>1078473</v>
      </c>
      <c r="O54" s="107">
        <f t="shared" si="1"/>
        <v>13708540</v>
      </c>
      <c r="P54" s="108">
        <f t="shared" si="2"/>
        <v>14763768</v>
      </c>
    </row>
    <row r="55" spans="3:16" ht="30" customHeight="1">
      <c r="C55" s="28"/>
      <c r="D55" s="32" t="s">
        <v>44</v>
      </c>
      <c r="E55" s="33"/>
      <c r="F55" s="106">
        <f>SUM(F56:F57)</f>
        <v>6422287</v>
      </c>
      <c r="G55" s="106">
        <f>SUM(G56:G57)</f>
        <v>12575958</v>
      </c>
      <c r="H55" s="107">
        <f t="shared" si="0"/>
        <v>18998245</v>
      </c>
      <c r="I55" s="137"/>
      <c r="J55" s="106">
        <f>SUM(J56:J57)</f>
        <v>127358331</v>
      </c>
      <c r="K55" s="106">
        <f>SUM(K56:K57)</f>
        <v>102958423</v>
      </c>
      <c r="L55" s="106">
        <f>SUM(L56:L57)</f>
        <v>71268351</v>
      </c>
      <c r="M55" s="106">
        <f>SUM(M56:M57)</f>
        <v>56785395</v>
      </c>
      <c r="N55" s="106">
        <f>SUM(N56:N57)</f>
        <v>22599959</v>
      </c>
      <c r="O55" s="107">
        <f t="shared" si="1"/>
        <v>380970459</v>
      </c>
      <c r="P55" s="108">
        <f t="shared" si="2"/>
        <v>399968704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07">
        <f t="shared" si="0"/>
        <v>0</v>
      </c>
      <c r="I56" s="138"/>
      <c r="J56" s="52">
        <v>98972460</v>
      </c>
      <c r="K56" s="52">
        <v>78385746</v>
      </c>
      <c r="L56" s="52">
        <v>59147358</v>
      </c>
      <c r="M56" s="52">
        <v>47509738</v>
      </c>
      <c r="N56" s="52">
        <v>20143650</v>
      </c>
      <c r="O56" s="107">
        <f t="shared" si="1"/>
        <v>304158952</v>
      </c>
      <c r="P56" s="108">
        <f t="shared" si="2"/>
        <v>304158952</v>
      </c>
    </row>
    <row r="57" spans="3:16" ht="30" customHeight="1">
      <c r="C57" s="28"/>
      <c r="D57" s="29"/>
      <c r="E57" s="31" t="s">
        <v>46</v>
      </c>
      <c r="F57" s="52">
        <v>6422287</v>
      </c>
      <c r="G57" s="52">
        <v>12575958</v>
      </c>
      <c r="H57" s="107">
        <f t="shared" si="0"/>
        <v>18998245</v>
      </c>
      <c r="I57" s="138"/>
      <c r="J57" s="52">
        <v>28385871</v>
      </c>
      <c r="K57" s="52">
        <v>24572677</v>
      </c>
      <c r="L57" s="52">
        <v>12120993</v>
      </c>
      <c r="M57" s="52">
        <v>9275657</v>
      </c>
      <c r="N57" s="52">
        <v>2456309</v>
      </c>
      <c r="O57" s="107">
        <f t="shared" si="1"/>
        <v>76811507</v>
      </c>
      <c r="P57" s="108">
        <f t="shared" si="2"/>
        <v>95809752</v>
      </c>
    </row>
    <row r="58" spans="3:16" ht="30" customHeight="1">
      <c r="C58" s="28"/>
      <c r="D58" s="32" t="s">
        <v>47</v>
      </c>
      <c r="E58" s="33"/>
      <c r="F58" s="106">
        <f>SUM(F59:F62)</f>
        <v>105111</v>
      </c>
      <c r="G58" s="106">
        <f>SUM(G59:G62)</f>
        <v>439259</v>
      </c>
      <c r="H58" s="107">
        <f t="shared" si="0"/>
        <v>544370</v>
      </c>
      <c r="I58" s="137"/>
      <c r="J58" s="106">
        <f>SUM(J59:J62)</f>
        <v>9075189</v>
      </c>
      <c r="K58" s="106">
        <f>SUM(K59:K62)</f>
        <v>8721948</v>
      </c>
      <c r="L58" s="106">
        <f>SUM(L59:L62)</f>
        <v>24114081</v>
      </c>
      <c r="M58" s="106">
        <f>SUM(M59:M62)</f>
        <v>29054709</v>
      </c>
      <c r="N58" s="106">
        <f>SUM(N59:N62)</f>
        <v>9271680</v>
      </c>
      <c r="O58" s="107">
        <f t="shared" si="1"/>
        <v>80237607</v>
      </c>
      <c r="P58" s="108">
        <f t="shared" si="2"/>
        <v>80781977</v>
      </c>
    </row>
    <row r="59" spans="3:16" ht="30" customHeight="1">
      <c r="C59" s="28"/>
      <c r="D59" s="29"/>
      <c r="E59" s="31" t="s">
        <v>48</v>
      </c>
      <c r="F59" s="52">
        <v>73359</v>
      </c>
      <c r="G59" s="52">
        <v>317858</v>
      </c>
      <c r="H59" s="107">
        <f t="shared" si="0"/>
        <v>391217</v>
      </c>
      <c r="I59" s="138"/>
      <c r="J59" s="52">
        <v>7552487</v>
      </c>
      <c r="K59" s="52">
        <v>6620068</v>
      </c>
      <c r="L59" s="52">
        <v>23151693</v>
      </c>
      <c r="M59" s="52">
        <v>27645035</v>
      </c>
      <c r="N59" s="52">
        <v>9032478</v>
      </c>
      <c r="O59" s="107">
        <f t="shared" si="1"/>
        <v>74001761</v>
      </c>
      <c r="P59" s="108">
        <f t="shared" si="2"/>
        <v>74392978</v>
      </c>
    </row>
    <row r="60" spans="3:16" ht="30" customHeight="1">
      <c r="C60" s="28"/>
      <c r="D60" s="29"/>
      <c r="E60" s="34" t="s">
        <v>49</v>
      </c>
      <c r="F60" s="52">
        <v>31752</v>
      </c>
      <c r="G60" s="52">
        <v>121401</v>
      </c>
      <c r="H60" s="107">
        <f t="shared" si="0"/>
        <v>153153</v>
      </c>
      <c r="I60" s="138"/>
      <c r="J60" s="52">
        <v>1522702</v>
      </c>
      <c r="K60" s="52">
        <v>2101880</v>
      </c>
      <c r="L60" s="52">
        <v>962388</v>
      </c>
      <c r="M60" s="52">
        <v>1409674</v>
      </c>
      <c r="N60" s="52">
        <v>239202</v>
      </c>
      <c r="O60" s="107">
        <f t="shared" si="1"/>
        <v>6235846</v>
      </c>
      <c r="P60" s="108">
        <f t="shared" si="2"/>
        <v>6388999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07">
        <f t="shared" si="0"/>
        <v>0</v>
      </c>
      <c r="I61" s="138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07">
        <f t="shared" si="1"/>
        <v>0</v>
      </c>
      <c r="P61" s="108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07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07">
        <f t="shared" si="1"/>
        <v>0</v>
      </c>
      <c r="P62" s="108">
        <f t="shared" si="2"/>
        <v>0</v>
      </c>
    </row>
    <row r="63" spans="3:16" ht="30" customHeight="1">
      <c r="C63" s="28"/>
      <c r="D63" s="32" t="s">
        <v>51</v>
      </c>
      <c r="E63" s="33"/>
      <c r="F63" s="106">
        <f>SUM(F64:F66)</f>
        <v>6698766</v>
      </c>
      <c r="G63" s="106">
        <f>SUM(G64:G66)</f>
        <v>8836983</v>
      </c>
      <c r="H63" s="107">
        <f t="shared" si="0"/>
        <v>15535749</v>
      </c>
      <c r="I63" s="137"/>
      <c r="J63" s="106">
        <f>SUM(J64:J66)</f>
        <v>15613685</v>
      </c>
      <c r="K63" s="106">
        <f>SUM(K64:K66)</f>
        <v>18851707</v>
      </c>
      <c r="L63" s="106">
        <f>SUM(L64:L66)</f>
        <v>14776820</v>
      </c>
      <c r="M63" s="106">
        <f>SUM(M64:M66)</f>
        <v>10884048</v>
      </c>
      <c r="N63" s="106">
        <f>SUM(N64:N66)</f>
        <v>4965370</v>
      </c>
      <c r="O63" s="107">
        <f t="shared" si="1"/>
        <v>65091630</v>
      </c>
      <c r="P63" s="108">
        <f t="shared" si="2"/>
        <v>80627379</v>
      </c>
    </row>
    <row r="64" spans="3:16" ht="30" customHeight="1">
      <c r="C64" s="28"/>
      <c r="D64" s="29"/>
      <c r="E64" s="34" t="s">
        <v>52</v>
      </c>
      <c r="F64" s="52">
        <v>3547221</v>
      </c>
      <c r="G64" s="52">
        <v>6181980</v>
      </c>
      <c r="H64" s="107">
        <f t="shared" si="0"/>
        <v>9729201</v>
      </c>
      <c r="I64" s="138"/>
      <c r="J64" s="52">
        <v>11492738</v>
      </c>
      <c r="K64" s="52">
        <v>17478174</v>
      </c>
      <c r="L64" s="52">
        <v>12324282</v>
      </c>
      <c r="M64" s="52">
        <v>10086588</v>
      </c>
      <c r="N64" s="52">
        <v>4780960</v>
      </c>
      <c r="O64" s="107">
        <f t="shared" si="1"/>
        <v>56162742</v>
      </c>
      <c r="P64" s="108">
        <f t="shared" si="2"/>
        <v>65891943</v>
      </c>
    </row>
    <row r="65" spans="3:16" ht="30" customHeight="1">
      <c r="C65" s="28"/>
      <c r="D65" s="29"/>
      <c r="E65" s="34" t="s">
        <v>53</v>
      </c>
      <c r="F65" s="52">
        <v>354189</v>
      </c>
      <c r="G65" s="52">
        <v>529447</v>
      </c>
      <c r="H65" s="107">
        <f t="shared" si="0"/>
        <v>883636</v>
      </c>
      <c r="I65" s="138"/>
      <c r="J65" s="52">
        <v>1110500</v>
      </c>
      <c r="K65" s="52">
        <v>530334</v>
      </c>
      <c r="L65" s="52">
        <v>763135</v>
      </c>
      <c r="M65" s="52">
        <v>201564</v>
      </c>
      <c r="N65" s="52">
        <v>99000</v>
      </c>
      <c r="O65" s="107">
        <f t="shared" si="1"/>
        <v>2704533</v>
      </c>
      <c r="P65" s="108">
        <f t="shared" si="2"/>
        <v>3588169</v>
      </c>
    </row>
    <row r="66" spans="3:16" ht="30" customHeight="1">
      <c r="C66" s="28"/>
      <c r="D66" s="29"/>
      <c r="E66" s="34" t="s">
        <v>54</v>
      </c>
      <c r="F66" s="52">
        <v>2797356</v>
      </c>
      <c r="G66" s="52">
        <v>2125556</v>
      </c>
      <c r="H66" s="107">
        <f t="shared" si="0"/>
        <v>4922912</v>
      </c>
      <c r="I66" s="138"/>
      <c r="J66" s="52">
        <v>3010447</v>
      </c>
      <c r="K66" s="52">
        <v>843199</v>
      </c>
      <c r="L66" s="52">
        <v>1689403</v>
      </c>
      <c r="M66" s="52">
        <v>595896</v>
      </c>
      <c r="N66" s="52">
        <v>85410</v>
      </c>
      <c r="O66" s="107">
        <f t="shared" si="1"/>
        <v>6224355</v>
      </c>
      <c r="P66" s="108">
        <f t="shared" si="2"/>
        <v>11147267</v>
      </c>
    </row>
    <row r="67" spans="3:16" ht="30" customHeight="1">
      <c r="C67" s="28"/>
      <c r="D67" s="36" t="s">
        <v>55</v>
      </c>
      <c r="E67" s="37"/>
      <c r="F67" s="52">
        <v>1063331</v>
      </c>
      <c r="G67" s="52">
        <v>1004692</v>
      </c>
      <c r="H67" s="107">
        <f t="shared" si="0"/>
        <v>2068023</v>
      </c>
      <c r="I67" s="138"/>
      <c r="J67" s="52">
        <v>13135997</v>
      </c>
      <c r="K67" s="52">
        <v>11754483</v>
      </c>
      <c r="L67" s="52">
        <v>9202339</v>
      </c>
      <c r="M67" s="52">
        <v>11850264</v>
      </c>
      <c r="N67" s="52">
        <v>2922572</v>
      </c>
      <c r="O67" s="107">
        <f t="shared" si="1"/>
        <v>48865655</v>
      </c>
      <c r="P67" s="108">
        <f t="shared" si="2"/>
        <v>50933678</v>
      </c>
    </row>
    <row r="68" spans="3:16" ht="30" customHeight="1" thickBot="1">
      <c r="C68" s="38"/>
      <c r="D68" s="39" t="s">
        <v>56</v>
      </c>
      <c r="E68" s="40"/>
      <c r="F68" s="54">
        <v>4248691</v>
      </c>
      <c r="G68" s="54">
        <v>5310561</v>
      </c>
      <c r="H68" s="109">
        <f t="shared" si="0"/>
        <v>9559252</v>
      </c>
      <c r="I68" s="139"/>
      <c r="J68" s="54">
        <v>41351538</v>
      </c>
      <c r="K68" s="54">
        <v>24333247</v>
      </c>
      <c r="L68" s="54">
        <v>17262249</v>
      </c>
      <c r="M68" s="54">
        <v>12184583</v>
      </c>
      <c r="N68" s="54">
        <v>4792724</v>
      </c>
      <c r="O68" s="109">
        <f t="shared" si="1"/>
        <v>99924341</v>
      </c>
      <c r="P68" s="110">
        <f t="shared" si="2"/>
        <v>109483593</v>
      </c>
    </row>
    <row r="69" spans="3:16" ht="30" customHeight="1">
      <c r="C69" s="25" t="s">
        <v>57</v>
      </c>
      <c r="D69" s="41"/>
      <c r="E69" s="42"/>
      <c r="F69" s="103">
        <f>SUM(F70:F78)</f>
        <v>717183</v>
      </c>
      <c r="G69" s="103">
        <f>SUM(G70:G78)</f>
        <v>891137</v>
      </c>
      <c r="H69" s="104">
        <f t="shared" si="0"/>
        <v>1608320</v>
      </c>
      <c r="I69" s="136"/>
      <c r="J69" s="103">
        <f>SUM(J70:J78)</f>
        <v>96281855</v>
      </c>
      <c r="K69" s="103">
        <f>SUM(K70:K78)</f>
        <v>96732733</v>
      </c>
      <c r="L69" s="103">
        <f>SUM(L70:L78)</f>
        <v>109564664</v>
      </c>
      <c r="M69" s="103">
        <f>SUM(M70:M78)</f>
        <v>124970219</v>
      </c>
      <c r="N69" s="103">
        <f>SUM(N70:N78)</f>
        <v>83396520</v>
      </c>
      <c r="O69" s="104">
        <f t="shared" si="1"/>
        <v>510945991</v>
      </c>
      <c r="P69" s="105">
        <f t="shared" si="2"/>
        <v>512554311</v>
      </c>
    </row>
    <row r="70" spans="3:16" ht="30" customHeight="1">
      <c r="C70" s="43"/>
      <c r="D70" s="36" t="s">
        <v>58</v>
      </c>
      <c r="E70" s="37"/>
      <c r="F70" s="55">
        <v>0</v>
      </c>
      <c r="G70" s="55">
        <v>0</v>
      </c>
      <c r="H70" s="111">
        <f t="shared" si="0"/>
        <v>0</v>
      </c>
      <c r="I70" s="53"/>
      <c r="J70" s="55">
        <v>6677611</v>
      </c>
      <c r="K70" s="55">
        <v>16706489</v>
      </c>
      <c r="L70" s="55">
        <v>17632618</v>
      </c>
      <c r="M70" s="55">
        <v>14211241</v>
      </c>
      <c r="N70" s="55">
        <v>4715916</v>
      </c>
      <c r="O70" s="111">
        <f t="shared" si="1"/>
        <v>59943875</v>
      </c>
      <c r="P70" s="112">
        <f t="shared" si="2"/>
        <v>59943875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06">
        <f t="shared" si="0"/>
        <v>0</v>
      </c>
      <c r="I71" s="53"/>
      <c r="J71" s="52">
        <v>113256</v>
      </c>
      <c r="K71" s="52">
        <v>0</v>
      </c>
      <c r="L71" s="52">
        <v>0</v>
      </c>
      <c r="M71" s="52">
        <v>0</v>
      </c>
      <c r="N71" s="52">
        <v>0</v>
      </c>
      <c r="O71" s="107">
        <f t="shared" si="1"/>
        <v>113256</v>
      </c>
      <c r="P71" s="108">
        <f t="shared" si="2"/>
        <v>113256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06">
        <f t="shared" si="0"/>
        <v>0</v>
      </c>
      <c r="I72" s="53"/>
      <c r="J72" s="52">
        <v>49632114</v>
      </c>
      <c r="K72" s="52">
        <v>37280625</v>
      </c>
      <c r="L72" s="52">
        <v>26981430</v>
      </c>
      <c r="M72" s="52">
        <v>14381793</v>
      </c>
      <c r="N72" s="52">
        <v>7292682</v>
      </c>
      <c r="O72" s="107">
        <f t="shared" si="1"/>
        <v>135568644</v>
      </c>
      <c r="P72" s="108">
        <f t="shared" si="2"/>
        <v>135568644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84249</v>
      </c>
      <c r="H73" s="106">
        <f t="shared" si="0"/>
        <v>84249</v>
      </c>
      <c r="I73" s="138"/>
      <c r="J73" s="52">
        <v>3439825</v>
      </c>
      <c r="K73" s="52">
        <v>2967930</v>
      </c>
      <c r="L73" s="52">
        <v>6380523</v>
      </c>
      <c r="M73" s="52">
        <v>4995321</v>
      </c>
      <c r="N73" s="52">
        <v>3911004</v>
      </c>
      <c r="O73" s="107">
        <f t="shared" si="1"/>
        <v>21694603</v>
      </c>
      <c r="P73" s="108">
        <f t="shared" si="2"/>
        <v>21778852</v>
      </c>
    </row>
    <row r="74" spans="3:16" ht="30" customHeight="1">
      <c r="C74" s="28"/>
      <c r="D74" s="36" t="s">
        <v>61</v>
      </c>
      <c r="E74" s="37"/>
      <c r="F74" s="52">
        <v>717183</v>
      </c>
      <c r="G74" s="52">
        <v>806888</v>
      </c>
      <c r="H74" s="106">
        <f t="shared" si="0"/>
        <v>1524071</v>
      </c>
      <c r="I74" s="138"/>
      <c r="J74" s="52">
        <v>11521152</v>
      </c>
      <c r="K74" s="52">
        <v>11181723</v>
      </c>
      <c r="L74" s="52">
        <v>11887405</v>
      </c>
      <c r="M74" s="52">
        <v>8880230</v>
      </c>
      <c r="N74" s="52">
        <v>2006926</v>
      </c>
      <c r="O74" s="107">
        <f t="shared" si="1"/>
        <v>45477436</v>
      </c>
      <c r="P74" s="108">
        <f t="shared" si="2"/>
        <v>47001507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0</v>
      </c>
      <c r="H75" s="106">
        <f aca="true" t="shared" si="3" ref="H75:H84">SUM(F75:G75)</f>
        <v>0</v>
      </c>
      <c r="I75" s="53"/>
      <c r="J75" s="52">
        <v>24243219</v>
      </c>
      <c r="K75" s="52">
        <v>26433662</v>
      </c>
      <c r="L75" s="52">
        <v>26158534</v>
      </c>
      <c r="M75" s="52">
        <v>15332521</v>
      </c>
      <c r="N75" s="52">
        <v>5097787</v>
      </c>
      <c r="O75" s="107">
        <f aca="true" t="shared" si="4" ref="O75:O84">SUM(I75:N75)</f>
        <v>97265723</v>
      </c>
      <c r="P75" s="108">
        <f aca="true" t="shared" si="5" ref="P75:P84">SUM(O75,H75)</f>
        <v>97265723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06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07">
        <f t="shared" si="4"/>
        <v>0</v>
      </c>
      <c r="P76" s="108">
        <f t="shared" si="5"/>
        <v>0</v>
      </c>
    </row>
    <row r="77" spans="3:16" ht="30" customHeight="1">
      <c r="C77" s="28"/>
      <c r="D77" s="195" t="s">
        <v>64</v>
      </c>
      <c r="E77" s="202"/>
      <c r="F77" s="52">
        <v>0</v>
      </c>
      <c r="G77" s="52">
        <v>0</v>
      </c>
      <c r="H77" s="107">
        <f t="shared" si="3"/>
        <v>0</v>
      </c>
      <c r="I77" s="53"/>
      <c r="J77" s="52">
        <v>226944</v>
      </c>
      <c r="K77" s="52">
        <v>1201104</v>
      </c>
      <c r="L77" s="52">
        <v>19295765</v>
      </c>
      <c r="M77" s="52">
        <v>64881139</v>
      </c>
      <c r="N77" s="52">
        <v>58869307</v>
      </c>
      <c r="O77" s="107">
        <f t="shared" si="4"/>
        <v>144474259</v>
      </c>
      <c r="P77" s="108">
        <f t="shared" si="5"/>
        <v>144474259</v>
      </c>
    </row>
    <row r="78" spans="3:16" ht="30" customHeight="1" thickBot="1">
      <c r="C78" s="38"/>
      <c r="D78" s="197" t="s">
        <v>65</v>
      </c>
      <c r="E78" s="198"/>
      <c r="F78" s="56">
        <v>0</v>
      </c>
      <c r="G78" s="56">
        <v>0</v>
      </c>
      <c r="H78" s="113">
        <f t="shared" si="3"/>
        <v>0</v>
      </c>
      <c r="I78" s="57"/>
      <c r="J78" s="56">
        <v>427734</v>
      </c>
      <c r="K78" s="56">
        <v>961200</v>
      </c>
      <c r="L78" s="56">
        <v>1228389</v>
      </c>
      <c r="M78" s="56">
        <v>2287974</v>
      </c>
      <c r="N78" s="56">
        <v>1502898</v>
      </c>
      <c r="O78" s="113">
        <f t="shared" si="4"/>
        <v>6408195</v>
      </c>
      <c r="P78" s="114">
        <f t="shared" si="5"/>
        <v>6408195</v>
      </c>
    </row>
    <row r="79" spans="3:16" ht="30" customHeight="1">
      <c r="C79" s="25" t="s">
        <v>66</v>
      </c>
      <c r="D79" s="41"/>
      <c r="E79" s="42"/>
      <c r="F79" s="103">
        <f>SUM(F80:F83)</f>
        <v>0</v>
      </c>
      <c r="G79" s="103">
        <f>SUM(G80:G83)</f>
        <v>0</v>
      </c>
      <c r="H79" s="104">
        <f t="shared" si="3"/>
        <v>0</v>
      </c>
      <c r="I79" s="115"/>
      <c r="J79" s="103">
        <f>SUM(J80:J83)</f>
        <v>40145335</v>
      </c>
      <c r="K79" s="103">
        <f>SUM(K80:K83)</f>
        <v>45326494</v>
      </c>
      <c r="L79" s="103">
        <f>SUM(L80:L83)</f>
        <v>114662062</v>
      </c>
      <c r="M79" s="103">
        <f>SUM(M80:M83)</f>
        <v>261237439</v>
      </c>
      <c r="N79" s="103">
        <f>SUM(N80:N83)</f>
        <v>168499172</v>
      </c>
      <c r="O79" s="104">
        <f t="shared" si="4"/>
        <v>629870502</v>
      </c>
      <c r="P79" s="105">
        <f t="shared" si="5"/>
        <v>629870502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07">
        <f t="shared" si="3"/>
        <v>0</v>
      </c>
      <c r="I80" s="53"/>
      <c r="J80" s="52">
        <v>895822</v>
      </c>
      <c r="K80" s="52">
        <v>2404566</v>
      </c>
      <c r="L80" s="52">
        <v>48555729</v>
      </c>
      <c r="M80" s="52">
        <v>133169639</v>
      </c>
      <c r="N80" s="52">
        <v>95398040</v>
      </c>
      <c r="O80" s="107">
        <f t="shared" si="4"/>
        <v>280423796</v>
      </c>
      <c r="P80" s="108">
        <f t="shared" si="5"/>
        <v>280423796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07">
        <f t="shared" si="3"/>
        <v>0</v>
      </c>
      <c r="I81" s="53"/>
      <c r="J81" s="52">
        <v>36370317</v>
      </c>
      <c r="K81" s="52">
        <v>37621207</v>
      </c>
      <c r="L81" s="52">
        <v>50664366</v>
      </c>
      <c r="M81" s="52">
        <v>58763745</v>
      </c>
      <c r="N81" s="52">
        <v>33699225</v>
      </c>
      <c r="O81" s="107">
        <f t="shared" si="4"/>
        <v>217118860</v>
      </c>
      <c r="P81" s="108">
        <f t="shared" si="5"/>
        <v>217118860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07">
        <f t="shared" si="3"/>
        <v>0</v>
      </c>
      <c r="I82" s="53"/>
      <c r="J82" s="52">
        <v>0</v>
      </c>
      <c r="K82" s="52">
        <v>256572</v>
      </c>
      <c r="L82" s="52">
        <v>1196091</v>
      </c>
      <c r="M82" s="52">
        <v>10696440</v>
      </c>
      <c r="N82" s="52">
        <v>7374042</v>
      </c>
      <c r="O82" s="107">
        <f t="shared" si="4"/>
        <v>19523145</v>
      </c>
      <c r="P82" s="108">
        <f t="shared" si="5"/>
        <v>19523145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09">
        <f t="shared" si="3"/>
        <v>0</v>
      </c>
      <c r="I83" s="58"/>
      <c r="J83" s="54">
        <v>2879196</v>
      </c>
      <c r="K83" s="54">
        <v>5044149</v>
      </c>
      <c r="L83" s="54">
        <v>14245876</v>
      </c>
      <c r="M83" s="54">
        <v>58607615</v>
      </c>
      <c r="N83" s="54">
        <v>32027865</v>
      </c>
      <c r="O83" s="109">
        <f t="shared" si="4"/>
        <v>112804701</v>
      </c>
      <c r="P83" s="110">
        <f t="shared" si="5"/>
        <v>112804701</v>
      </c>
    </row>
    <row r="84" spans="3:16" ht="30" customHeight="1" thickBot="1">
      <c r="C84" s="199" t="s">
        <v>70</v>
      </c>
      <c r="D84" s="200"/>
      <c r="E84" s="200"/>
      <c r="F84" s="118">
        <f>SUM(F48,F69,F79)</f>
        <v>21586194</v>
      </c>
      <c r="G84" s="118">
        <f>SUM(G48,G69,G79)</f>
        <v>34247870</v>
      </c>
      <c r="H84" s="119">
        <f t="shared" si="3"/>
        <v>55834064</v>
      </c>
      <c r="I84" s="140"/>
      <c r="J84" s="118">
        <f>SUM(J48,J69,J79)</f>
        <v>395721851</v>
      </c>
      <c r="K84" s="118">
        <f>SUM(K48,K69,K79)</f>
        <v>347656142</v>
      </c>
      <c r="L84" s="118">
        <f>SUM(L48,L69,L79)</f>
        <v>389583950</v>
      </c>
      <c r="M84" s="118">
        <f>SUM(M48,M69,M79)</f>
        <v>538095586</v>
      </c>
      <c r="N84" s="118">
        <f>SUM(N48,N69,N79)</f>
        <v>319874412</v>
      </c>
      <c r="O84" s="119">
        <f t="shared" si="4"/>
        <v>1990931941</v>
      </c>
      <c r="P84" s="120">
        <f t="shared" si="5"/>
        <v>2046766005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2021-02-16T05:28:46Z</cp:lastPrinted>
  <dcterms:created xsi:type="dcterms:W3CDTF">2012-04-10T04:28:23Z</dcterms:created>
  <dcterms:modified xsi:type="dcterms:W3CDTF">2021-02-18T07:02:01Z</dcterms:modified>
  <cp:category/>
  <cp:version/>
  <cp:contentType/>
  <cp:contentStatus/>
</cp:coreProperties>
</file>