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<sst xmlns="http://schemas.openxmlformats.org/spreadsheetml/2006/main" count="283" uniqueCount="94">
  <si>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</si>
  <si>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</si>
  <si>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</si>
  <si>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</si>
  <si>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</si>
  <si>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</si>
  <si>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</si>
  <si>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</si>
  <si>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</si>
  <si>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</si>
  <si>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</si>
  <si>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</si>
  <si>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</si>
  <si>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</si>
  <si>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</si>
  <si>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</si>
  <si>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</si>
  <si>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</si>
  <si>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</si>
  <si>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</si>
  <si>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</si>
  <si>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</si>
  <si>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</si>
  <si>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</si>
  <si>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</si>
  <si>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</si>
  <si>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</si>
  <si>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</si>
  <si>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</si>
  <si>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</si>
  <si>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</si>
  <si>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</si>
  <si>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</si>
  <si>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</si>
  <si>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</si>
  <si>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</si>
  <si>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</si>
  <si>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</si>
  <si>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</si>
  <si>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</si>
  <si>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</si>
  <si>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</si>
  <si>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</si>
  <si>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</si>
  <si>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</si>
  <si>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</si>
  <si>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</si>
  <si>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</si>
  <si>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</si>
  <si>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</si>
  <si>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</si>
  <si>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</si>
  <si>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</si>
  <si>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</si>
  <si>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</si>
  <si>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</si>
  <si>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</si>
  <si>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</si>
  <si>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</si>
  <si>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</si>
  <si>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</si>
  <si>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</si>
  <si>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</si>
  <si>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</si>
  <si>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</si>
  <si>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</si>
  <si>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</si>
  <si>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</si>
  <si>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</si>
  <si>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</si>
  <si>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</si>
  <si>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</si>
  <si>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</si>
  <si>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</si>
  <si>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</si>
  <si>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</si>
  <si>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</si>
  <si>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</si>
  <si>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</si>
  <si>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</si>
  <si>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</si>
  <si>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</si>
  <si>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</si>
  <si>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</si>
  <si>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</si>
  <si>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</si>
  <si>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</si>
  <si>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</si>
  <si>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</si>
  <si>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</si>
  <si>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</si>
  <si>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02年 11月分）</t>
  </si>
  <si>
    <t>（令和 02年11月分）</t>
  </si>
  <si>
    <t>（令和 02年11月分）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</si>
</sst>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 diagonalUp="1">
      <left style="double"/>
      <right style="medium"/>
      <top style="medium"/>
      <bottom style="thin"/>
      <diagonal style="thin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6" fontId="48" fillId="0" borderId="39" xfId="0" applyNumberFormat="1" applyFont="1" applyFill="1" applyBorder="1" applyAlignment="1" applyProtection="1">
      <alignment vertical="center" shrinkToFit="1"/>
      <protection locked="0"/>
    </xf>
    <xf numFmtId="178" fontId="48" fillId="0" borderId="40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2" xfId="0" applyNumberFormat="1" applyFont="1" applyFill="1" applyBorder="1" applyAlignment="1" applyProtection="1">
      <alignment vertical="center" shrinkToFit="1"/>
      <protection locked="0"/>
    </xf>
    <xf numFmtId="178" fontId="48" fillId="0" borderId="43" xfId="0" applyNumberFormat="1" applyFont="1" applyFill="1" applyBorder="1" applyAlignment="1" applyProtection="1">
      <alignment vertical="center" shrinkToFit="1"/>
      <protection locked="0"/>
    </xf>
    <xf numFmtId="176" fontId="48" fillId="0" borderId="44" xfId="0" applyNumberFormat="1" applyFont="1" applyFill="1" applyBorder="1" applyAlignment="1" applyProtection="1">
      <alignment vertical="center" shrinkToFit="1"/>
      <protection locked="0"/>
    </xf>
    <xf numFmtId="176" fontId="48" fillId="0" borderId="45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178" fontId="48" fillId="0" borderId="49" xfId="0" applyNumberFormat="1" applyFont="1" applyFill="1" applyBorder="1" applyAlignment="1">
      <alignment vertical="center"/>
    </xf>
    <xf numFmtId="176" fontId="48" fillId="0" borderId="50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78" fontId="48" fillId="0" borderId="53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>
      <alignment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8" xfId="0" applyNumberFormat="1" applyFont="1" applyFill="1" applyBorder="1" applyAlignment="1">
      <alignment vertical="center"/>
    </xf>
    <xf numFmtId="178" fontId="48" fillId="0" borderId="59" xfId="0" applyNumberFormat="1" applyFont="1" applyFill="1" applyBorder="1" applyAlignment="1">
      <alignment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52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>
      <alignment vertical="center"/>
    </xf>
    <xf numFmtId="176" fontId="48" fillId="0" borderId="63" xfId="0" applyNumberFormat="1" applyFont="1" applyFill="1" applyBorder="1" applyAlignment="1">
      <alignment vertical="center"/>
    </xf>
    <xf numFmtId="178" fontId="48" fillId="0" borderId="41" xfId="0" applyNumberFormat="1" applyFont="1" applyFill="1" applyBorder="1" applyAlignment="1">
      <alignment vertical="center"/>
    </xf>
    <xf numFmtId="178" fontId="48" fillId="0" borderId="64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65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0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6" fontId="48" fillId="0" borderId="7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8" xfId="0" applyNumberFormat="1" applyFont="1" applyFill="1" applyBorder="1" applyAlignment="1" applyProtection="1">
      <alignment vertical="center" shrinkToFit="1"/>
      <protection/>
    </xf>
    <xf numFmtId="178" fontId="48" fillId="0" borderId="40" xfId="0" applyNumberFormat="1" applyFont="1" applyFill="1" applyBorder="1" applyAlignment="1">
      <alignment vertical="center" shrinkToFit="1"/>
    </xf>
    <xf numFmtId="178" fontId="48" fillId="0" borderId="79" xfId="0" applyNumberFormat="1" applyFont="1" applyFill="1" applyBorder="1" applyAlignment="1" applyProtection="1">
      <alignment vertical="center" shrinkToFit="1"/>
      <protection/>
    </xf>
    <xf numFmtId="178" fontId="48" fillId="0" borderId="80" xfId="0" applyNumberFormat="1" applyFont="1" applyFill="1" applyBorder="1" applyAlignment="1" applyProtection="1">
      <alignment vertical="center" shrinkToFit="1"/>
      <protection/>
    </xf>
    <xf numFmtId="178" fontId="48" fillId="0" borderId="81" xfId="0" applyNumberFormat="1" applyFont="1" applyFill="1" applyBorder="1" applyAlignment="1" applyProtection="1">
      <alignment vertical="center" shrinkToFit="1"/>
      <protection/>
    </xf>
    <xf numFmtId="178" fontId="48" fillId="0" borderId="82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>
      <alignment vertical="center" shrinkToFit="1"/>
    </xf>
    <xf numFmtId="178" fontId="48" fillId="0" borderId="72" xfId="0" applyNumberFormat="1" applyFont="1" applyFill="1" applyBorder="1" applyAlignment="1">
      <alignment vertical="center" shrinkToFit="1"/>
    </xf>
    <xf numFmtId="0" fontId="48" fillId="0" borderId="60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51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84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178" fontId="52" fillId="0" borderId="87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86" xfId="0" applyNumberFormat="1" applyFont="1" applyFill="1" applyBorder="1" applyAlignment="1">
      <alignment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5" xfId="0" applyFont="1" applyFill="1" applyBorder="1" applyAlignment="1">
      <alignment horizontal="center" vertical="center"/>
    </xf>
    <xf numFmtId="0" fontId="48" fillId="0" borderId="9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98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51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49" xfId="0" applyFont="1" applyFill="1" applyBorder="1" applyAlignment="1">
      <alignment horizontal="left" vertical="center"/>
    </xf>
    <xf numFmtId="0" fontId="50" fillId="0" borderId="9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0" xfId="0" applyFont="1" applyFill="1" applyBorder="1" applyAlignment="1">
      <alignment horizontal="left" vertical="center"/>
    </xf>
    <xf numFmtId="0" fontId="50" fillId="0" borderId="101" xfId="0" applyFont="1" applyFill="1" applyBorder="1" applyAlignment="1">
      <alignment horizontal="left" vertical="center"/>
    </xf>
    <xf numFmtId="0" fontId="50" fillId="0" borderId="102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 wrapText="1"/>
    </xf>
    <xf numFmtId="0" fontId="48" fillId="0" borderId="108" xfId="0" applyFont="1" applyFill="1" applyBorder="1" applyAlignment="1">
      <alignment horizontal="center" vertical="center" wrapText="1"/>
    </xf>
    <xf numFmtId="0" fontId="48" fillId="0" borderId="109" xfId="0" applyFont="1" applyFill="1" applyBorder="1" applyAlignment="1">
      <alignment horizontal="center" vertical="center"/>
    </xf>
    <xf numFmtId="0" fontId="48" fillId="0" borderId="11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4" sqref="F4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53" t="s">
        <v>21</v>
      </c>
      <c r="G1" s="153"/>
      <c r="H1" s="153"/>
      <c r="I1" s="153"/>
      <c r="J1" s="153"/>
      <c r="K1" s="153"/>
      <c r="L1" s="153"/>
      <c r="M1" s="153"/>
      <c r="N1" s="153"/>
      <c r="O1" s="4"/>
    </row>
    <row r="2" spans="5:16" ht="45" customHeight="1">
      <c r="E2" s="5"/>
      <c r="F2" s="154" t="s">
        <v>91</v>
      </c>
      <c r="G2" s="154"/>
      <c r="H2" s="154"/>
      <c r="I2" s="154"/>
      <c r="J2" s="154"/>
      <c r="K2" s="155"/>
      <c r="L2" s="155"/>
      <c r="M2" s="155"/>
      <c r="N2" s="155"/>
      <c r="O2" s="167">
        <v>41009</v>
      </c>
      <c r="P2" s="167"/>
    </row>
    <row r="3" spans="6:17" ht="30" customHeight="1">
      <c r="F3" s="61"/>
      <c r="G3" s="61"/>
      <c r="H3" s="61"/>
      <c r="I3" s="61"/>
      <c r="J3" s="61"/>
      <c r="N3" s="62"/>
      <c r="O3" s="167" t="s">
        <v>0</v>
      </c>
      <c r="P3" s="167"/>
      <c r="Q3" s="10"/>
    </row>
    <row r="4" spans="3:17" ht="45" customHeight="1">
      <c r="C4" s="63" t="s">
        <v>22</v>
      </c>
      <c r="F4" s="61"/>
      <c r="G4" s="64"/>
      <c r="H4" s="61"/>
      <c r="I4" s="61"/>
      <c r="J4" s="61"/>
      <c r="M4" s="65" t="s">
        <v>75</v>
      </c>
      <c r="N4" s="62"/>
      <c r="P4" s="98"/>
      <c r="Q4" s="10"/>
    </row>
    <row r="5" spans="6:17" ht="7.5" customHeight="1" thickBot="1">
      <c r="F5" s="61"/>
      <c r="G5" s="61"/>
      <c r="H5" s="61"/>
      <c r="I5" s="61"/>
      <c r="J5" s="61"/>
      <c r="N5" s="62"/>
      <c r="O5" s="98"/>
      <c r="P5" s="98"/>
      <c r="Q5" s="10"/>
    </row>
    <row r="6" spans="3:19" ht="45" customHeight="1">
      <c r="C6" s="165" t="s">
        <v>20</v>
      </c>
      <c r="D6" s="158"/>
      <c r="E6" s="166"/>
      <c r="F6" s="161" t="s">
        <v>80</v>
      </c>
      <c r="G6" s="166"/>
      <c r="H6" s="158" t="s">
        <v>81</v>
      </c>
      <c r="I6" s="158"/>
      <c r="J6" s="161" t="s">
        <v>82</v>
      </c>
      <c r="K6" s="162"/>
      <c r="L6" s="158" t="s">
        <v>85</v>
      </c>
      <c r="M6" s="159"/>
      <c r="P6" s="62"/>
      <c r="Q6" s="98"/>
      <c r="R6" s="98"/>
      <c r="S6" s="10"/>
    </row>
    <row r="7" spans="3:19" ht="45" customHeight="1" thickBot="1">
      <c r="C7" s="150" t="s">
        <v>19</v>
      </c>
      <c r="D7" s="151"/>
      <c r="E7" s="151"/>
      <c r="F7" s="143">
        <v>43097</v>
      </c>
      <c r="G7" s="152"/>
      <c r="H7" s="156">
        <v>30894</v>
      </c>
      <c r="I7" s="152"/>
      <c r="J7" s="143">
        <v>17545</v>
      </c>
      <c r="K7" s="144"/>
      <c r="L7" s="156">
        <f>SUM(F7:K7)</f>
        <v>91536</v>
      </c>
      <c r="M7" s="160"/>
      <c r="P7" s="62"/>
      <c r="Q7" s="98"/>
      <c r="R7" s="98"/>
      <c r="S7" s="10"/>
    </row>
    <row r="8" spans="3:21" ht="30" customHeight="1">
      <c r="C8" s="66"/>
      <c r="D8" s="66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R8" s="62"/>
      <c r="S8" s="98"/>
      <c r="T8" s="98"/>
      <c r="U8" s="10"/>
    </row>
    <row r="9" spans="3:17" ht="45" customHeight="1">
      <c r="C9" s="63" t="s">
        <v>23</v>
      </c>
      <c r="E9" s="12"/>
      <c r="O9" s="68"/>
      <c r="P9" s="69" t="s">
        <v>75</v>
      </c>
      <c r="Q9" s="10"/>
    </row>
    <row r="10" spans="3:17" ht="6.75" customHeight="1" thickBot="1">
      <c r="C10" s="70"/>
      <c r="D10" s="70"/>
      <c r="E10" s="71"/>
      <c r="L10" s="18"/>
      <c r="M10" s="18"/>
      <c r="N10" s="145"/>
      <c r="O10" s="145"/>
      <c r="P10" s="145"/>
      <c r="Q10" s="18"/>
    </row>
    <row r="11" spans="3:17" ht="49.5" customHeight="1">
      <c r="C11" s="148"/>
      <c r="D11" s="149"/>
      <c r="E11" s="149"/>
      <c r="F11" s="72" t="s">
        <v>10</v>
      </c>
      <c r="G11" s="72" t="s">
        <v>28</v>
      </c>
      <c r="H11" s="99" t="s">
        <v>11</v>
      </c>
      <c r="I11" s="73" t="s">
        <v>29</v>
      </c>
      <c r="J11" s="74" t="s">
        <v>1</v>
      </c>
      <c r="K11" s="74" t="s">
        <v>2</v>
      </c>
      <c r="L11" s="74" t="s">
        <v>3</v>
      </c>
      <c r="M11" s="74" t="s">
        <v>4</v>
      </c>
      <c r="N11" s="74" t="s">
        <v>5</v>
      </c>
      <c r="O11" s="75" t="s">
        <v>11</v>
      </c>
      <c r="P11" s="94" t="s">
        <v>83</v>
      </c>
      <c r="Q11" s="20"/>
    </row>
    <row r="12" spans="3:17" ht="49.5" customHeight="1">
      <c r="C12" s="95" t="s">
        <v>86</v>
      </c>
      <c r="D12" s="101"/>
      <c r="E12" s="101"/>
      <c r="F12" s="76">
        <f>SUM(F13:F15)</f>
        <v>3728</v>
      </c>
      <c r="G12" s="76">
        <f>SUM(G13:G15)</f>
        <v>2655</v>
      </c>
      <c r="H12" s="104">
        <f>SUM(H13:H15)</f>
        <v>6383</v>
      </c>
      <c r="I12" s="77">
        <v>0</v>
      </c>
      <c r="J12" s="76">
        <f aca="true" t="shared" si="0" ref="J12:O12">SUM(J13:J15)</f>
        <v>4596</v>
      </c>
      <c r="K12" s="76">
        <f t="shared" si="0"/>
        <v>2662</v>
      </c>
      <c r="L12" s="76">
        <f t="shared" si="0"/>
        <v>2098</v>
      </c>
      <c r="M12" s="76">
        <f t="shared" si="0"/>
        <v>2530</v>
      </c>
      <c r="N12" s="76">
        <f t="shared" si="0"/>
        <v>1409</v>
      </c>
      <c r="O12" s="104">
        <f t="shared" si="0"/>
        <v>13295</v>
      </c>
      <c r="P12" s="105">
        <f aca="true" t="shared" si="1" ref="P12:P17">H12+O12</f>
        <v>19678</v>
      </c>
      <c r="Q12" s="20"/>
    </row>
    <row r="13" spans="3:16" ht="49.5" customHeight="1">
      <c r="C13" s="95" t="s">
        <v>87</v>
      </c>
      <c r="D13" s="96"/>
      <c r="E13" s="96"/>
      <c r="F13" s="76">
        <v>437</v>
      </c>
      <c r="G13" s="76">
        <v>309</v>
      </c>
      <c r="H13" s="104">
        <f>SUM(F13:G13)</f>
        <v>746</v>
      </c>
      <c r="I13" s="77">
        <v>0</v>
      </c>
      <c r="J13" s="76">
        <v>465</v>
      </c>
      <c r="K13" s="76">
        <v>277</v>
      </c>
      <c r="L13" s="76">
        <v>204</v>
      </c>
      <c r="M13" s="76">
        <v>183</v>
      </c>
      <c r="N13" s="76">
        <v>135</v>
      </c>
      <c r="O13" s="104">
        <f>SUM(J13:N13)</f>
        <v>1264</v>
      </c>
      <c r="P13" s="105">
        <f t="shared" si="1"/>
        <v>2010</v>
      </c>
    </row>
    <row r="14" spans="3:16" ht="49.5" customHeight="1">
      <c r="C14" s="146" t="s">
        <v>88</v>
      </c>
      <c r="D14" s="147"/>
      <c r="E14" s="147"/>
      <c r="F14" s="76">
        <v>1590</v>
      </c>
      <c r="G14" s="76">
        <v>966</v>
      </c>
      <c r="H14" s="104">
        <f>SUM(F14:G14)</f>
        <v>2556</v>
      </c>
      <c r="I14" s="77">
        <v>0</v>
      </c>
      <c r="J14" s="76">
        <v>1567</v>
      </c>
      <c r="K14" s="76">
        <v>792</v>
      </c>
      <c r="L14" s="76">
        <v>559</v>
      </c>
      <c r="M14" s="76">
        <v>661</v>
      </c>
      <c r="N14" s="76">
        <v>360</v>
      </c>
      <c r="O14" s="104">
        <f>SUM(J14:N14)</f>
        <v>3939</v>
      </c>
      <c r="P14" s="105">
        <f t="shared" si="1"/>
        <v>6495</v>
      </c>
    </row>
    <row r="15" spans="3:16" ht="49.5" customHeight="1">
      <c r="C15" s="95" t="s">
        <v>89</v>
      </c>
      <c r="D15" s="96"/>
      <c r="E15" s="96"/>
      <c r="F15" s="76">
        <v>1701</v>
      </c>
      <c r="G15" s="76">
        <v>1380</v>
      </c>
      <c r="H15" s="104">
        <f>SUM(F15:G15)</f>
        <v>3081</v>
      </c>
      <c r="I15" s="77"/>
      <c r="J15" s="76">
        <v>2564</v>
      </c>
      <c r="K15" s="76">
        <v>1593</v>
      </c>
      <c r="L15" s="76">
        <v>1335</v>
      </c>
      <c r="M15" s="76">
        <v>1686</v>
      </c>
      <c r="N15" s="76">
        <v>914</v>
      </c>
      <c r="O15" s="104">
        <f>SUM(J15:N15)</f>
        <v>8092</v>
      </c>
      <c r="P15" s="105">
        <f t="shared" si="1"/>
        <v>11173</v>
      </c>
    </row>
    <row r="16" spans="3:16" ht="49.5" customHeight="1">
      <c r="C16" s="146" t="s">
        <v>90</v>
      </c>
      <c r="D16" s="147"/>
      <c r="E16" s="147"/>
      <c r="F16" s="76">
        <v>27</v>
      </c>
      <c r="G16" s="76">
        <v>50</v>
      </c>
      <c r="H16" s="104">
        <f>SUM(F16:G16)</f>
        <v>77</v>
      </c>
      <c r="I16" s="77">
        <v>0</v>
      </c>
      <c r="J16" s="76">
        <v>80</v>
      </c>
      <c r="K16" s="76">
        <v>45</v>
      </c>
      <c r="L16" s="76">
        <v>34</v>
      </c>
      <c r="M16" s="76">
        <v>46</v>
      </c>
      <c r="N16" s="76">
        <v>28</v>
      </c>
      <c r="O16" s="104">
        <f>SUM(J16:N16)</f>
        <v>233</v>
      </c>
      <c r="P16" s="105">
        <f t="shared" si="1"/>
        <v>310</v>
      </c>
    </row>
    <row r="17" spans="3:16" ht="49.5" customHeight="1" thickBot="1">
      <c r="C17" s="141" t="s">
        <v>14</v>
      </c>
      <c r="D17" s="142"/>
      <c r="E17" s="142"/>
      <c r="F17" s="78">
        <f>F12+F16</f>
        <v>3755</v>
      </c>
      <c r="G17" s="78">
        <f>G12+G16</f>
        <v>2705</v>
      </c>
      <c r="H17" s="78">
        <f>H12+H16</f>
        <v>6460</v>
      </c>
      <c r="I17" s="106">
        <v>0</v>
      </c>
      <c r="J17" s="78">
        <f aca="true" t="shared" si="2" ref="J17:O17">J12+J16</f>
        <v>4676</v>
      </c>
      <c r="K17" s="78">
        <f t="shared" si="2"/>
        <v>2707</v>
      </c>
      <c r="L17" s="78">
        <f t="shared" si="2"/>
        <v>2132</v>
      </c>
      <c r="M17" s="78">
        <f t="shared" si="2"/>
        <v>2576</v>
      </c>
      <c r="N17" s="78">
        <f t="shared" si="2"/>
        <v>1437</v>
      </c>
      <c r="O17" s="78">
        <f t="shared" si="2"/>
        <v>13528</v>
      </c>
      <c r="P17" s="107">
        <f t="shared" si="1"/>
        <v>19988</v>
      </c>
    </row>
    <row r="18" ht="30" customHeight="1"/>
    <row r="19" spans="3:17" ht="39.75" customHeight="1">
      <c r="C19" s="63" t="s">
        <v>24</v>
      </c>
      <c r="E19" s="12"/>
      <c r="N19" s="79"/>
      <c r="O19" s="10"/>
      <c r="P19" s="15" t="s">
        <v>79</v>
      </c>
      <c r="Q19" s="10"/>
    </row>
    <row r="20" spans="3:17" ht="6.75" customHeight="1" thickBot="1">
      <c r="C20" s="70"/>
      <c r="D20" s="70"/>
      <c r="E20" s="71"/>
      <c r="L20" s="18"/>
      <c r="M20" s="18"/>
      <c r="N20" s="18"/>
      <c r="P20" s="18"/>
      <c r="Q20" s="18"/>
    </row>
    <row r="21" spans="3:17" ht="49.5" customHeight="1">
      <c r="C21" s="148"/>
      <c r="D21" s="149"/>
      <c r="E21" s="149"/>
      <c r="F21" s="171" t="s">
        <v>15</v>
      </c>
      <c r="G21" s="157"/>
      <c r="H21" s="157"/>
      <c r="I21" s="157" t="s">
        <v>16</v>
      </c>
      <c r="J21" s="157"/>
      <c r="K21" s="157"/>
      <c r="L21" s="157"/>
      <c r="M21" s="157"/>
      <c r="N21" s="157"/>
      <c r="O21" s="157"/>
      <c r="P21" s="139" t="s">
        <v>84</v>
      </c>
      <c r="Q21" s="20"/>
    </row>
    <row r="22" spans="3:17" ht="49.5" customHeight="1">
      <c r="C22" s="180"/>
      <c r="D22" s="181"/>
      <c r="E22" s="181"/>
      <c r="F22" s="80" t="s">
        <v>7</v>
      </c>
      <c r="G22" s="80" t="s">
        <v>8</v>
      </c>
      <c r="H22" s="81" t="s">
        <v>9</v>
      </c>
      <c r="I22" s="82" t="s">
        <v>29</v>
      </c>
      <c r="J22" s="80" t="s">
        <v>1</v>
      </c>
      <c r="K22" s="83" t="s">
        <v>2</v>
      </c>
      <c r="L22" s="83" t="s">
        <v>3</v>
      </c>
      <c r="M22" s="83" t="s">
        <v>4</v>
      </c>
      <c r="N22" s="83" t="s">
        <v>5</v>
      </c>
      <c r="O22" s="84" t="s">
        <v>9</v>
      </c>
      <c r="P22" s="140"/>
      <c r="Q22" s="20"/>
    </row>
    <row r="23" spans="3:17" ht="49.5" customHeight="1">
      <c r="C23" s="100" t="s">
        <v>12</v>
      </c>
      <c r="D23" s="80"/>
      <c r="E23" s="80"/>
      <c r="F23" s="76">
        <v>1005</v>
      </c>
      <c r="G23" s="76">
        <v>1218</v>
      </c>
      <c r="H23" s="104">
        <f>SUM(F23:G23)</f>
        <v>2223</v>
      </c>
      <c r="I23" s="85">
        <v>0</v>
      </c>
      <c r="J23" s="76">
        <v>3369</v>
      </c>
      <c r="K23" s="76">
        <v>2011</v>
      </c>
      <c r="L23" s="76">
        <v>1174</v>
      </c>
      <c r="M23" s="76">
        <v>844</v>
      </c>
      <c r="N23" s="76">
        <v>332</v>
      </c>
      <c r="O23" s="104">
        <f>SUM(I23:N23)</f>
        <v>7730</v>
      </c>
      <c r="P23" s="105">
        <f>H23+O23</f>
        <v>9953</v>
      </c>
      <c r="Q23" s="20"/>
    </row>
    <row r="24" spans="3:16" ht="49.5" customHeight="1">
      <c r="C24" s="176" t="s">
        <v>13</v>
      </c>
      <c r="D24" s="177"/>
      <c r="E24" s="177"/>
      <c r="F24" s="76">
        <v>8</v>
      </c>
      <c r="G24" s="76">
        <v>24</v>
      </c>
      <c r="H24" s="104">
        <f>SUM(F24:G24)</f>
        <v>32</v>
      </c>
      <c r="I24" s="85">
        <v>0</v>
      </c>
      <c r="J24" s="76">
        <v>58</v>
      </c>
      <c r="K24" s="76">
        <v>36</v>
      </c>
      <c r="L24" s="76">
        <v>13</v>
      </c>
      <c r="M24" s="76">
        <v>18</v>
      </c>
      <c r="N24" s="76">
        <v>11</v>
      </c>
      <c r="O24" s="104">
        <f>SUM(I24:N24)</f>
        <v>136</v>
      </c>
      <c r="P24" s="105">
        <f>H24+O24</f>
        <v>168</v>
      </c>
    </row>
    <row r="25" spans="3:16" ht="49.5" customHeight="1" thickBot="1">
      <c r="C25" s="174" t="s">
        <v>14</v>
      </c>
      <c r="D25" s="175"/>
      <c r="E25" s="175"/>
      <c r="F25" s="78">
        <f>SUM(F23:F24)</f>
        <v>1013</v>
      </c>
      <c r="G25" s="78">
        <f>SUM(G23:G24)</f>
        <v>1242</v>
      </c>
      <c r="H25" s="108">
        <f>SUM(F25:G25)</f>
        <v>2255</v>
      </c>
      <c r="I25" s="86">
        <f>SUM(I23:I24)</f>
        <v>0</v>
      </c>
      <c r="J25" s="78">
        <f aca="true" t="shared" si="3" ref="J25:O25">SUM(J23:J24)</f>
        <v>3427</v>
      </c>
      <c r="K25" s="78">
        <f t="shared" si="3"/>
        <v>2047</v>
      </c>
      <c r="L25" s="78">
        <f t="shared" si="3"/>
        <v>1187</v>
      </c>
      <c r="M25" s="78">
        <f t="shared" si="3"/>
        <v>862</v>
      </c>
      <c r="N25" s="78">
        <f t="shared" si="3"/>
        <v>343</v>
      </c>
      <c r="O25" s="108">
        <f t="shared" si="3"/>
        <v>7866</v>
      </c>
      <c r="P25" s="107">
        <f>H25+O25</f>
        <v>10121</v>
      </c>
    </row>
    <row r="26" ht="30" customHeight="1"/>
    <row r="27" spans="3:17" ht="39.75" customHeight="1">
      <c r="C27" s="63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70"/>
      <c r="D28" s="70"/>
      <c r="E28" s="71"/>
      <c r="L28" s="18"/>
      <c r="M28" s="18"/>
      <c r="N28" s="18"/>
      <c r="P28" s="18"/>
      <c r="Q28" s="18"/>
    </row>
    <row r="29" spans="3:17" ht="49.5" customHeight="1">
      <c r="C29" s="148"/>
      <c r="D29" s="149"/>
      <c r="E29" s="149"/>
      <c r="F29" s="171" t="s">
        <v>15</v>
      </c>
      <c r="G29" s="157"/>
      <c r="H29" s="157"/>
      <c r="I29" s="157" t="s">
        <v>16</v>
      </c>
      <c r="J29" s="157"/>
      <c r="K29" s="157"/>
      <c r="L29" s="157"/>
      <c r="M29" s="157"/>
      <c r="N29" s="157"/>
      <c r="O29" s="157"/>
      <c r="P29" s="139" t="s">
        <v>84</v>
      </c>
      <c r="Q29" s="20"/>
    </row>
    <row r="30" spans="3:17" ht="49.5" customHeight="1">
      <c r="C30" s="180"/>
      <c r="D30" s="181"/>
      <c r="E30" s="181"/>
      <c r="F30" s="80" t="s">
        <v>7</v>
      </c>
      <c r="G30" s="80" t="s">
        <v>8</v>
      </c>
      <c r="H30" s="81" t="s">
        <v>9</v>
      </c>
      <c r="I30" s="82" t="s">
        <v>29</v>
      </c>
      <c r="J30" s="80" t="s">
        <v>1</v>
      </c>
      <c r="K30" s="83" t="s">
        <v>2</v>
      </c>
      <c r="L30" s="83" t="s">
        <v>3</v>
      </c>
      <c r="M30" s="83" t="s">
        <v>4</v>
      </c>
      <c r="N30" s="83" t="s">
        <v>5</v>
      </c>
      <c r="O30" s="84" t="s">
        <v>9</v>
      </c>
      <c r="P30" s="140"/>
      <c r="Q30" s="20"/>
    </row>
    <row r="31" spans="3:17" ht="49.5" customHeight="1">
      <c r="C31" s="100" t="s">
        <v>12</v>
      </c>
      <c r="D31" s="80"/>
      <c r="E31" s="80"/>
      <c r="F31" s="76">
        <v>16</v>
      </c>
      <c r="G31" s="76">
        <v>14</v>
      </c>
      <c r="H31" s="104">
        <f>SUM(F31:G31)</f>
        <v>30</v>
      </c>
      <c r="I31" s="85">
        <v>0</v>
      </c>
      <c r="J31" s="76">
        <v>1036</v>
      </c>
      <c r="K31" s="76">
        <v>727</v>
      </c>
      <c r="L31" s="76">
        <v>552</v>
      </c>
      <c r="M31" s="76">
        <v>506</v>
      </c>
      <c r="N31" s="76">
        <v>313</v>
      </c>
      <c r="O31" s="104">
        <f>SUM(I31:N31)</f>
        <v>3134</v>
      </c>
      <c r="P31" s="105">
        <f>H31+O31</f>
        <v>3164</v>
      </c>
      <c r="Q31" s="20"/>
    </row>
    <row r="32" spans="3:16" ht="49.5" customHeight="1">
      <c r="C32" s="176" t="s">
        <v>13</v>
      </c>
      <c r="D32" s="177"/>
      <c r="E32" s="177"/>
      <c r="F32" s="76">
        <v>0</v>
      </c>
      <c r="G32" s="76">
        <v>0</v>
      </c>
      <c r="H32" s="104">
        <f>SUM(F32:G32)</f>
        <v>0</v>
      </c>
      <c r="I32" s="85">
        <v>0</v>
      </c>
      <c r="J32" s="76">
        <v>6</v>
      </c>
      <c r="K32" s="76">
        <v>7</v>
      </c>
      <c r="L32" s="76">
        <v>5</v>
      </c>
      <c r="M32" s="76">
        <v>2</v>
      </c>
      <c r="N32" s="76">
        <v>4</v>
      </c>
      <c r="O32" s="104">
        <f>SUM(I32:N32)</f>
        <v>24</v>
      </c>
      <c r="P32" s="105">
        <f>H32+O32</f>
        <v>24</v>
      </c>
    </row>
    <row r="33" spans="3:16" ht="49.5" customHeight="1" thickBot="1">
      <c r="C33" s="174" t="s">
        <v>14</v>
      </c>
      <c r="D33" s="175"/>
      <c r="E33" s="175"/>
      <c r="F33" s="78">
        <f>SUM(F31:F32)</f>
        <v>16</v>
      </c>
      <c r="G33" s="78">
        <f>SUM(G31:G32)</f>
        <v>14</v>
      </c>
      <c r="H33" s="108">
        <f>SUM(F33:G33)</f>
        <v>30</v>
      </c>
      <c r="I33" s="86">
        <f aca="true" t="shared" si="4" ref="I33:N33">SUM(I31:I32)</f>
        <v>0</v>
      </c>
      <c r="J33" s="78">
        <f t="shared" si="4"/>
        <v>1042</v>
      </c>
      <c r="K33" s="78">
        <f t="shared" si="4"/>
        <v>734</v>
      </c>
      <c r="L33" s="78">
        <f t="shared" si="4"/>
        <v>557</v>
      </c>
      <c r="M33" s="78">
        <f t="shared" si="4"/>
        <v>508</v>
      </c>
      <c r="N33" s="78">
        <f t="shared" si="4"/>
        <v>317</v>
      </c>
      <c r="O33" s="108">
        <f>SUM(I33:N33)</f>
        <v>3158</v>
      </c>
      <c r="P33" s="107">
        <f>H33+O33</f>
        <v>3188</v>
      </c>
    </row>
    <row r="34" ht="30" customHeight="1"/>
    <row r="35" spans="3:17" ht="39.75" customHeight="1">
      <c r="C35" s="63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70"/>
      <c r="D36" s="70"/>
      <c r="E36" s="71"/>
      <c r="L36" s="18"/>
      <c r="M36" s="18"/>
      <c r="N36" s="18"/>
      <c r="P36" s="18"/>
      <c r="Q36" s="18"/>
    </row>
    <row r="37" spans="3:17" ht="49.5" customHeight="1">
      <c r="C37" s="148"/>
      <c r="D37" s="149"/>
      <c r="E37" s="149"/>
      <c r="F37" s="171" t="s">
        <v>15</v>
      </c>
      <c r="G37" s="157"/>
      <c r="H37" s="157"/>
      <c r="I37" s="157" t="s">
        <v>16</v>
      </c>
      <c r="J37" s="157"/>
      <c r="K37" s="157"/>
      <c r="L37" s="157"/>
      <c r="M37" s="157"/>
      <c r="N37" s="170"/>
      <c r="O37" s="168" t="s">
        <v>84</v>
      </c>
      <c r="P37" s="20"/>
      <c r="Q37" s="20"/>
    </row>
    <row r="38" spans="3:17" ht="49.5" customHeight="1" thickBot="1">
      <c r="C38" s="178"/>
      <c r="D38" s="179"/>
      <c r="E38" s="179"/>
      <c r="F38" s="87" t="s">
        <v>7</v>
      </c>
      <c r="G38" s="87" t="s">
        <v>8</v>
      </c>
      <c r="H38" s="88" t="s">
        <v>9</v>
      </c>
      <c r="I38" s="89" t="s">
        <v>1</v>
      </c>
      <c r="J38" s="87" t="s">
        <v>2</v>
      </c>
      <c r="K38" s="90" t="s">
        <v>3</v>
      </c>
      <c r="L38" s="90" t="s">
        <v>4</v>
      </c>
      <c r="M38" s="90" t="s">
        <v>5</v>
      </c>
      <c r="N38" s="91" t="s">
        <v>11</v>
      </c>
      <c r="O38" s="169"/>
      <c r="P38" s="20"/>
      <c r="Q38" s="20"/>
    </row>
    <row r="39" spans="3:17" ht="49.5" customHeight="1">
      <c r="C39" s="97" t="s">
        <v>17</v>
      </c>
      <c r="D39" s="72"/>
      <c r="E39" s="72"/>
      <c r="F39" s="109">
        <f>SUM(F40:F41)</f>
        <v>0</v>
      </c>
      <c r="G39" s="109">
        <f>SUM(G40:G41)</f>
        <v>0</v>
      </c>
      <c r="H39" s="110">
        <f aca="true" t="shared" si="5" ref="H39:H51">SUM(F39:G39)</f>
        <v>0</v>
      </c>
      <c r="I39" s="111">
        <f>SUM(I40:I41)</f>
        <v>5</v>
      </c>
      <c r="J39" s="109">
        <f>SUM(J40:J41)</f>
        <v>11</v>
      </c>
      <c r="K39" s="109">
        <f>SUM(K40:K41)</f>
        <v>210</v>
      </c>
      <c r="L39" s="109">
        <f>SUM(L40:L41)</f>
        <v>522</v>
      </c>
      <c r="M39" s="109">
        <f>SUM(M40:M41)</f>
        <v>350</v>
      </c>
      <c r="N39" s="110">
        <f aca="true" t="shared" si="6" ref="N39:N47">SUM(I39:M39)</f>
        <v>1098</v>
      </c>
      <c r="O39" s="112">
        <f>H39+N39</f>
        <v>1098</v>
      </c>
      <c r="P39" s="20"/>
      <c r="Q39" s="20"/>
    </row>
    <row r="40" spans="3:15" ht="49.5" customHeight="1">
      <c r="C40" s="176" t="s">
        <v>12</v>
      </c>
      <c r="D40" s="177"/>
      <c r="E40" s="177"/>
      <c r="F40" s="76">
        <v>0</v>
      </c>
      <c r="G40" s="76">
        <v>0</v>
      </c>
      <c r="H40" s="104">
        <f t="shared" si="5"/>
        <v>0</v>
      </c>
      <c r="I40" s="85">
        <v>5</v>
      </c>
      <c r="J40" s="76">
        <v>11</v>
      </c>
      <c r="K40" s="76">
        <v>208</v>
      </c>
      <c r="L40" s="76">
        <v>519</v>
      </c>
      <c r="M40" s="76">
        <v>349</v>
      </c>
      <c r="N40" s="104">
        <f>SUM(I40:M40)</f>
        <v>1092</v>
      </c>
      <c r="O40" s="105">
        <f aca="true" t="shared" si="7" ref="O40:O50">H40+N40</f>
        <v>1092</v>
      </c>
    </row>
    <row r="41" spans="3:15" ht="49.5" customHeight="1" thickBot="1">
      <c r="C41" s="174" t="s">
        <v>13</v>
      </c>
      <c r="D41" s="175"/>
      <c r="E41" s="175"/>
      <c r="F41" s="78">
        <v>0</v>
      </c>
      <c r="G41" s="78">
        <v>0</v>
      </c>
      <c r="H41" s="108">
        <f t="shared" si="5"/>
        <v>0</v>
      </c>
      <c r="I41" s="86">
        <v>0</v>
      </c>
      <c r="J41" s="78">
        <v>0</v>
      </c>
      <c r="K41" s="78">
        <v>2</v>
      </c>
      <c r="L41" s="78">
        <v>3</v>
      </c>
      <c r="M41" s="78">
        <v>1</v>
      </c>
      <c r="N41" s="108">
        <f t="shared" si="6"/>
        <v>6</v>
      </c>
      <c r="O41" s="107">
        <f t="shared" si="7"/>
        <v>6</v>
      </c>
    </row>
    <row r="42" spans="3:15" ht="49.5" customHeight="1">
      <c r="C42" s="163" t="s">
        <v>30</v>
      </c>
      <c r="D42" s="164"/>
      <c r="E42" s="164"/>
      <c r="F42" s="109">
        <f>SUM(F43:F44)</f>
        <v>0</v>
      </c>
      <c r="G42" s="109">
        <f>SUM(G43:G44)</f>
        <v>0</v>
      </c>
      <c r="H42" s="110">
        <f t="shared" si="5"/>
        <v>0</v>
      </c>
      <c r="I42" s="111">
        <f>SUM(I43:I44)</f>
        <v>162</v>
      </c>
      <c r="J42" s="109">
        <f>SUM(J43:J44)</f>
        <v>146</v>
      </c>
      <c r="K42" s="109">
        <f>SUM(K43:K44)</f>
        <v>196</v>
      </c>
      <c r="L42" s="109">
        <f>SUM(L43:L44)</f>
        <v>196</v>
      </c>
      <c r="M42" s="109">
        <f>SUM(M43:M44)</f>
        <v>112</v>
      </c>
      <c r="N42" s="104">
        <f t="shared" si="6"/>
        <v>812</v>
      </c>
      <c r="O42" s="112">
        <f t="shared" si="7"/>
        <v>812</v>
      </c>
    </row>
    <row r="43" spans="3:15" ht="49.5" customHeight="1">
      <c r="C43" s="176" t="s">
        <v>12</v>
      </c>
      <c r="D43" s="177"/>
      <c r="E43" s="177"/>
      <c r="F43" s="76">
        <v>0</v>
      </c>
      <c r="G43" s="76">
        <v>0</v>
      </c>
      <c r="H43" s="104">
        <f t="shared" si="5"/>
        <v>0</v>
      </c>
      <c r="I43" s="85">
        <v>162</v>
      </c>
      <c r="J43" s="76">
        <v>145</v>
      </c>
      <c r="K43" s="76">
        <v>190</v>
      </c>
      <c r="L43" s="76">
        <v>190</v>
      </c>
      <c r="M43" s="76">
        <v>110</v>
      </c>
      <c r="N43" s="104">
        <f t="shared" si="6"/>
        <v>797</v>
      </c>
      <c r="O43" s="105">
        <f t="shared" si="7"/>
        <v>797</v>
      </c>
    </row>
    <row r="44" spans="3:15" ht="49.5" customHeight="1" thickBot="1">
      <c r="C44" s="174" t="s">
        <v>13</v>
      </c>
      <c r="D44" s="175"/>
      <c r="E44" s="175"/>
      <c r="F44" s="78">
        <v>0</v>
      </c>
      <c r="G44" s="78">
        <v>0</v>
      </c>
      <c r="H44" s="108">
        <f t="shared" si="5"/>
        <v>0</v>
      </c>
      <c r="I44" s="86">
        <v>0</v>
      </c>
      <c r="J44" s="78">
        <v>1</v>
      </c>
      <c r="K44" s="78">
        <v>6</v>
      </c>
      <c r="L44" s="78">
        <v>6</v>
      </c>
      <c r="M44" s="78">
        <v>2</v>
      </c>
      <c r="N44" s="108">
        <f t="shared" si="6"/>
        <v>15</v>
      </c>
      <c r="O44" s="107">
        <f t="shared" si="7"/>
        <v>15</v>
      </c>
    </row>
    <row r="45" spans="3:15" ht="49.5" customHeight="1">
      <c r="C45" s="163" t="s">
        <v>18</v>
      </c>
      <c r="D45" s="164"/>
      <c r="E45" s="164"/>
      <c r="F45" s="109">
        <f>SUM(F46:F47)</f>
        <v>0</v>
      </c>
      <c r="G45" s="109">
        <f>SUM(G46:G47)</f>
        <v>0</v>
      </c>
      <c r="H45" s="110">
        <f t="shared" si="5"/>
        <v>0</v>
      </c>
      <c r="I45" s="111">
        <f>SUM(I46:I47)</f>
        <v>0</v>
      </c>
      <c r="J45" s="109">
        <f>SUM(J46:J47)</f>
        <v>1</v>
      </c>
      <c r="K45" s="109">
        <f>SUM(K46:K47)</f>
        <v>6</v>
      </c>
      <c r="L45" s="109">
        <f>SUM(L46:L47)</f>
        <v>33</v>
      </c>
      <c r="M45" s="109">
        <f>SUM(M46:M47)</f>
        <v>22</v>
      </c>
      <c r="N45" s="110">
        <f>SUM(I45:M45)</f>
        <v>62</v>
      </c>
      <c r="O45" s="112">
        <f t="shared" si="7"/>
        <v>62</v>
      </c>
    </row>
    <row r="46" spans="3:15" ht="49.5" customHeight="1">
      <c r="C46" s="176" t="s">
        <v>12</v>
      </c>
      <c r="D46" s="177"/>
      <c r="E46" s="177"/>
      <c r="F46" s="76">
        <v>0</v>
      </c>
      <c r="G46" s="76">
        <v>0</v>
      </c>
      <c r="H46" s="104">
        <f t="shared" si="5"/>
        <v>0</v>
      </c>
      <c r="I46" s="85">
        <v>0</v>
      </c>
      <c r="J46" s="76">
        <v>1</v>
      </c>
      <c r="K46" s="76">
        <v>6</v>
      </c>
      <c r="L46" s="76">
        <v>33</v>
      </c>
      <c r="M46" s="76">
        <v>22</v>
      </c>
      <c r="N46" s="104">
        <f t="shared" si="6"/>
        <v>62</v>
      </c>
      <c r="O46" s="105">
        <f>H46+N46</f>
        <v>62</v>
      </c>
    </row>
    <row r="47" spans="3:15" ht="49.5" customHeight="1" thickBot="1">
      <c r="C47" s="174" t="s">
        <v>13</v>
      </c>
      <c r="D47" s="175"/>
      <c r="E47" s="175"/>
      <c r="F47" s="78">
        <v>0</v>
      </c>
      <c r="G47" s="78">
        <v>0</v>
      </c>
      <c r="H47" s="108">
        <f t="shared" si="5"/>
        <v>0</v>
      </c>
      <c r="I47" s="86">
        <v>0</v>
      </c>
      <c r="J47" s="78">
        <v>0</v>
      </c>
      <c r="K47" s="78">
        <v>0</v>
      </c>
      <c r="L47" s="78">
        <v>0</v>
      </c>
      <c r="M47" s="78">
        <v>0</v>
      </c>
      <c r="N47" s="108">
        <f t="shared" si="6"/>
        <v>0</v>
      </c>
      <c r="O47" s="107">
        <f t="shared" si="7"/>
        <v>0</v>
      </c>
    </row>
    <row r="48" spans="3:15" ht="49.5" customHeight="1">
      <c r="C48" s="163" t="s">
        <v>76</v>
      </c>
      <c r="D48" s="164"/>
      <c r="E48" s="164"/>
      <c r="F48" s="109">
        <f>SUM(F49:F50)</f>
        <v>0</v>
      </c>
      <c r="G48" s="109">
        <f>SUM(G49:G50)</f>
        <v>0</v>
      </c>
      <c r="H48" s="110">
        <f>SUM(F48:G48)</f>
        <v>0</v>
      </c>
      <c r="I48" s="111">
        <f>SUM(I49:I50)</f>
        <v>14</v>
      </c>
      <c r="J48" s="109">
        <f>SUM(J49:J50)</f>
        <v>17</v>
      </c>
      <c r="K48" s="109">
        <f>SUM(K49:K50)</f>
        <v>35</v>
      </c>
      <c r="L48" s="109">
        <f>SUM(L49:L50)</f>
        <v>176</v>
      </c>
      <c r="M48" s="109">
        <f>SUM(M49:M50)</f>
        <v>94</v>
      </c>
      <c r="N48" s="110">
        <f>SUM(I48:M48)</f>
        <v>336</v>
      </c>
      <c r="O48" s="112">
        <f>H48+N48</f>
        <v>336</v>
      </c>
    </row>
    <row r="49" spans="3:15" ht="49.5" customHeight="1">
      <c r="C49" s="176" t="s">
        <v>12</v>
      </c>
      <c r="D49" s="177"/>
      <c r="E49" s="177"/>
      <c r="F49" s="76">
        <v>0</v>
      </c>
      <c r="G49" s="76">
        <v>0</v>
      </c>
      <c r="H49" s="104">
        <f t="shared" si="5"/>
        <v>0</v>
      </c>
      <c r="I49" s="85">
        <v>14</v>
      </c>
      <c r="J49" s="76">
        <v>17</v>
      </c>
      <c r="K49" s="76">
        <v>35</v>
      </c>
      <c r="L49" s="76">
        <v>174</v>
      </c>
      <c r="M49" s="76">
        <v>93</v>
      </c>
      <c r="N49" s="104">
        <f>SUM(I49:M49)</f>
        <v>333</v>
      </c>
      <c r="O49" s="105">
        <f t="shared" si="7"/>
        <v>333</v>
      </c>
    </row>
    <row r="50" spans="3:15" ht="49.5" customHeight="1" thickBot="1">
      <c r="C50" s="174" t="s">
        <v>13</v>
      </c>
      <c r="D50" s="175"/>
      <c r="E50" s="175"/>
      <c r="F50" s="78">
        <v>0</v>
      </c>
      <c r="G50" s="78">
        <v>0</v>
      </c>
      <c r="H50" s="108">
        <f t="shared" si="5"/>
        <v>0</v>
      </c>
      <c r="I50" s="86">
        <v>0</v>
      </c>
      <c r="J50" s="78">
        <v>0</v>
      </c>
      <c r="K50" s="78">
        <v>0</v>
      </c>
      <c r="L50" s="78">
        <v>2</v>
      </c>
      <c r="M50" s="78">
        <v>1</v>
      </c>
      <c r="N50" s="108">
        <f>SUM(I50:M50)</f>
        <v>3</v>
      </c>
      <c r="O50" s="107">
        <f t="shared" si="7"/>
        <v>3</v>
      </c>
    </row>
    <row r="51" spans="3:15" ht="49.5" customHeight="1" thickBot="1">
      <c r="C51" s="172" t="s">
        <v>14</v>
      </c>
      <c r="D51" s="173"/>
      <c r="E51" s="173"/>
      <c r="F51" s="92">
        <v>0</v>
      </c>
      <c r="G51" s="92">
        <v>0</v>
      </c>
      <c r="H51" s="113">
        <f t="shared" si="5"/>
        <v>0</v>
      </c>
      <c r="I51" s="93">
        <v>181</v>
      </c>
      <c r="J51" s="92">
        <v>173</v>
      </c>
      <c r="K51" s="92">
        <v>447</v>
      </c>
      <c r="L51" s="92">
        <v>925</v>
      </c>
      <c r="M51" s="92">
        <v>575</v>
      </c>
      <c r="N51" s="113">
        <f>SUM(I51:M51)</f>
        <v>2301</v>
      </c>
      <c r="O51" s="114">
        <f>H51+N51</f>
        <v>2301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B1">
      <pane ySplit="8" topLeftCell="A9" activePane="bottomLeft" state="frozen"/>
      <selection pane="topLeft" activeCell="B1" sqref="B1"/>
      <selection pane="bottomLeft" activeCell="E4" sqref="E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9" t="s">
        <v>21</v>
      </c>
      <c r="H1" s="189"/>
      <c r="I1" s="189"/>
      <c r="J1" s="189"/>
      <c r="K1" s="189"/>
      <c r="L1" s="189"/>
      <c r="M1" s="189"/>
      <c r="N1" s="102"/>
      <c r="O1" s="4"/>
    </row>
    <row r="2" spans="5:16" ht="30" customHeight="1">
      <c r="E2" s="5"/>
      <c r="G2" s="154" t="s">
        <v>92</v>
      </c>
      <c r="H2" s="154"/>
      <c r="I2" s="154"/>
      <c r="J2" s="154"/>
      <c r="K2" s="154"/>
      <c r="L2" s="154"/>
      <c r="M2" s="154"/>
      <c r="N2" s="6"/>
      <c r="O2" s="167">
        <v>41086</v>
      </c>
      <c r="P2" s="167"/>
    </row>
    <row r="3" spans="5:17" ht="24.75" customHeight="1">
      <c r="E3" s="7"/>
      <c r="F3" s="8"/>
      <c r="N3" s="9"/>
      <c r="O3" s="167"/>
      <c r="P3" s="167"/>
      <c r="Q3" s="10"/>
    </row>
    <row r="4" spans="3:17" ht="24.75" customHeight="1">
      <c r="C4" s="11"/>
      <c r="N4" s="7"/>
      <c r="O4" s="167" t="s">
        <v>31</v>
      </c>
      <c r="P4" s="167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0" t="s">
        <v>32</v>
      </c>
      <c r="D7" s="191"/>
      <c r="E7" s="191"/>
      <c r="F7" s="194" t="s">
        <v>33</v>
      </c>
      <c r="G7" s="195"/>
      <c r="H7" s="195"/>
      <c r="I7" s="196" t="s">
        <v>34</v>
      </c>
      <c r="J7" s="196"/>
      <c r="K7" s="196"/>
      <c r="L7" s="196"/>
      <c r="M7" s="196"/>
      <c r="N7" s="196"/>
      <c r="O7" s="197"/>
      <c r="P7" s="198" t="s">
        <v>6</v>
      </c>
      <c r="Q7" s="20"/>
    </row>
    <row r="8" spans="3:17" ht="42" customHeight="1" thickBot="1">
      <c r="C8" s="192"/>
      <c r="D8" s="193"/>
      <c r="E8" s="193"/>
      <c r="F8" s="103" t="s">
        <v>7</v>
      </c>
      <c r="G8" s="103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9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5">
        <f>SUM(F11,F17,F20,F25,F29,F30)</f>
        <v>2143</v>
      </c>
      <c r="G10" s="115">
        <f>SUM(G11,G17,G20,G25,G29,G30)</f>
        <v>2754</v>
      </c>
      <c r="H10" s="116">
        <f>SUM(F10:G10)</f>
        <v>4897</v>
      </c>
      <c r="I10" s="117">
        <f aca="true" t="shared" si="0" ref="I10:N10">SUM(I11,I17,I20,I25,I29,I30)</f>
        <v>0</v>
      </c>
      <c r="J10" s="115">
        <f t="shared" si="0"/>
        <v>9341</v>
      </c>
      <c r="K10" s="115">
        <f t="shared" si="0"/>
        <v>6297</v>
      </c>
      <c r="L10" s="115">
        <f t="shared" si="0"/>
        <v>3673</v>
      </c>
      <c r="M10" s="115">
        <f t="shared" si="0"/>
        <v>2732</v>
      </c>
      <c r="N10" s="115">
        <f t="shared" si="0"/>
        <v>1206</v>
      </c>
      <c r="O10" s="116">
        <f>SUM(I10:N10)</f>
        <v>23249</v>
      </c>
      <c r="P10" s="118">
        <f>SUM(O10,H10)</f>
        <v>28146</v>
      </c>
      <c r="Q10" s="20"/>
    </row>
    <row r="11" spans="3:16" ht="30" customHeight="1">
      <c r="C11" s="28"/>
      <c r="D11" s="29" t="s">
        <v>38</v>
      </c>
      <c r="E11" s="30"/>
      <c r="F11" s="119">
        <f>SUM(F12:F16)</f>
        <v>139</v>
      </c>
      <c r="G11" s="119">
        <f>SUM(G12:G16)</f>
        <v>212</v>
      </c>
      <c r="H11" s="120">
        <f aca="true" t="shared" si="1" ref="H11:H74">SUM(F11:G11)</f>
        <v>351</v>
      </c>
      <c r="I11" s="121">
        <f aca="true" t="shared" si="2" ref="I11:N11">SUM(I12:I16)</f>
        <v>0</v>
      </c>
      <c r="J11" s="119">
        <f t="shared" si="2"/>
        <v>2068</v>
      </c>
      <c r="K11" s="119">
        <f t="shared" si="2"/>
        <v>1474</v>
      </c>
      <c r="L11" s="119">
        <f t="shared" si="2"/>
        <v>848</v>
      </c>
      <c r="M11" s="119">
        <f t="shared" si="2"/>
        <v>711</v>
      </c>
      <c r="N11" s="119">
        <f t="shared" si="2"/>
        <v>427</v>
      </c>
      <c r="O11" s="120">
        <f aca="true" t="shared" si="3" ref="O11:O74">SUM(I11:N11)</f>
        <v>5528</v>
      </c>
      <c r="P11" s="122">
        <f aca="true" t="shared" si="4" ref="P11:P74">SUM(O11,H11)</f>
        <v>5879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0">
        <f>SUM(F12:G12)</f>
        <v>0</v>
      </c>
      <c r="I12" s="53">
        <v>0</v>
      </c>
      <c r="J12" s="52">
        <v>1151</v>
      </c>
      <c r="K12" s="52">
        <v>646</v>
      </c>
      <c r="L12" s="52">
        <v>289</v>
      </c>
      <c r="M12" s="52">
        <v>197</v>
      </c>
      <c r="N12" s="52">
        <v>110</v>
      </c>
      <c r="O12" s="120">
        <f t="shared" si="3"/>
        <v>2393</v>
      </c>
      <c r="P12" s="122">
        <f t="shared" si="4"/>
        <v>2393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20">
        <f t="shared" si="1"/>
        <v>0</v>
      </c>
      <c r="I13" s="53">
        <v>0</v>
      </c>
      <c r="J13" s="52">
        <v>5</v>
      </c>
      <c r="K13" s="52">
        <v>5</v>
      </c>
      <c r="L13" s="52">
        <v>10</v>
      </c>
      <c r="M13" s="52">
        <v>41</v>
      </c>
      <c r="N13" s="52">
        <v>46</v>
      </c>
      <c r="O13" s="120">
        <f t="shared" si="3"/>
        <v>107</v>
      </c>
      <c r="P13" s="122">
        <f t="shared" si="4"/>
        <v>107</v>
      </c>
    </row>
    <row r="14" spans="3:16" ht="30" customHeight="1">
      <c r="C14" s="28"/>
      <c r="D14" s="29"/>
      <c r="E14" s="31" t="s">
        <v>41</v>
      </c>
      <c r="F14" s="52">
        <v>43</v>
      </c>
      <c r="G14" s="52">
        <v>86</v>
      </c>
      <c r="H14" s="120">
        <f t="shared" si="1"/>
        <v>129</v>
      </c>
      <c r="I14" s="53">
        <v>0</v>
      </c>
      <c r="J14" s="52">
        <v>271</v>
      </c>
      <c r="K14" s="52">
        <v>183</v>
      </c>
      <c r="L14" s="52">
        <v>104</v>
      </c>
      <c r="M14" s="52">
        <v>122</v>
      </c>
      <c r="N14" s="52">
        <v>80</v>
      </c>
      <c r="O14" s="120">
        <f t="shared" si="3"/>
        <v>760</v>
      </c>
      <c r="P14" s="122">
        <f t="shared" si="4"/>
        <v>889</v>
      </c>
    </row>
    <row r="15" spans="3:16" ht="30" customHeight="1">
      <c r="C15" s="28"/>
      <c r="D15" s="29"/>
      <c r="E15" s="31" t="s">
        <v>42</v>
      </c>
      <c r="F15" s="52">
        <v>29</v>
      </c>
      <c r="G15" s="52">
        <v>55</v>
      </c>
      <c r="H15" s="120">
        <f t="shared" si="1"/>
        <v>84</v>
      </c>
      <c r="I15" s="53">
        <v>0</v>
      </c>
      <c r="J15" s="52">
        <v>126</v>
      </c>
      <c r="K15" s="52">
        <v>128</v>
      </c>
      <c r="L15" s="52">
        <v>96</v>
      </c>
      <c r="M15" s="52">
        <v>59</v>
      </c>
      <c r="N15" s="52">
        <v>34</v>
      </c>
      <c r="O15" s="120">
        <f t="shared" si="3"/>
        <v>443</v>
      </c>
      <c r="P15" s="122">
        <f t="shared" si="4"/>
        <v>527</v>
      </c>
    </row>
    <row r="16" spans="3:16" ht="30" customHeight="1">
      <c r="C16" s="28"/>
      <c r="D16" s="29"/>
      <c r="E16" s="31" t="s">
        <v>43</v>
      </c>
      <c r="F16" s="52">
        <v>67</v>
      </c>
      <c r="G16" s="52">
        <v>71</v>
      </c>
      <c r="H16" s="120">
        <f t="shared" si="1"/>
        <v>138</v>
      </c>
      <c r="I16" s="53">
        <v>0</v>
      </c>
      <c r="J16" s="52">
        <v>515</v>
      </c>
      <c r="K16" s="52">
        <v>512</v>
      </c>
      <c r="L16" s="52">
        <v>349</v>
      </c>
      <c r="M16" s="52">
        <v>292</v>
      </c>
      <c r="N16" s="52">
        <v>157</v>
      </c>
      <c r="O16" s="120">
        <f t="shared" si="3"/>
        <v>1825</v>
      </c>
      <c r="P16" s="122">
        <f t="shared" si="4"/>
        <v>1963</v>
      </c>
    </row>
    <row r="17" spans="3:16" ht="30" customHeight="1">
      <c r="C17" s="28"/>
      <c r="D17" s="32" t="s">
        <v>44</v>
      </c>
      <c r="E17" s="33"/>
      <c r="F17" s="119">
        <f>SUM(F18:F19)</f>
        <v>293</v>
      </c>
      <c r="G17" s="119">
        <f>SUM(G18:G19)</f>
        <v>321</v>
      </c>
      <c r="H17" s="120">
        <f t="shared" si="1"/>
        <v>614</v>
      </c>
      <c r="I17" s="121">
        <f aca="true" t="shared" si="5" ref="I17:N17">SUM(I18:I19)</f>
        <v>0</v>
      </c>
      <c r="J17" s="119">
        <f t="shared" si="5"/>
        <v>2119</v>
      </c>
      <c r="K17" s="119">
        <f t="shared" si="5"/>
        <v>1269</v>
      </c>
      <c r="L17" s="119">
        <f t="shared" si="5"/>
        <v>664</v>
      </c>
      <c r="M17" s="119">
        <f t="shared" si="5"/>
        <v>458</v>
      </c>
      <c r="N17" s="119">
        <f t="shared" si="5"/>
        <v>147</v>
      </c>
      <c r="O17" s="120">
        <f t="shared" si="3"/>
        <v>4657</v>
      </c>
      <c r="P17" s="122">
        <f t="shared" si="4"/>
        <v>5271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0">
        <f t="shared" si="1"/>
        <v>0</v>
      </c>
      <c r="I18" s="53">
        <v>0</v>
      </c>
      <c r="J18" s="52">
        <v>1555</v>
      </c>
      <c r="K18" s="52">
        <v>928</v>
      </c>
      <c r="L18" s="52">
        <v>512</v>
      </c>
      <c r="M18" s="52">
        <v>366</v>
      </c>
      <c r="N18" s="52">
        <v>121</v>
      </c>
      <c r="O18" s="120">
        <f t="shared" si="3"/>
        <v>3482</v>
      </c>
      <c r="P18" s="122">
        <f t="shared" si="4"/>
        <v>3482</v>
      </c>
    </row>
    <row r="19" spans="3:16" ht="30" customHeight="1">
      <c r="C19" s="28"/>
      <c r="D19" s="29"/>
      <c r="E19" s="31" t="s">
        <v>46</v>
      </c>
      <c r="F19" s="52">
        <v>293</v>
      </c>
      <c r="G19" s="52">
        <v>321</v>
      </c>
      <c r="H19" s="120">
        <f t="shared" si="1"/>
        <v>614</v>
      </c>
      <c r="I19" s="53">
        <v>0</v>
      </c>
      <c r="J19" s="52">
        <v>564</v>
      </c>
      <c r="K19" s="52">
        <v>341</v>
      </c>
      <c r="L19" s="52">
        <v>152</v>
      </c>
      <c r="M19" s="52">
        <v>92</v>
      </c>
      <c r="N19" s="52">
        <v>26</v>
      </c>
      <c r="O19" s="120">
        <f t="shared" si="3"/>
        <v>1175</v>
      </c>
      <c r="P19" s="122">
        <f t="shared" si="4"/>
        <v>1789</v>
      </c>
    </row>
    <row r="20" spans="3:16" ht="30" customHeight="1">
      <c r="C20" s="28"/>
      <c r="D20" s="32" t="s">
        <v>47</v>
      </c>
      <c r="E20" s="33"/>
      <c r="F20" s="119">
        <f>SUM(F21:F24)</f>
        <v>8</v>
      </c>
      <c r="G20" s="119">
        <f>SUM(G21:G24)</f>
        <v>18</v>
      </c>
      <c r="H20" s="120">
        <f t="shared" si="1"/>
        <v>26</v>
      </c>
      <c r="I20" s="121">
        <f aca="true" t="shared" si="6" ref="I20:N20">SUM(I21:I24)</f>
        <v>0</v>
      </c>
      <c r="J20" s="119">
        <f t="shared" si="6"/>
        <v>159</v>
      </c>
      <c r="K20" s="119">
        <f t="shared" si="6"/>
        <v>121</v>
      </c>
      <c r="L20" s="119">
        <f t="shared" si="6"/>
        <v>181</v>
      </c>
      <c r="M20" s="119">
        <f t="shared" si="6"/>
        <v>161</v>
      </c>
      <c r="N20" s="119">
        <f t="shared" si="6"/>
        <v>52</v>
      </c>
      <c r="O20" s="120">
        <f t="shared" si="3"/>
        <v>674</v>
      </c>
      <c r="P20" s="122">
        <f t="shared" si="4"/>
        <v>700</v>
      </c>
    </row>
    <row r="21" spans="3:16" ht="30" customHeight="1">
      <c r="C21" s="28"/>
      <c r="D21" s="29"/>
      <c r="E21" s="31" t="s">
        <v>48</v>
      </c>
      <c r="F21" s="52">
        <v>6</v>
      </c>
      <c r="G21" s="52">
        <v>15</v>
      </c>
      <c r="H21" s="120">
        <f t="shared" si="1"/>
        <v>21</v>
      </c>
      <c r="I21" s="53">
        <v>0</v>
      </c>
      <c r="J21" s="52">
        <v>131</v>
      </c>
      <c r="K21" s="52">
        <v>103</v>
      </c>
      <c r="L21" s="52">
        <v>162</v>
      </c>
      <c r="M21" s="52">
        <v>146</v>
      </c>
      <c r="N21" s="52">
        <v>50</v>
      </c>
      <c r="O21" s="120">
        <f t="shared" si="3"/>
        <v>592</v>
      </c>
      <c r="P21" s="122">
        <f t="shared" si="4"/>
        <v>613</v>
      </c>
    </row>
    <row r="22" spans="3:16" ht="30" customHeight="1">
      <c r="C22" s="28"/>
      <c r="D22" s="29"/>
      <c r="E22" s="34" t="s">
        <v>49</v>
      </c>
      <c r="F22" s="52">
        <v>2</v>
      </c>
      <c r="G22" s="52">
        <v>3</v>
      </c>
      <c r="H22" s="120">
        <f t="shared" si="1"/>
        <v>5</v>
      </c>
      <c r="I22" s="53">
        <v>0</v>
      </c>
      <c r="J22" s="52">
        <v>28</v>
      </c>
      <c r="K22" s="52">
        <v>18</v>
      </c>
      <c r="L22" s="52">
        <v>19</v>
      </c>
      <c r="M22" s="52">
        <v>15</v>
      </c>
      <c r="N22" s="52">
        <v>2</v>
      </c>
      <c r="O22" s="120">
        <f t="shared" si="3"/>
        <v>82</v>
      </c>
      <c r="P22" s="122">
        <f t="shared" si="4"/>
        <v>87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0">
        <f t="shared" si="1"/>
        <v>0</v>
      </c>
      <c r="I23" s="53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0">
        <f t="shared" si="3"/>
        <v>0</v>
      </c>
      <c r="P23" s="122">
        <f t="shared" si="4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0">
        <f t="shared" si="1"/>
        <v>0</v>
      </c>
      <c r="I24" s="54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0">
        <f t="shared" si="3"/>
        <v>0</v>
      </c>
      <c r="P24" s="122">
        <f t="shared" si="4"/>
        <v>0</v>
      </c>
    </row>
    <row r="25" spans="3:16" ht="30" customHeight="1">
      <c r="C25" s="28"/>
      <c r="D25" s="32" t="s">
        <v>51</v>
      </c>
      <c r="E25" s="33"/>
      <c r="F25" s="119">
        <f>SUM(F26:F28)</f>
        <v>741</v>
      </c>
      <c r="G25" s="119">
        <f>SUM(G26:G28)</f>
        <v>999</v>
      </c>
      <c r="H25" s="120">
        <f t="shared" si="1"/>
        <v>1740</v>
      </c>
      <c r="I25" s="121">
        <f aca="true" t="shared" si="7" ref="I25:N25">SUM(I26:I28)</f>
        <v>0</v>
      </c>
      <c r="J25" s="119">
        <f>SUM(J26:J28)</f>
        <v>1643</v>
      </c>
      <c r="K25" s="119">
        <f t="shared" si="7"/>
        <v>1454</v>
      </c>
      <c r="L25" s="119">
        <f t="shared" si="7"/>
        <v>873</v>
      </c>
      <c r="M25" s="119">
        <f t="shared" si="7"/>
        <v>598</v>
      </c>
      <c r="N25" s="119">
        <f t="shared" si="7"/>
        <v>255</v>
      </c>
      <c r="O25" s="120">
        <f t="shared" si="3"/>
        <v>4823</v>
      </c>
      <c r="P25" s="122">
        <f t="shared" si="4"/>
        <v>6563</v>
      </c>
    </row>
    <row r="26" spans="3:16" ht="30" customHeight="1">
      <c r="C26" s="28"/>
      <c r="D26" s="29"/>
      <c r="E26" s="34" t="s">
        <v>52</v>
      </c>
      <c r="F26" s="52">
        <v>697</v>
      </c>
      <c r="G26" s="52">
        <v>959</v>
      </c>
      <c r="H26" s="120">
        <f t="shared" si="1"/>
        <v>1656</v>
      </c>
      <c r="I26" s="53">
        <v>0</v>
      </c>
      <c r="J26" s="52">
        <v>1581</v>
      </c>
      <c r="K26" s="52">
        <v>1428</v>
      </c>
      <c r="L26" s="52">
        <v>849</v>
      </c>
      <c r="M26" s="52">
        <v>580</v>
      </c>
      <c r="N26" s="52">
        <v>248</v>
      </c>
      <c r="O26" s="120">
        <f t="shared" si="3"/>
        <v>4686</v>
      </c>
      <c r="P26" s="122">
        <f t="shared" si="4"/>
        <v>6342</v>
      </c>
    </row>
    <row r="27" spans="3:16" ht="30" customHeight="1">
      <c r="C27" s="28"/>
      <c r="D27" s="29"/>
      <c r="E27" s="34" t="s">
        <v>53</v>
      </c>
      <c r="F27" s="52">
        <v>16</v>
      </c>
      <c r="G27" s="52">
        <v>16</v>
      </c>
      <c r="H27" s="120">
        <f t="shared" si="1"/>
        <v>32</v>
      </c>
      <c r="I27" s="53">
        <v>0</v>
      </c>
      <c r="J27" s="52">
        <v>31</v>
      </c>
      <c r="K27" s="52">
        <v>14</v>
      </c>
      <c r="L27" s="52">
        <v>11</v>
      </c>
      <c r="M27" s="52">
        <v>12</v>
      </c>
      <c r="N27" s="52">
        <v>6</v>
      </c>
      <c r="O27" s="120">
        <f t="shared" si="3"/>
        <v>74</v>
      </c>
      <c r="P27" s="122">
        <f t="shared" si="4"/>
        <v>106</v>
      </c>
    </row>
    <row r="28" spans="3:16" ht="30" customHeight="1">
      <c r="C28" s="28"/>
      <c r="D28" s="29"/>
      <c r="E28" s="34" t="s">
        <v>54</v>
      </c>
      <c r="F28" s="52">
        <v>28</v>
      </c>
      <c r="G28" s="52">
        <v>24</v>
      </c>
      <c r="H28" s="120">
        <f t="shared" si="1"/>
        <v>52</v>
      </c>
      <c r="I28" s="53">
        <v>0</v>
      </c>
      <c r="J28" s="52">
        <v>31</v>
      </c>
      <c r="K28" s="52">
        <v>12</v>
      </c>
      <c r="L28" s="52">
        <v>13</v>
      </c>
      <c r="M28" s="52">
        <v>6</v>
      </c>
      <c r="N28" s="52">
        <v>1</v>
      </c>
      <c r="O28" s="120">
        <f t="shared" si="3"/>
        <v>63</v>
      </c>
      <c r="P28" s="122">
        <f t="shared" si="4"/>
        <v>115</v>
      </c>
    </row>
    <row r="29" spans="3:16" ht="30" customHeight="1">
      <c r="C29" s="28"/>
      <c r="D29" s="36" t="s">
        <v>55</v>
      </c>
      <c r="E29" s="37"/>
      <c r="F29" s="52">
        <v>18</v>
      </c>
      <c r="G29" s="52">
        <v>13</v>
      </c>
      <c r="H29" s="120">
        <f t="shared" si="1"/>
        <v>31</v>
      </c>
      <c r="I29" s="53">
        <v>0</v>
      </c>
      <c r="J29" s="52">
        <v>86</v>
      </c>
      <c r="K29" s="52">
        <v>73</v>
      </c>
      <c r="L29" s="52">
        <v>52</v>
      </c>
      <c r="M29" s="52">
        <v>58</v>
      </c>
      <c r="N29" s="52">
        <v>19</v>
      </c>
      <c r="O29" s="120">
        <f t="shared" si="3"/>
        <v>288</v>
      </c>
      <c r="P29" s="122">
        <f t="shared" si="4"/>
        <v>319</v>
      </c>
    </row>
    <row r="30" spans="3:16" ht="30" customHeight="1" thickBot="1">
      <c r="C30" s="38"/>
      <c r="D30" s="39" t="s">
        <v>56</v>
      </c>
      <c r="E30" s="40"/>
      <c r="F30" s="55">
        <v>944</v>
      </c>
      <c r="G30" s="55">
        <v>1191</v>
      </c>
      <c r="H30" s="123">
        <f t="shared" si="1"/>
        <v>2135</v>
      </c>
      <c r="I30" s="56">
        <v>0</v>
      </c>
      <c r="J30" s="55">
        <v>3266</v>
      </c>
      <c r="K30" s="55">
        <v>1906</v>
      </c>
      <c r="L30" s="55">
        <v>1055</v>
      </c>
      <c r="M30" s="55">
        <v>746</v>
      </c>
      <c r="N30" s="55">
        <v>306</v>
      </c>
      <c r="O30" s="123">
        <f t="shared" si="3"/>
        <v>7279</v>
      </c>
      <c r="P30" s="124">
        <f t="shared" si="4"/>
        <v>9414</v>
      </c>
    </row>
    <row r="31" spans="3:16" ht="30" customHeight="1">
      <c r="C31" s="25" t="s">
        <v>57</v>
      </c>
      <c r="D31" s="41"/>
      <c r="E31" s="42"/>
      <c r="F31" s="115">
        <f>SUM(F32:F40)</f>
        <v>16</v>
      </c>
      <c r="G31" s="115">
        <f>SUM(G32:G40)</f>
        <v>14</v>
      </c>
      <c r="H31" s="116">
        <f t="shared" si="1"/>
        <v>30</v>
      </c>
      <c r="I31" s="117">
        <f aca="true" t="shared" si="8" ref="I31:N31">SUM(I32:I40)</f>
        <v>0</v>
      </c>
      <c r="J31" s="115">
        <f t="shared" si="8"/>
        <v>1150</v>
      </c>
      <c r="K31" s="115">
        <f t="shared" si="8"/>
        <v>844</v>
      </c>
      <c r="L31" s="115">
        <f t="shared" si="8"/>
        <v>633</v>
      </c>
      <c r="M31" s="115">
        <f t="shared" si="8"/>
        <v>547</v>
      </c>
      <c r="N31" s="115">
        <f t="shared" si="8"/>
        <v>331</v>
      </c>
      <c r="O31" s="116">
        <f t="shared" si="3"/>
        <v>3505</v>
      </c>
      <c r="P31" s="118">
        <f t="shared" si="4"/>
        <v>3535</v>
      </c>
    </row>
    <row r="32" spans="3:16" ht="30" customHeight="1">
      <c r="C32" s="43"/>
      <c r="D32" s="36" t="s">
        <v>58</v>
      </c>
      <c r="E32" s="37"/>
      <c r="F32" s="57">
        <v>0</v>
      </c>
      <c r="G32" s="57">
        <v>0</v>
      </c>
      <c r="H32" s="125">
        <f t="shared" si="1"/>
        <v>0</v>
      </c>
      <c r="I32" s="54">
        <v>0</v>
      </c>
      <c r="J32" s="57">
        <v>103</v>
      </c>
      <c r="K32" s="57">
        <v>150</v>
      </c>
      <c r="L32" s="57">
        <v>101</v>
      </c>
      <c r="M32" s="57">
        <v>70</v>
      </c>
      <c r="N32" s="57">
        <v>21</v>
      </c>
      <c r="O32" s="125">
        <f t="shared" si="3"/>
        <v>445</v>
      </c>
      <c r="P32" s="126">
        <f t="shared" si="4"/>
        <v>445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19">
        <f t="shared" si="1"/>
        <v>0</v>
      </c>
      <c r="I33" s="54">
        <v>0</v>
      </c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20">
        <f t="shared" si="3"/>
        <v>1</v>
      </c>
      <c r="P33" s="122">
        <f t="shared" si="4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19">
        <f t="shared" si="1"/>
        <v>0</v>
      </c>
      <c r="I34" s="54">
        <v>0</v>
      </c>
      <c r="J34" s="52">
        <v>809</v>
      </c>
      <c r="K34" s="52">
        <v>481</v>
      </c>
      <c r="L34" s="52">
        <v>247</v>
      </c>
      <c r="M34" s="52">
        <v>106</v>
      </c>
      <c r="N34" s="52">
        <v>39</v>
      </c>
      <c r="O34" s="120">
        <f t="shared" si="3"/>
        <v>1682</v>
      </c>
      <c r="P34" s="122">
        <f t="shared" si="4"/>
        <v>1682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19">
        <f t="shared" si="1"/>
        <v>3</v>
      </c>
      <c r="I35" s="53">
        <v>0</v>
      </c>
      <c r="J35" s="52">
        <v>35</v>
      </c>
      <c r="K35" s="52">
        <v>29</v>
      </c>
      <c r="L35" s="52">
        <v>36</v>
      </c>
      <c r="M35" s="52">
        <v>29</v>
      </c>
      <c r="N35" s="52">
        <v>19</v>
      </c>
      <c r="O35" s="120">
        <f t="shared" si="3"/>
        <v>148</v>
      </c>
      <c r="P35" s="122">
        <f t="shared" si="4"/>
        <v>151</v>
      </c>
    </row>
    <row r="36" spans="3:16" ht="30" customHeight="1">
      <c r="C36" s="28"/>
      <c r="D36" s="36" t="s">
        <v>61</v>
      </c>
      <c r="E36" s="37"/>
      <c r="F36" s="52">
        <v>16</v>
      </c>
      <c r="G36" s="52">
        <v>11</v>
      </c>
      <c r="H36" s="119">
        <f t="shared" si="1"/>
        <v>27</v>
      </c>
      <c r="I36" s="53">
        <v>0</v>
      </c>
      <c r="J36" s="52">
        <v>98</v>
      </c>
      <c r="K36" s="52">
        <v>68</v>
      </c>
      <c r="L36" s="52">
        <v>52</v>
      </c>
      <c r="M36" s="52">
        <v>39</v>
      </c>
      <c r="N36" s="52">
        <v>10</v>
      </c>
      <c r="O36" s="120">
        <f t="shared" si="3"/>
        <v>267</v>
      </c>
      <c r="P36" s="122">
        <f t="shared" si="4"/>
        <v>294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0</v>
      </c>
      <c r="H37" s="119">
        <f t="shared" si="1"/>
        <v>0</v>
      </c>
      <c r="I37" s="54">
        <v>0</v>
      </c>
      <c r="J37" s="52">
        <v>100</v>
      </c>
      <c r="K37" s="52">
        <v>106</v>
      </c>
      <c r="L37" s="52">
        <v>114</v>
      </c>
      <c r="M37" s="52">
        <v>61</v>
      </c>
      <c r="N37" s="52">
        <v>24</v>
      </c>
      <c r="O37" s="120">
        <f t="shared" si="3"/>
        <v>405</v>
      </c>
      <c r="P37" s="122">
        <f t="shared" si="4"/>
        <v>405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19">
        <f t="shared" si="1"/>
        <v>0</v>
      </c>
      <c r="I38" s="54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0">
        <f t="shared" si="3"/>
        <v>0</v>
      </c>
      <c r="P38" s="122">
        <f t="shared" si="4"/>
        <v>0</v>
      </c>
    </row>
    <row r="39" spans="3:16" ht="30" customHeight="1">
      <c r="C39" s="28"/>
      <c r="D39" s="182" t="s">
        <v>64</v>
      </c>
      <c r="E39" s="183"/>
      <c r="F39" s="52">
        <v>0</v>
      </c>
      <c r="G39" s="52">
        <v>0</v>
      </c>
      <c r="H39" s="120">
        <f t="shared" si="1"/>
        <v>0</v>
      </c>
      <c r="I39" s="54">
        <v>0</v>
      </c>
      <c r="J39" s="52">
        <v>1</v>
      </c>
      <c r="K39" s="52">
        <v>5</v>
      </c>
      <c r="L39" s="52">
        <v>79</v>
      </c>
      <c r="M39" s="52">
        <v>232</v>
      </c>
      <c r="N39" s="52">
        <v>212</v>
      </c>
      <c r="O39" s="120">
        <f t="shared" si="3"/>
        <v>529</v>
      </c>
      <c r="P39" s="122">
        <f t="shared" si="4"/>
        <v>529</v>
      </c>
    </row>
    <row r="40" spans="3:16" ht="30" customHeight="1" thickBot="1">
      <c r="C40" s="38"/>
      <c r="D40" s="184" t="s">
        <v>65</v>
      </c>
      <c r="E40" s="185"/>
      <c r="F40" s="58">
        <v>0</v>
      </c>
      <c r="G40" s="58">
        <v>0</v>
      </c>
      <c r="H40" s="127">
        <f t="shared" si="1"/>
        <v>0</v>
      </c>
      <c r="I40" s="59">
        <v>0</v>
      </c>
      <c r="J40" s="58">
        <v>3</v>
      </c>
      <c r="K40" s="58">
        <v>5</v>
      </c>
      <c r="L40" s="58">
        <v>4</v>
      </c>
      <c r="M40" s="58">
        <v>10</v>
      </c>
      <c r="N40" s="58">
        <v>6</v>
      </c>
      <c r="O40" s="127">
        <f t="shared" si="3"/>
        <v>28</v>
      </c>
      <c r="P40" s="128">
        <f t="shared" si="4"/>
        <v>28</v>
      </c>
    </row>
    <row r="41" spans="3:16" ht="30" customHeight="1">
      <c r="C41" s="25" t="s">
        <v>66</v>
      </c>
      <c r="D41" s="41"/>
      <c r="E41" s="42"/>
      <c r="F41" s="115">
        <f>SUM(F42:F45)</f>
        <v>0</v>
      </c>
      <c r="G41" s="115">
        <f>SUM(G42:G45)</f>
        <v>0</v>
      </c>
      <c r="H41" s="116">
        <f t="shared" si="1"/>
        <v>0</v>
      </c>
      <c r="I41" s="129">
        <v>0</v>
      </c>
      <c r="J41" s="115">
        <f>SUM(J42:J45)</f>
        <v>189</v>
      </c>
      <c r="K41" s="115">
        <f>SUM(K42:K45)</f>
        <v>176</v>
      </c>
      <c r="L41" s="115">
        <f>SUM(L42:L45)</f>
        <v>447</v>
      </c>
      <c r="M41" s="115">
        <f>SUM(M42:M45)</f>
        <v>926</v>
      </c>
      <c r="N41" s="115">
        <f>SUM(N42:N45)</f>
        <v>584</v>
      </c>
      <c r="O41" s="116">
        <f t="shared" si="3"/>
        <v>2322</v>
      </c>
      <c r="P41" s="118">
        <f t="shared" si="4"/>
        <v>2322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0">
        <f t="shared" si="1"/>
        <v>0</v>
      </c>
      <c r="I42" s="54">
        <v>0</v>
      </c>
      <c r="J42" s="52">
        <v>5</v>
      </c>
      <c r="K42" s="52">
        <v>11</v>
      </c>
      <c r="L42" s="52">
        <v>211</v>
      </c>
      <c r="M42" s="52">
        <v>521</v>
      </c>
      <c r="N42" s="52">
        <v>350</v>
      </c>
      <c r="O42" s="130">
        <f t="shared" si="3"/>
        <v>1098</v>
      </c>
      <c r="P42" s="122">
        <f t="shared" si="4"/>
        <v>1098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0">
        <f t="shared" si="1"/>
        <v>0</v>
      </c>
      <c r="I43" s="54">
        <v>0</v>
      </c>
      <c r="J43" s="52">
        <v>170</v>
      </c>
      <c r="K43" s="52">
        <v>147</v>
      </c>
      <c r="L43" s="52">
        <v>195</v>
      </c>
      <c r="M43" s="52">
        <v>199</v>
      </c>
      <c r="N43" s="52">
        <v>116</v>
      </c>
      <c r="O43" s="130">
        <f t="shared" si="3"/>
        <v>827</v>
      </c>
      <c r="P43" s="122">
        <f t="shared" si="4"/>
        <v>827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31">
        <f t="shared" si="1"/>
        <v>0</v>
      </c>
      <c r="I44" s="54">
        <v>0</v>
      </c>
      <c r="J44" s="52">
        <v>0</v>
      </c>
      <c r="K44" s="52">
        <v>1</v>
      </c>
      <c r="L44" s="52">
        <v>6</v>
      </c>
      <c r="M44" s="52">
        <v>33</v>
      </c>
      <c r="N44" s="52">
        <v>23</v>
      </c>
      <c r="O44" s="130">
        <f t="shared" si="3"/>
        <v>63</v>
      </c>
      <c r="P44" s="122">
        <f t="shared" si="4"/>
        <v>63</v>
      </c>
    </row>
    <row r="45" spans="3:16" ht="30" customHeight="1" thickBot="1">
      <c r="C45" s="38"/>
      <c r="D45" s="39" t="s">
        <v>78</v>
      </c>
      <c r="E45" s="40"/>
      <c r="F45" s="55">
        <v>0</v>
      </c>
      <c r="G45" s="55">
        <v>0</v>
      </c>
      <c r="H45" s="123">
        <f t="shared" si="1"/>
        <v>0</v>
      </c>
      <c r="I45" s="60">
        <v>0</v>
      </c>
      <c r="J45" s="55">
        <v>14</v>
      </c>
      <c r="K45" s="55">
        <v>17</v>
      </c>
      <c r="L45" s="55">
        <v>35</v>
      </c>
      <c r="M45" s="55">
        <v>173</v>
      </c>
      <c r="N45" s="55">
        <v>95</v>
      </c>
      <c r="O45" s="132">
        <f t="shared" si="3"/>
        <v>334</v>
      </c>
      <c r="P45" s="124">
        <f t="shared" si="4"/>
        <v>334</v>
      </c>
    </row>
    <row r="46" spans="3:16" ht="30" customHeight="1" thickBot="1">
      <c r="C46" s="186" t="s">
        <v>70</v>
      </c>
      <c r="D46" s="187"/>
      <c r="E46" s="188"/>
      <c r="F46" s="133">
        <f>SUM(F10,F31,F41)</f>
        <v>2159</v>
      </c>
      <c r="G46" s="133">
        <f>SUM(G10,G31,G41)</f>
        <v>2768</v>
      </c>
      <c r="H46" s="134">
        <f t="shared" si="1"/>
        <v>4927</v>
      </c>
      <c r="I46" s="135">
        <f aca="true" t="shared" si="9" ref="I46:N46">SUM(I10,I31,I41)</f>
        <v>0</v>
      </c>
      <c r="J46" s="133">
        <f t="shared" si="9"/>
        <v>10680</v>
      </c>
      <c r="K46" s="133">
        <f t="shared" si="9"/>
        <v>7317</v>
      </c>
      <c r="L46" s="133">
        <f t="shared" si="9"/>
        <v>4753</v>
      </c>
      <c r="M46" s="133">
        <f t="shared" si="9"/>
        <v>4205</v>
      </c>
      <c r="N46" s="133">
        <f t="shared" si="9"/>
        <v>2121</v>
      </c>
      <c r="O46" s="134">
        <f t="shared" si="3"/>
        <v>29076</v>
      </c>
      <c r="P46" s="136">
        <f t="shared" si="4"/>
        <v>34003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5">
        <f>SUM(F49,F55,F58,F63,F67,F68)</f>
        <v>1886991</v>
      </c>
      <c r="G48" s="115">
        <f>SUM(G49,G55,G58,G63,G67,G68)</f>
        <v>3342104</v>
      </c>
      <c r="H48" s="116">
        <f t="shared" si="1"/>
        <v>5229095</v>
      </c>
      <c r="I48" s="117">
        <f aca="true" t="shared" si="10" ref="I48:N48">SUM(I49,I55,I58,I63,I67,I68)</f>
        <v>0</v>
      </c>
      <c r="J48" s="115">
        <f t="shared" si="10"/>
        <v>27552780</v>
      </c>
      <c r="K48" s="115">
        <f t="shared" si="10"/>
        <v>22228558</v>
      </c>
      <c r="L48" s="115">
        <f t="shared" si="10"/>
        <v>17850193</v>
      </c>
      <c r="M48" s="115">
        <f t="shared" si="10"/>
        <v>16358499</v>
      </c>
      <c r="N48" s="115">
        <f t="shared" si="10"/>
        <v>7691133</v>
      </c>
      <c r="O48" s="116">
        <f t="shared" si="3"/>
        <v>91681163</v>
      </c>
      <c r="P48" s="118">
        <f t="shared" si="4"/>
        <v>96910258</v>
      </c>
      <c r="Q48" s="20"/>
    </row>
    <row r="49" spans="3:16" ht="30" customHeight="1">
      <c r="C49" s="28"/>
      <c r="D49" s="29" t="s">
        <v>38</v>
      </c>
      <c r="E49" s="30"/>
      <c r="F49" s="119">
        <f>SUM(F50:F54)</f>
        <v>241103</v>
      </c>
      <c r="G49" s="119">
        <f>SUM(G50:G54)</f>
        <v>562519</v>
      </c>
      <c r="H49" s="120">
        <f t="shared" si="1"/>
        <v>803622</v>
      </c>
      <c r="I49" s="121">
        <f aca="true" t="shared" si="11" ref="I49:N49">SUM(I50:I54)</f>
        <v>0</v>
      </c>
      <c r="J49" s="119">
        <f t="shared" si="11"/>
        <v>5742499</v>
      </c>
      <c r="K49" s="119">
        <f t="shared" si="11"/>
        <v>4325068</v>
      </c>
      <c r="L49" s="119">
        <f t="shared" si="11"/>
        <v>3040520</v>
      </c>
      <c r="M49" s="119">
        <f t="shared" si="11"/>
        <v>3455995</v>
      </c>
      <c r="N49" s="119">
        <f t="shared" si="11"/>
        <v>2676991</v>
      </c>
      <c r="O49" s="120">
        <f t="shared" si="3"/>
        <v>19241073</v>
      </c>
      <c r="P49" s="122">
        <f t="shared" si="4"/>
        <v>20044695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0">
        <f t="shared" si="1"/>
        <v>0</v>
      </c>
      <c r="I50" s="53">
        <v>0</v>
      </c>
      <c r="J50" s="52">
        <v>3701935</v>
      </c>
      <c r="K50" s="52">
        <v>2599479</v>
      </c>
      <c r="L50" s="52">
        <v>1826556</v>
      </c>
      <c r="M50" s="52">
        <v>2002588</v>
      </c>
      <c r="N50" s="52">
        <v>1564187</v>
      </c>
      <c r="O50" s="130">
        <f t="shared" si="3"/>
        <v>11694745</v>
      </c>
      <c r="P50" s="122">
        <f t="shared" si="4"/>
        <v>11694745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20">
        <f t="shared" si="1"/>
        <v>0</v>
      </c>
      <c r="I51" s="53">
        <v>0</v>
      </c>
      <c r="J51" s="52">
        <v>31792</v>
      </c>
      <c r="K51" s="52">
        <v>18868</v>
      </c>
      <c r="L51" s="52">
        <v>72685</v>
      </c>
      <c r="M51" s="52">
        <v>317911</v>
      </c>
      <c r="N51" s="52">
        <v>345343</v>
      </c>
      <c r="O51" s="130">
        <f t="shared" si="3"/>
        <v>786599</v>
      </c>
      <c r="P51" s="122">
        <f t="shared" si="4"/>
        <v>786599</v>
      </c>
    </row>
    <row r="52" spans="3:16" ht="30" customHeight="1">
      <c r="C52" s="28"/>
      <c r="D52" s="29"/>
      <c r="E52" s="31" t="s">
        <v>41</v>
      </c>
      <c r="F52" s="52">
        <v>98019</v>
      </c>
      <c r="G52" s="52">
        <v>273452</v>
      </c>
      <c r="H52" s="120">
        <f t="shared" si="1"/>
        <v>371471</v>
      </c>
      <c r="I52" s="53">
        <v>0</v>
      </c>
      <c r="J52" s="52">
        <v>1028540</v>
      </c>
      <c r="K52" s="52">
        <v>778954</v>
      </c>
      <c r="L52" s="52">
        <v>448505</v>
      </c>
      <c r="M52" s="52">
        <v>648038</v>
      </c>
      <c r="N52" s="52">
        <v>474322</v>
      </c>
      <c r="O52" s="130">
        <f t="shared" si="3"/>
        <v>3378359</v>
      </c>
      <c r="P52" s="122">
        <f t="shared" si="4"/>
        <v>3749830</v>
      </c>
    </row>
    <row r="53" spans="3:16" ht="30" customHeight="1">
      <c r="C53" s="28"/>
      <c r="D53" s="29"/>
      <c r="E53" s="31" t="s">
        <v>42</v>
      </c>
      <c r="F53" s="52">
        <v>81022</v>
      </c>
      <c r="G53" s="52">
        <v>227056</v>
      </c>
      <c r="H53" s="120">
        <f t="shared" si="1"/>
        <v>308078</v>
      </c>
      <c r="I53" s="53">
        <v>0</v>
      </c>
      <c r="J53" s="52">
        <v>544196</v>
      </c>
      <c r="K53" s="52">
        <v>522436</v>
      </c>
      <c r="L53" s="52">
        <v>398183</v>
      </c>
      <c r="M53" s="52">
        <v>250800</v>
      </c>
      <c r="N53" s="52">
        <v>174553</v>
      </c>
      <c r="O53" s="130">
        <f t="shared" si="3"/>
        <v>1890168</v>
      </c>
      <c r="P53" s="122">
        <f t="shared" si="4"/>
        <v>2198246</v>
      </c>
    </row>
    <row r="54" spans="3:16" ht="30" customHeight="1">
      <c r="C54" s="28"/>
      <c r="D54" s="29"/>
      <c r="E54" s="31" t="s">
        <v>43</v>
      </c>
      <c r="F54" s="52">
        <v>62062</v>
      </c>
      <c r="G54" s="52">
        <v>62011</v>
      </c>
      <c r="H54" s="120">
        <f t="shared" si="1"/>
        <v>124073</v>
      </c>
      <c r="I54" s="53">
        <v>0</v>
      </c>
      <c r="J54" s="52">
        <v>436036</v>
      </c>
      <c r="K54" s="52">
        <v>405331</v>
      </c>
      <c r="L54" s="52">
        <v>294591</v>
      </c>
      <c r="M54" s="52">
        <v>236658</v>
      </c>
      <c r="N54" s="52">
        <v>118586</v>
      </c>
      <c r="O54" s="130">
        <f t="shared" si="3"/>
        <v>1491202</v>
      </c>
      <c r="P54" s="122">
        <f t="shared" si="4"/>
        <v>1615275</v>
      </c>
    </row>
    <row r="55" spans="3:16" ht="30" customHeight="1">
      <c r="C55" s="28"/>
      <c r="D55" s="32" t="s">
        <v>44</v>
      </c>
      <c r="E55" s="33"/>
      <c r="F55" s="119">
        <f>SUM(F56:F57)</f>
        <v>700379</v>
      </c>
      <c r="G55" s="119">
        <f>SUM(G56:G57)</f>
        <v>1409538</v>
      </c>
      <c r="H55" s="120">
        <f t="shared" si="1"/>
        <v>2109917</v>
      </c>
      <c r="I55" s="121">
        <f aca="true" t="shared" si="12" ref="I55:N55">SUM(I56:I57)</f>
        <v>0</v>
      </c>
      <c r="J55" s="119">
        <f t="shared" si="12"/>
        <v>13939389</v>
      </c>
      <c r="K55" s="119">
        <f t="shared" si="12"/>
        <v>11143213</v>
      </c>
      <c r="L55" s="119">
        <f t="shared" si="12"/>
        <v>7797992</v>
      </c>
      <c r="M55" s="119">
        <f t="shared" si="12"/>
        <v>6225250</v>
      </c>
      <c r="N55" s="119">
        <f t="shared" si="12"/>
        <v>2542799</v>
      </c>
      <c r="O55" s="120">
        <f t="shared" si="3"/>
        <v>41648643</v>
      </c>
      <c r="P55" s="122">
        <f t="shared" si="4"/>
        <v>43758560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0">
        <f t="shared" si="1"/>
        <v>0</v>
      </c>
      <c r="I56" s="53">
        <v>0</v>
      </c>
      <c r="J56" s="52">
        <v>10877733</v>
      </c>
      <c r="K56" s="52">
        <v>8562702</v>
      </c>
      <c r="L56" s="52">
        <v>6523383</v>
      </c>
      <c r="M56" s="52">
        <v>5308954</v>
      </c>
      <c r="N56" s="52">
        <v>2263104</v>
      </c>
      <c r="O56" s="120">
        <f t="shared" si="3"/>
        <v>33535876</v>
      </c>
      <c r="P56" s="122">
        <f t="shared" si="4"/>
        <v>33535876</v>
      </c>
    </row>
    <row r="57" spans="3:16" ht="30" customHeight="1">
      <c r="C57" s="28"/>
      <c r="D57" s="29"/>
      <c r="E57" s="31" t="s">
        <v>46</v>
      </c>
      <c r="F57" s="52">
        <v>700379</v>
      </c>
      <c r="G57" s="52">
        <v>1409538</v>
      </c>
      <c r="H57" s="120">
        <f t="shared" si="1"/>
        <v>2109917</v>
      </c>
      <c r="I57" s="53">
        <v>0</v>
      </c>
      <c r="J57" s="52">
        <v>3061656</v>
      </c>
      <c r="K57" s="52">
        <v>2580511</v>
      </c>
      <c r="L57" s="52">
        <v>1274609</v>
      </c>
      <c r="M57" s="52">
        <v>916296</v>
      </c>
      <c r="N57" s="52">
        <v>279695</v>
      </c>
      <c r="O57" s="120">
        <f t="shared" si="3"/>
        <v>8112767</v>
      </c>
      <c r="P57" s="122">
        <f t="shared" si="4"/>
        <v>10222684</v>
      </c>
    </row>
    <row r="58" spans="3:16" ht="30" customHeight="1">
      <c r="C58" s="28"/>
      <c r="D58" s="32" t="s">
        <v>47</v>
      </c>
      <c r="E58" s="33"/>
      <c r="F58" s="119">
        <f>SUM(F59:F62)</f>
        <v>21301</v>
      </c>
      <c r="G58" s="119">
        <f>SUM(G59:G62)</f>
        <v>72556</v>
      </c>
      <c r="H58" s="120">
        <f t="shared" si="1"/>
        <v>93857</v>
      </c>
      <c r="I58" s="121">
        <f aca="true" t="shared" si="13" ref="I58:N58">SUM(I59:I62)</f>
        <v>0</v>
      </c>
      <c r="J58" s="119">
        <f t="shared" si="13"/>
        <v>989083</v>
      </c>
      <c r="K58" s="119">
        <f t="shared" si="13"/>
        <v>938877</v>
      </c>
      <c r="L58" s="119">
        <f t="shared" si="13"/>
        <v>2898992</v>
      </c>
      <c r="M58" s="119">
        <f t="shared" si="13"/>
        <v>3080314</v>
      </c>
      <c r="N58" s="119">
        <f t="shared" si="13"/>
        <v>1055347</v>
      </c>
      <c r="O58" s="120">
        <f t="shared" si="3"/>
        <v>8962613</v>
      </c>
      <c r="P58" s="122">
        <f t="shared" si="4"/>
        <v>9056470</v>
      </c>
    </row>
    <row r="59" spans="3:16" ht="30" customHeight="1">
      <c r="C59" s="28"/>
      <c r="D59" s="29"/>
      <c r="E59" s="31" t="s">
        <v>48</v>
      </c>
      <c r="F59" s="52">
        <v>14794</v>
      </c>
      <c r="G59" s="52">
        <v>62576</v>
      </c>
      <c r="H59" s="120">
        <f t="shared" si="1"/>
        <v>77370</v>
      </c>
      <c r="I59" s="53">
        <v>0</v>
      </c>
      <c r="J59" s="52">
        <v>817853</v>
      </c>
      <c r="K59" s="52">
        <v>775780</v>
      </c>
      <c r="L59" s="52">
        <v>2696732</v>
      </c>
      <c r="M59" s="52">
        <v>2945875</v>
      </c>
      <c r="N59" s="52">
        <v>1041244</v>
      </c>
      <c r="O59" s="120">
        <f t="shared" si="3"/>
        <v>8277484</v>
      </c>
      <c r="P59" s="122">
        <f t="shared" si="4"/>
        <v>8354854</v>
      </c>
    </row>
    <row r="60" spans="3:16" ht="30" customHeight="1">
      <c r="C60" s="28"/>
      <c r="D60" s="29"/>
      <c r="E60" s="34" t="s">
        <v>49</v>
      </c>
      <c r="F60" s="52">
        <v>6507</v>
      </c>
      <c r="G60" s="52">
        <v>9980</v>
      </c>
      <c r="H60" s="120">
        <f t="shared" si="1"/>
        <v>16487</v>
      </c>
      <c r="I60" s="53">
        <v>0</v>
      </c>
      <c r="J60" s="52">
        <v>171230</v>
      </c>
      <c r="K60" s="52">
        <v>163097</v>
      </c>
      <c r="L60" s="52">
        <v>202260</v>
      </c>
      <c r="M60" s="52">
        <v>134439</v>
      </c>
      <c r="N60" s="52">
        <v>14103</v>
      </c>
      <c r="O60" s="120">
        <f t="shared" si="3"/>
        <v>685129</v>
      </c>
      <c r="P60" s="122">
        <f t="shared" si="4"/>
        <v>701616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0">
        <f t="shared" si="1"/>
        <v>0</v>
      </c>
      <c r="I61" s="53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0">
        <f t="shared" si="3"/>
        <v>0</v>
      </c>
      <c r="P61" s="122">
        <f t="shared" si="4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0">
        <f t="shared" si="1"/>
        <v>0</v>
      </c>
      <c r="I62" s="54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0">
        <f t="shared" si="3"/>
        <v>0</v>
      </c>
      <c r="P62" s="122">
        <f t="shared" si="4"/>
        <v>0</v>
      </c>
    </row>
    <row r="63" spans="3:16" ht="30" customHeight="1">
      <c r="C63" s="28"/>
      <c r="D63" s="32" t="s">
        <v>51</v>
      </c>
      <c r="E63" s="33"/>
      <c r="F63" s="119">
        <f>SUM(F64)</f>
        <v>396017</v>
      </c>
      <c r="G63" s="119">
        <f>SUM(G64)</f>
        <v>644293</v>
      </c>
      <c r="H63" s="120">
        <f t="shared" si="1"/>
        <v>1040310</v>
      </c>
      <c r="I63" s="121">
        <f aca="true" t="shared" si="14" ref="I63:N63">SUM(I64)</f>
        <v>0</v>
      </c>
      <c r="J63" s="119">
        <f t="shared" si="14"/>
        <v>1247114</v>
      </c>
      <c r="K63" s="119">
        <f t="shared" si="14"/>
        <v>1922533</v>
      </c>
      <c r="L63" s="119">
        <f t="shared" si="14"/>
        <v>1347224</v>
      </c>
      <c r="M63" s="119">
        <f t="shared" si="14"/>
        <v>1075196</v>
      </c>
      <c r="N63" s="119">
        <f t="shared" si="14"/>
        <v>522691</v>
      </c>
      <c r="O63" s="120">
        <f t="shared" si="3"/>
        <v>6114758</v>
      </c>
      <c r="P63" s="122">
        <f t="shared" si="4"/>
        <v>7155068</v>
      </c>
    </row>
    <row r="64" spans="3:16" ht="30" customHeight="1">
      <c r="C64" s="28"/>
      <c r="D64" s="29"/>
      <c r="E64" s="34" t="s">
        <v>52</v>
      </c>
      <c r="F64" s="52">
        <v>396017</v>
      </c>
      <c r="G64" s="52">
        <v>644293</v>
      </c>
      <c r="H64" s="120">
        <f t="shared" si="1"/>
        <v>1040310</v>
      </c>
      <c r="I64" s="53">
        <v>0</v>
      </c>
      <c r="J64" s="52">
        <v>1247114</v>
      </c>
      <c r="K64" s="52">
        <v>1922533</v>
      </c>
      <c r="L64" s="52">
        <v>1347224</v>
      </c>
      <c r="M64" s="52">
        <v>1075196</v>
      </c>
      <c r="N64" s="52">
        <v>522691</v>
      </c>
      <c r="O64" s="120">
        <f t="shared" si="3"/>
        <v>6114758</v>
      </c>
      <c r="P64" s="122">
        <f t="shared" si="4"/>
        <v>7155068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20">
        <f t="shared" si="1"/>
        <v>0</v>
      </c>
      <c r="I65" s="53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20">
        <f t="shared" si="3"/>
        <v>0</v>
      </c>
      <c r="P65" s="122">
        <f t="shared" si="4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20">
        <f t="shared" si="1"/>
        <v>0</v>
      </c>
      <c r="I66" s="53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20">
        <f t="shared" si="3"/>
        <v>0</v>
      </c>
      <c r="P66" s="122">
        <f t="shared" si="4"/>
        <v>0</v>
      </c>
    </row>
    <row r="67" spans="3:16" ht="30" customHeight="1">
      <c r="C67" s="28"/>
      <c r="D67" s="36" t="s">
        <v>55</v>
      </c>
      <c r="E67" s="37"/>
      <c r="F67" s="52">
        <v>114427</v>
      </c>
      <c r="G67" s="52">
        <v>130577</v>
      </c>
      <c r="H67" s="120">
        <f t="shared" si="1"/>
        <v>245004</v>
      </c>
      <c r="I67" s="53">
        <v>0</v>
      </c>
      <c r="J67" s="52">
        <v>1510539</v>
      </c>
      <c r="K67" s="52">
        <v>1457184</v>
      </c>
      <c r="L67" s="52">
        <v>1089259</v>
      </c>
      <c r="M67" s="52">
        <v>1358334</v>
      </c>
      <c r="N67" s="52">
        <v>424922</v>
      </c>
      <c r="O67" s="120">
        <f t="shared" si="3"/>
        <v>5840238</v>
      </c>
      <c r="P67" s="122">
        <f t="shared" si="4"/>
        <v>6085242</v>
      </c>
    </row>
    <row r="68" spans="3:16" ht="30" customHeight="1" thickBot="1">
      <c r="C68" s="38"/>
      <c r="D68" s="39" t="s">
        <v>56</v>
      </c>
      <c r="E68" s="40"/>
      <c r="F68" s="55">
        <v>413764</v>
      </c>
      <c r="G68" s="55">
        <v>522621</v>
      </c>
      <c r="H68" s="123">
        <f t="shared" si="1"/>
        <v>936385</v>
      </c>
      <c r="I68" s="56">
        <v>0</v>
      </c>
      <c r="J68" s="55">
        <v>4124156</v>
      </c>
      <c r="K68" s="55">
        <v>2441683</v>
      </c>
      <c r="L68" s="55">
        <v>1676206</v>
      </c>
      <c r="M68" s="55">
        <v>1163410</v>
      </c>
      <c r="N68" s="55">
        <v>468383</v>
      </c>
      <c r="O68" s="123">
        <f t="shared" si="3"/>
        <v>9873838</v>
      </c>
      <c r="P68" s="124">
        <f t="shared" si="4"/>
        <v>10810223</v>
      </c>
    </row>
    <row r="69" spans="3:16" ht="30" customHeight="1">
      <c r="C69" s="25" t="s">
        <v>57</v>
      </c>
      <c r="D69" s="41"/>
      <c r="E69" s="42"/>
      <c r="F69" s="115">
        <f>SUM(F70:F78)</f>
        <v>82763</v>
      </c>
      <c r="G69" s="115">
        <f>SUM(G70:G78)</f>
        <v>108391</v>
      </c>
      <c r="H69" s="116">
        <f t="shared" si="1"/>
        <v>191154</v>
      </c>
      <c r="I69" s="117">
        <f aca="true" t="shared" si="15" ref="I69:N69">SUM(I70:I78)</f>
        <v>0</v>
      </c>
      <c r="J69" s="115">
        <f t="shared" si="15"/>
        <v>10545533</v>
      </c>
      <c r="K69" s="115">
        <f t="shared" si="15"/>
        <v>10903361</v>
      </c>
      <c r="L69" s="115">
        <f t="shared" si="15"/>
        <v>12502676</v>
      </c>
      <c r="M69" s="115">
        <f t="shared" si="15"/>
        <v>13976314</v>
      </c>
      <c r="N69" s="115">
        <f t="shared" si="15"/>
        <v>9812663</v>
      </c>
      <c r="O69" s="116">
        <f t="shared" si="3"/>
        <v>57740547</v>
      </c>
      <c r="P69" s="118">
        <f t="shared" si="4"/>
        <v>57931701</v>
      </c>
    </row>
    <row r="70" spans="3:16" ht="30" customHeight="1">
      <c r="C70" s="43"/>
      <c r="D70" s="36" t="s">
        <v>58</v>
      </c>
      <c r="E70" s="37"/>
      <c r="F70" s="57">
        <v>0</v>
      </c>
      <c r="G70" s="57">
        <v>0</v>
      </c>
      <c r="H70" s="125">
        <f t="shared" si="1"/>
        <v>0</v>
      </c>
      <c r="I70" s="54">
        <v>0</v>
      </c>
      <c r="J70" s="57">
        <v>798355</v>
      </c>
      <c r="K70" s="57">
        <v>1834935</v>
      </c>
      <c r="L70" s="57">
        <v>1923057</v>
      </c>
      <c r="M70" s="57">
        <v>1631215</v>
      </c>
      <c r="N70" s="57">
        <v>583294</v>
      </c>
      <c r="O70" s="125">
        <f t="shared" si="3"/>
        <v>6770856</v>
      </c>
      <c r="P70" s="126">
        <f t="shared" si="4"/>
        <v>6770856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19">
        <f t="shared" si="1"/>
        <v>0</v>
      </c>
      <c r="I71" s="54">
        <v>0</v>
      </c>
      <c r="J71" s="52">
        <v>12176</v>
      </c>
      <c r="K71" s="52">
        <v>0</v>
      </c>
      <c r="L71" s="52">
        <v>0</v>
      </c>
      <c r="M71" s="52">
        <v>0</v>
      </c>
      <c r="N71" s="52">
        <v>0</v>
      </c>
      <c r="O71" s="120">
        <f t="shared" si="3"/>
        <v>12176</v>
      </c>
      <c r="P71" s="122">
        <f t="shared" si="4"/>
        <v>12176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19">
        <f t="shared" si="1"/>
        <v>0</v>
      </c>
      <c r="I72" s="54">
        <v>0</v>
      </c>
      <c r="J72" s="52">
        <v>5333491</v>
      </c>
      <c r="K72" s="52">
        <v>4292853</v>
      </c>
      <c r="L72" s="52">
        <v>3048958</v>
      </c>
      <c r="M72" s="52">
        <v>1697183</v>
      </c>
      <c r="N72" s="52">
        <v>825385</v>
      </c>
      <c r="O72" s="120">
        <f t="shared" si="3"/>
        <v>15197870</v>
      </c>
      <c r="P72" s="122">
        <f t="shared" si="4"/>
        <v>15197870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12247</v>
      </c>
      <c r="H73" s="119">
        <f t="shared" si="1"/>
        <v>12247</v>
      </c>
      <c r="I73" s="53">
        <v>0</v>
      </c>
      <c r="J73" s="52">
        <v>382675</v>
      </c>
      <c r="K73" s="52">
        <v>340568</v>
      </c>
      <c r="L73" s="52">
        <v>716482</v>
      </c>
      <c r="M73" s="52">
        <v>570088</v>
      </c>
      <c r="N73" s="52">
        <v>504895</v>
      </c>
      <c r="O73" s="120">
        <f t="shared" si="3"/>
        <v>2514708</v>
      </c>
      <c r="P73" s="122">
        <f t="shared" si="4"/>
        <v>2526955</v>
      </c>
    </row>
    <row r="74" spans="3:16" ht="30" customHeight="1">
      <c r="C74" s="28"/>
      <c r="D74" s="36" t="s">
        <v>61</v>
      </c>
      <c r="E74" s="37"/>
      <c r="F74" s="52">
        <v>82763</v>
      </c>
      <c r="G74" s="52">
        <v>96144</v>
      </c>
      <c r="H74" s="119">
        <f t="shared" si="1"/>
        <v>178907</v>
      </c>
      <c r="I74" s="53">
        <v>0</v>
      </c>
      <c r="J74" s="52">
        <v>1330771</v>
      </c>
      <c r="K74" s="52">
        <v>1282582</v>
      </c>
      <c r="L74" s="52">
        <v>1323912</v>
      </c>
      <c r="M74" s="52">
        <v>1064197</v>
      </c>
      <c r="N74" s="52">
        <v>287998</v>
      </c>
      <c r="O74" s="120">
        <f t="shared" si="3"/>
        <v>5289460</v>
      </c>
      <c r="P74" s="122">
        <f t="shared" si="4"/>
        <v>5468367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0</v>
      </c>
      <c r="H75" s="119">
        <f aca="true" t="shared" si="16" ref="H75:H84">SUM(F75:G75)</f>
        <v>0</v>
      </c>
      <c r="I75" s="54">
        <v>0</v>
      </c>
      <c r="J75" s="52">
        <v>2614219</v>
      </c>
      <c r="K75" s="52">
        <v>2913785</v>
      </c>
      <c r="L75" s="52">
        <v>3198020</v>
      </c>
      <c r="M75" s="52">
        <v>1718828</v>
      </c>
      <c r="N75" s="52">
        <v>657990</v>
      </c>
      <c r="O75" s="120">
        <f aca="true" t="shared" si="17" ref="O75:O84">SUM(I75:N75)</f>
        <v>11102842</v>
      </c>
      <c r="P75" s="122">
        <f aca="true" t="shared" si="18" ref="P75:P84">SUM(O75,H75)</f>
        <v>11102842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19">
        <f t="shared" si="16"/>
        <v>0</v>
      </c>
      <c r="I76" s="54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0">
        <f t="shared" si="17"/>
        <v>0</v>
      </c>
      <c r="P76" s="122">
        <f t="shared" si="18"/>
        <v>0</v>
      </c>
    </row>
    <row r="77" spans="3:16" ht="30" customHeight="1">
      <c r="C77" s="28"/>
      <c r="D77" s="182" t="s">
        <v>64</v>
      </c>
      <c r="E77" s="183"/>
      <c r="F77" s="52">
        <v>0</v>
      </c>
      <c r="G77" s="52">
        <v>0</v>
      </c>
      <c r="H77" s="120">
        <f t="shared" si="16"/>
        <v>0</v>
      </c>
      <c r="I77" s="54">
        <v>0</v>
      </c>
      <c r="J77" s="52">
        <v>25216</v>
      </c>
      <c r="K77" s="52">
        <v>133445</v>
      </c>
      <c r="L77" s="52">
        <v>2185104</v>
      </c>
      <c r="M77" s="52">
        <v>7019290</v>
      </c>
      <c r="N77" s="52">
        <v>6740398</v>
      </c>
      <c r="O77" s="120">
        <f t="shared" si="17"/>
        <v>16103453</v>
      </c>
      <c r="P77" s="122">
        <f t="shared" si="18"/>
        <v>16103453</v>
      </c>
    </row>
    <row r="78" spans="3:16" ht="30" customHeight="1" thickBot="1">
      <c r="C78" s="38"/>
      <c r="D78" s="184" t="s">
        <v>65</v>
      </c>
      <c r="E78" s="185"/>
      <c r="F78" s="58">
        <v>0</v>
      </c>
      <c r="G78" s="58">
        <v>0</v>
      </c>
      <c r="H78" s="127">
        <f t="shared" si="16"/>
        <v>0</v>
      </c>
      <c r="I78" s="59">
        <v>0</v>
      </c>
      <c r="J78" s="58">
        <v>48630</v>
      </c>
      <c r="K78" s="58">
        <v>105193</v>
      </c>
      <c r="L78" s="58">
        <v>107143</v>
      </c>
      <c r="M78" s="58">
        <v>275513</v>
      </c>
      <c r="N78" s="58">
        <v>212703</v>
      </c>
      <c r="O78" s="127">
        <f t="shared" si="17"/>
        <v>749182</v>
      </c>
      <c r="P78" s="128">
        <f t="shared" si="18"/>
        <v>749182</v>
      </c>
    </row>
    <row r="79" spans="3:16" ht="30" customHeight="1">
      <c r="C79" s="25" t="s">
        <v>66</v>
      </c>
      <c r="D79" s="41"/>
      <c r="E79" s="42"/>
      <c r="F79" s="115">
        <f>SUM(F80:F83)</f>
        <v>0</v>
      </c>
      <c r="G79" s="115">
        <f>SUM(G80:G83)</f>
        <v>0</v>
      </c>
      <c r="H79" s="116">
        <f t="shared" si="16"/>
        <v>0</v>
      </c>
      <c r="I79" s="129">
        <v>0</v>
      </c>
      <c r="J79" s="115">
        <f>SUM(J80:J83)</f>
        <v>4885016</v>
      </c>
      <c r="K79" s="115">
        <f>SUM(K80:K83)</f>
        <v>4932436</v>
      </c>
      <c r="L79" s="115">
        <f>SUM(L80:L83)</f>
        <v>12868983</v>
      </c>
      <c r="M79" s="115">
        <f>SUM(M80:M83)</f>
        <v>28696070</v>
      </c>
      <c r="N79" s="115">
        <f>SUM(N80:N83)</f>
        <v>19374876</v>
      </c>
      <c r="O79" s="116">
        <f t="shared" si="17"/>
        <v>70757381</v>
      </c>
      <c r="P79" s="118">
        <f t="shared" si="18"/>
        <v>70757381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0">
        <f t="shared" si="16"/>
        <v>0</v>
      </c>
      <c r="I80" s="54">
        <v>0</v>
      </c>
      <c r="J80" s="52">
        <v>108781</v>
      </c>
      <c r="K80" s="52">
        <v>272320</v>
      </c>
      <c r="L80" s="52">
        <v>5541738</v>
      </c>
      <c r="M80" s="52">
        <v>14596657</v>
      </c>
      <c r="N80" s="52">
        <v>10734786</v>
      </c>
      <c r="O80" s="130">
        <f t="shared" si="17"/>
        <v>31254282</v>
      </c>
      <c r="P80" s="122">
        <f t="shared" si="18"/>
        <v>31254282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0">
        <f t="shared" si="16"/>
        <v>0</v>
      </c>
      <c r="I81" s="54">
        <v>0</v>
      </c>
      <c r="J81" s="52">
        <v>4401003</v>
      </c>
      <c r="K81" s="52">
        <v>4123968</v>
      </c>
      <c r="L81" s="52">
        <v>5929864</v>
      </c>
      <c r="M81" s="52">
        <v>6477059</v>
      </c>
      <c r="N81" s="52">
        <v>4045870</v>
      </c>
      <c r="O81" s="130">
        <f t="shared" si="17"/>
        <v>24977764</v>
      </c>
      <c r="P81" s="122">
        <f t="shared" si="18"/>
        <v>24977764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0">
        <f t="shared" si="16"/>
        <v>0</v>
      </c>
      <c r="I82" s="54">
        <v>0</v>
      </c>
      <c r="J82" s="52">
        <v>0</v>
      </c>
      <c r="K82" s="52">
        <v>28595</v>
      </c>
      <c r="L82" s="52">
        <v>163280</v>
      </c>
      <c r="M82" s="52">
        <v>1244223</v>
      </c>
      <c r="N82" s="52">
        <v>872524</v>
      </c>
      <c r="O82" s="130">
        <f t="shared" si="17"/>
        <v>2308622</v>
      </c>
      <c r="P82" s="122">
        <f t="shared" si="18"/>
        <v>2308622</v>
      </c>
    </row>
    <row r="83" spans="3:16" ht="30" customHeight="1" thickBot="1">
      <c r="C83" s="38"/>
      <c r="D83" s="39" t="s">
        <v>78</v>
      </c>
      <c r="E83" s="40"/>
      <c r="F83" s="55">
        <v>0</v>
      </c>
      <c r="G83" s="55">
        <v>0</v>
      </c>
      <c r="H83" s="123">
        <f t="shared" si="16"/>
        <v>0</v>
      </c>
      <c r="I83" s="60">
        <v>0</v>
      </c>
      <c r="J83" s="55">
        <v>375232</v>
      </c>
      <c r="K83" s="55">
        <v>507553</v>
      </c>
      <c r="L83" s="55">
        <v>1234101</v>
      </c>
      <c r="M83" s="55">
        <v>6378131</v>
      </c>
      <c r="N83" s="55">
        <v>3721696</v>
      </c>
      <c r="O83" s="132">
        <f t="shared" si="17"/>
        <v>12216713</v>
      </c>
      <c r="P83" s="124">
        <f t="shared" si="18"/>
        <v>12216713</v>
      </c>
    </row>
    <row r="84" spans="3:16" ht="30" customHeight="1" thickBot="1">
      <c r="C84" s="186" t="s">
        <v>70</v>
      </c>
      <c r="D84" s="187"/>
      <c r="E84" s="187"/>
      <c r="F84" s="133">
        <f>SUM(F48,F69,F79)</f>
        <v>1969754</v>
      </c>
      <c r="G84" s="133">
        <f>SUM(G48,G69,G79)</f>
        <v>3450495</v>
      </c>
      <c r="H84" s="134">
        <f t="shared" si="16"/>
        <v>5420249</v>
      </c>
      <c r="I84" s="135">
        <f aca="true" t="shared" si="19" ref="I84:N84">SUM(I48,I69,I79)</f>
        <v>0</v>
      </c>
      <c r="J84" s="133">
        <f t="shared" si="19"/>
        <v>42983329</v>
      </c>
      <c r="K84" s="133">
        <f t="shared" si="19"/>
        <v>38064355</v>
      </c>
      <c r="L84" s="133">
        <f t="shared" si="19"/>
        <v>43221852</v>
      </c>
      <c r="M84" s="133">
        <f t="shared" si="19"/>
        <v>59030883</v>
      </c>
      <c r="N84" s="133">
        <f t="shared" si="19"/>
        <v>36878672</v>
      </c>
      <c r="O84" s="134">
        <f t="shared" si="17"/>
        <v>220179091</v>
      </c>
      <c r="P84" s="136">
        <f t="shared" si="18"/>
        <v>225599340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F67" sqref="F67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9" t="s">
        <v>21</v>
      </c>
      <c r="H1" s="189"/>
      <c r="I1" s="189"/>
      <c r="J1" s="189"/>
      <c r="K1" s="189"/>
      <c r="L1" s="189"/>
      <c r="M1" s="189"/>
      <c r="N1" s="102"/>
      <c r="O1" s="4"/>
    </row>
    <row r="2" spans="5:16" ht="30" customHeight="1">
      <c r="E2" s="5"/>
      <c r="G2" s="154" t="s">
        <v>93</v>
      </c>
      <c r="H2" s="154"/>
      <c r="I2" s="154"/>
      <c r="J2" s="154"/>
      <c r="K2" s="154"/>
      <c r="L2" s="154"/>
      <c r="M2" s="154"/>
      <c r="N2" s="6"/>
      <c r="O2" s="167">
        <v>41086</v>
      </c>
      <c r="P2" s="167"/>
    </row>
    <row r="3" spans="5:17" ht="24.75" customHeight="1">
      <c r="E3" s="7"/>
      <c r="F3" s="8"/>
      <c r="N3" s="9"/>
      <c r="O3" s="167"/>
      <c r="P3" s="167"/>
      <c r="Q3" s="10"/>
    </row>
    <row r="4" spans="3:17" ht="24.75" customHeight="1">
      <c r="C4" s="11"/>
      <c r="N4" s="7"/>
      <c r="O4" s="167" t="s">
        <v>31</v>
      </c>
      <c r="P4" s="167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0" t="s">
        <v>32</v>
      </c>
      <c r="D7" s="191"/>
      <c r="E7" s="191"/>
      <c r="F7" s="194" t="s">
        <v>33</v>
      </c>
      <c r="G7" s="195"/>
      <c r="H7" s="195"/>
      <c r="I7" s="196" t="s">
        <v>34</v>
      </c>
      <c r="J7" s="196"/>
      <c r="K7" s="196"/>
      <c r="L7" s="196"/>
      <c r="M7" s="196"/>
      <c r="N7" s="196"/>
      <c r="O7" s="197"/>
      <c r="P7" s="198" t="s">
        <v>6</v>
      </c>
      <c r="Q7" s="20"/>
    </row>
    <row r="8" spans="3:17" ht="42" customHeight="1" thickBot="1">
      <c r="C8" s="192"/>
      <c r="D8" s="193"/>
      <c r="E8" s="193"/>
      <c r="F8" s="103" t="s">
        <v>7</v>
      </c>
      <c r="G8" s="103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9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5">
        <f>SUM(F11,F17,F20,F25,F29,F30)</f>
        <v>22124472</v>
      </c>
      <c r="G10" s="115">
        <f>SUM(G11,G17,G20,G25,G29,G30)</f>
        <v>36395546</v>
      </c>
      <c r="H10" s="116">
        <f>SUM(F10:G10)</f>
        <v>58520018</v>
      </c>
      <c r="I10" s="117">
        <f aca="true" t="shared" si="0" ref="I10:N10">SUM(I11,I17,I20,I25,I29,I30)</f>
        <v>0</v>
      </c>
      <c r="J10" s="115">
        <f t="shared" si="0"/>
        <v>279576856</v>
      </c>
      <c r="K10" s="115">
        <f t="shared" si="0"/>
        <v>223714424</v>
      </c>
      <c r="L10" s="115">
        <f t="shared" si="0"/>
        <v>180229833</v>
      </c>
      <c r="M10" s="115">
        <f t="shared" si="0"/>
        <v>165032032</v>
      </c>
      <c r="N10" s="115">
        <f t="shared" si="0"/>
        <v>77440320</v>
      </c>
      <c r="O10" s="116">
        <f>SUM(I10:N10)</f>
        <v>925993465</v>
      </c>
      <c r="P10" s="118">
        <f>SUM(O10,H10)</f>
        <v>984513483</v>
      </c>
      <c r="Q10" s="20"/>
    </row>
    <row r="11" spans="3:16" ht="30" customHeight="1">
      <c r="C11" s="28"/>
      <c r="D11" s="29" t="s">
        <v>38</v>
      </c>
      <c r="E11" s="30"/>
      <c r="F11" s="119">
        <f>SUM(F12:F16)</f>
        <v>2411030</v>
      </c>
      <c r="G11" s="119">
        <f>SUM(G12:G16)</f>
        <v>5627748</v>
      </c>
      <c r="H11" s="120">
        <f aca="true" t="shared" si="1" ref="H11:H74">SUM(F11:G11)</f>
        <v>8038778</v>
      </c>
      <c r="I11" s="121">
        <f aca="true" t="shared" si="2" ref="I11:N11">SUM(I12:I16)</f>
        <v>0</v>
      </c>
      <c r="J11" s="119">
        <f t="shared" si="2"/>
        <v>57462935</v>
      </c>
      <c r="K11" s="119">
        <f t="shared" si="2"/>
        <v>43315386</v>
      </c>
      <c r="L11" s="119">
        <f t="shared" si="2"/>
        <v>30476639</v>
      </c>
      <c r="M11" s="119">
        <f t="shared" si="2"/>
        <v>34638588</v>
      </c>
      <c r="N11" s="119">
        <f t="shared" si="2"/>
        <v>26949410</v>
      </c>
      <c r="O11" s="120">
        <f aca="true" t="shared" si="3" ref="O11:O74">SUM(I11:N11)</f>
        <v>192842958</v>
      </c>
      <c r="P11" s="122">
        <f aca="true" t="shared" si="4" ref="P11:P74">SUM(O11,H11)</f>
        <v>200881736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0">
        <f t="shared" si="1"/>
        <v>0</v>
      </c>
      <c r="I12" s="53">
        <v>0</v>
      </c>
      <c r="J12" s="52">
        <v>37051419</v>
      </c>
      <c r="K12" s="52">
        <v>26049169</v>
      </c>
      <c r="L12" s="52">
        <v>18332189</v>
      </c>
      <c r="M12" s="52">
        <v>20087740</v>
      </c>
      <c r="N12" s="52">
        <v>15761243</v>
      </c>
      <c r="O12" s="120">
        <f t="shared" si="3"/>
        <v>117281760</v>
      </c>
      <c r="P12" s="122">
        <f t="shared" si="4"/>
        <v>117281760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20">
        <f t="shared" si="1"/>
        <v>0</v>
      </c>
      <c r="I13" s="53">
        <v>0</v>
      </c>
      <c r="J13" s="52">
        <v>317920</v>
      </c>
      <c r="K13" s="52">
        <v>189529</v>
      </c>
      <c r="L13" s="52">
        <v>731660</v>
      </c>
      <c r="M13" s="52">
        <v>3188727</v>
      </c>
      <c r="N13" s="52">
        <v>3491695</v>
      </c>
      <c r="O13" s="120">
        <f t="shared" si="3"/>
        <v>7919531</v>
      </c>
      <c r="P13" s="122">
        <f t="shared" si="4"/>
        <v>7919531</v>
      </c>
    </row>
    <row r="14" spans="3:16" ht="30" customHeight="1">
      <c r="C14" s="28"/>
      <c r="D14" s="29"/>
      <c r="E14" s="31" t="s">
        <v>41</v>
      </c>
      <c r="F14" s="52">
        <v>980190</v>
      </c>
      <c r="G14" s="52">
        <v>2737078</v>
      </c>
      <c r="H14" s="120">
        <f t="shared" si="1"/>
        <v>3717268</v>
      </c>
      <c r="I14" s="53">
        <v>0</v>
      </c>
      <c r="J14" s="52">
        <v>10288916</v>
      </c>
      <c r="K14" s="52">
        <v>7799018</v>
      </c>
      <c r="L14" s="52">
        <v>4485050</v>
      </c>
      <c r="M14" s="52">
        <v>6485448</v>
      </c>
      <c r="N14" s="52">
        <v>4755880</v>
      </c>
      <c r="O14" s="120">
        <f t="shared" si="3"/>
        <v>33814312</v>
      </c>
      <c r="P14" s="122">
        <f t="shared" si="4"/>
        <v>37531580</v>
      </c>
    </row>
    <row r="15" spans="3:16" ht="30" customHeight="1">
      <c r="C15" s="28"/>
      <c r="D15" s="29"/>
      <c r="E15" s="31" t="s">
        <v>42</v>
      </c>
      <c r="F15" s="52">
        <v>810220</v>
      </c>
      <c r="G15" s="52">
        <v>2270560</v>
      </c>
      <c r="H15" s="120">
        <f t="shared" si="1"/>
        <v>3080780</v>
      </c>
      <c r="I15" s="53">
        <v>0</v>
      </c>
      <c r="J15" s="52">
        <v>5444320</v>
      </c>
      <c r="K15" s="52">
        <v>5224360</v>
      </c>
      <c r="L15" s="52">
        <v>3981830</v>
      </c>
      <c r="M15" s="52">
        <v>2510093</v>
      </c>
      <c r="N15" s="52">
        <v>1754732</v>
      </c>
      <c r="O15" s="120">
        <f t="shared" si="3"/>
        <v>18915335</v>
      </c>
      <c r="P15" s="122">
        <f t="shared" si="4"/>
        <v>21996115</v>
      </c>
    </row>
    <row r="16" spans="3:16" ht="30" customHeight="1">
      <c r="C16" s="28"/>
      <c r="D16" s="29"/>
      <c r="E16" s="31" t="s">
        <v>43</v>
      </c>
      <c r="F16" s="52">
        <v>620620</v>
      </c>
      <c r="G16" s="52">
        <v>620110</v>
      </c>
      <c r="H16" s="120">
        <f t="shared" si="1"/>
        <v>1240730</v>
      </c>
      <c r="I16" s="53">
        <v>0</v>
      </c>
      <c r="J16" s="52">
        <v>4360360</v>
      </c>
      <c r="K16" s="52">
        <v>4053310</v>
      </c>
      <c r="L16" s="52">
        <v>2945910</v>
      </c>
      <c r="M16" s="52">
        <v>2366580</v>
      </c>
      <c r="N16" s="52">
        <v>1185860</v>
      </c>
      <c r="O16" s="120">
        <f t="shared" si="3"/>
        <v>14912020</v>
      </c>
      <c r="P16" s="122">
        <f t="shared" si="4"/>
        <v>16152750</v>
      </c>
    </row>
    <row r="17" spans="3:16" ht="30" customHeight="1">
      <c r="C17" s="28"/>
      <c r="D17" s="32" t="s">
        <v>44</v>
      </c>
      <c r="E17" s="33"/>
      <c r="F17" s="119">
        <f>SUM(F18:F19)</f>
        <v>7005443</v>
      </c>
      <c r="G17" s="119">
        <f>SUM(G18:G19)</f>
        <v>14096166</v>
      </c>
      <c r="H17" s="120">
        <f t="shared" si="1"/>
        <v>21101609</v>
      </c>
      <c r="I17" s="121">
        <f aca="true" t="shared" si="5" ref="I17:N17">SUM(I18:I19)</f>
        <v>0</v>
      </c>
      <c r="J17" s="119">
        <f t="shared" si="5"/>
        <v>139407705</v>
      </c>
      <c r="K17" s="119">
        <f t="shared" si="5"/>
        <v>111460946</v>
      </c>
      <c r="L17" s="119">
        <f t="shared" si="5"/>
        <v>78029885</v>
      </c>
      <c r="M17" s="119">
        <f t="shared" si="5"/>
        <v>62283290</v>
      </c>
      <c r="N17" s="119">
        <f t="shared" si="5"/>
        <v>25446566</v>
      </c>
      <c r="O17" s="120">
        <f t="shared" si="3"/>
        <v>416628392</v>
      </c>
      <c r="P17" s="122">
        <f t="shared" si="4"/>
        <v>437730001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0">
        <f t="shared" si="1"/>
        <v>0</v>
      </c>
      <c r="I18" s="53">
        <v>0</v>
      </c>
      <c r="J18" s="52">
        <v>108787669</v>
      </c>
      <c r="K18" s="52">
        <v>85645649</v>
      </c>
      <c r="L18" s="52">
        <v>65283795</v>
      </c>
      <c r="M18" s="52">
        <v>53112268</v>
      </c>
      <c r="N18" s="52">
        <v>22649616</v>
      </c>
      <c r="O18" s="120">
        <f t="shared" si="3"/>
        <v>335478997</v>
      </c>
      <c r="P18" s="122">
        <f t="shared" si="4"/>
        <v>335478997</v>
      </c>
    </row>
    <row r="19" spans="3:16" ht="30" customHeight="1">
      <c r="C19" s="28"/>
      <c r="D19" s="29"/>
      <c r="E19" s="31" t="s">
        <v>46</v>
      </c>
      <c r="F19" s="52">
        <v>7005443</v>
      </c>
      <c r="G19" s="52">
        <v>14096166</v>
      </c>
      <c r="H19" s="120">
        <f t="shared" si="1"/>
        <v>21101609</v>
      </c>
      <c r="I19" s="53">
        <v>0</v>
      </c>
      <c r="J19" s="52">
        <v>30620036</v>
      </c>
      <c r="K19" s="52">
        <v>25815297</v>
      </c>
      <c r="L19" s="52">
        <v>12746090</v>
      </c>
      <c r="M19" s="52">
        <v>9171022</v>
      </c>
      <c r="N19" s="52">
        <v>2796950</v>
      </c>
      <c r="O19" s="120">
        <f t="shared" si="3"/>
        <v>81149395</v>
      </c>
      <c r="P19" s="122">
        <f t="shared" si="4"/>
        <v>102251004</v>
      </c>
    </row>
    <row r="20" spans="3:16" ht="30" customHeight="1">
      <c r="C20" s="28"/>
      <c r="D20" s="32" t="s">
        <v>47</v>
      </c>
      <c r="E20" s="33"/>
      <c r="F20" s="119">
        <f>SUM(F21:F24)</f>
        <v>213010</v>
      </c>
      <c r="G20" s="119">
        <f>SUM(G21:G24)</f>
        <v>725560</v>
      </c>
      <c r="H20" s="120">
        <f t="shared" si="1"/>
        <v>938570</v>
      </c>
      <c r="I20" s="121">
        <f aca="true" t="shared" si="6" ref="I20:N20">SUM(I21:I24)</f>
        <v>0</v>
      </c>
      <c r="J20" s="119">
        <f t="shared" si="6"/>
        <v>9892386</v>
      </c>
      <c r="K20" s="119">
        <f t="shared" si="6"/>
        <v>9390691</v>
      </c>
      <c r="L20" s="119">
        <f t="shared" si="6"/>
        <v>28989920</v>
      </c>
      <c r="M20" s="119">
        <f t="shared" si="6"/>
        <v>30811231</v>
      </c>
      <c r="N20" s="119">
        <f t="shared" si="6"/>
        <v>10553470</v>
      </c>
      <c r="O20" s="120">
        <f t="shared" si="3"/>
        <v>89637698</v>
      </c>
      <c r="P20" s="122">
        <f t="shared" si="4"/>
        <v>90576268</v>
      </c>
    </row>
    <row r="21" spans="3:16" ht="30" customHeight="1">
      <c r="C21" s="28"/>
      <c r="D21" s="29"/>
      <c r="E21" s="31" t="s">
        <v>48</v>
      </c>
      <c r="F21" s="52">
        <v>147940</v>
      </c>
      <c r="G21" s="52">
        <v>625760</v>
      </c>
      <c r="H21" s="120">
        <f t="shared" si="1"/>
        <v>773700</v>
      </c>
      <c r="I21" s="53">
        <v>0</v>
      </c>
      <c r="J21" s="52">
        <v>8180086</v>
      </c>
      <c r="K21" s="52">
        <v>7759721</v>
      </c>
      <c r="L21" s="52">
        <v>26967320</v>
      </c>
      <c r="M21" s="52">
        <v>29466841</v>
      </c>
      <c r="N21" s="52">
        <v>10412440</v>
      </c>
      <c r="O21" s="120">
        <f t="shared" si="3"/>
        <v>82786408</v>
      </c>
      <c r="P21" s="122">
        <f t="shared" si="4"/>
        <v>83560108</v>
      </c>
    </row>
    <row r="22" spans="3:16" ht="30" customHeight="1">
      <c r="C22" s="28"/>
      <c r="D22" s="29"/>
      <c r="E22" s="34" t="s">
        <v>49</v>
      </c>
      <c r="F22" s="52">
        <v>65070</v>
      </c>
      <c r="G22" s="52">
        <v>99800</v>
      </c>
      <c r="H22" s="120">
        <f t="shared" si="1"/>
        <v>164870</v>
      </c>
      <c r="I22" s="53">
        <v>0</v>
      </c>
      <c r="J22" s="52">
        <v>1712300</v>
      </c>
      <c r="K22" s="52">
        <v>1630970</v>
      </c>
      <c r="L22" s="52">
        <v>2022600</v>
      </c>
      <c r="M22" s="52">
        <v>1344390</v>
      </c>
      <c r="N22" s="52">
        <v>141030</v>
      </c>
      <c r="O22" s="120">
        <f t="shared" si="3"/>
        <v>6851290</v>
      </c>
      <c r="P22" s="122">
        <f t="shared" si="4"/>
        <v>7016160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0">
        <f t="shared" si="1"/>
        <v>0</v>
      </c>
      <c r="I23" s="53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0">
        <f t="shared" si="3"/>
        <v>0</v>
      </c>
      <c r="P23" s="122">
        <f t="shared" si="4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0">
        <f t="shared" si="1"/>
        <v>0</v>
      </c>
      <c r="I24" s="54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0">
        <f t="shared" si="3"/>
        <v>0</v>
      </c>
      <c r="P24" s="122">
        <f t="shared" si="4"/>
        <v>0</v>
      </c>
    </row>
    <row r="25" spans="3:16" ht="30" customHeight="1">
      <c r="C25" s="28"/>
      <c r="D25" s="32" t="s">
        <v>51</v>
      </c>
      <c r="E25" s="33"/>
      <c r="F25" s="119">
        <f>SUM(F26:F28)</f>
        <v>7196320</v>
      </c>
      <c r="G25" s="119">
        <f>SUM(G26:G28)</f>
        <v>9406645</v>
      </c>
      <c r="H25" s="120">
        <f t="shared" si="1"/>
        <v>16602965</v>
      </c>
      <c r="I25" s="121">
        <f aca="true" t="shared" si="7" ref="I25:N25">SUM(I26:I28)</f>
        <v>0</v>
      </c>
      <c r="J25" s="119">
        <f>SUM(J26:J28)</f>
        <v>16358807</v>
      </c>
      <c r="K25" s="119">
        <f t="shared" si="7"/>
        <v>20475617</v>
      </c>
      <c r="L25" s="119">
        <f t="shared" si="7"/>
        <v>15040506</v>
      </c>
      <c r="M25" s="119">
        <f t="shared" si="7"/>
        <v>12000463</v>
      </c>
      <c r="N25" s="119">
        <f t="shared" si="7"/>
        <v>5525440</v>
      </c>
      <c r="O25" s="120">
        <f t="shared" si="3"/>
        <v>69400833</v>
      </c>
      <c r="P25" s="122">
        <f t="shared" si="4"/>
        <v>86003798</v>
      </c>
    </row>
    <row r="26" spans="3:16" ht="30" customHeight="1">
      <c r="C26" s="28"/>
      <c r="D26" s="29"/>
      <c r="E26" s="34" t="s">
        <v>52</v>
      </c>
      <c r="F26" s="52">
        <v>3960170</v>
      </c>
      <c r="G26" s="52">
        <v>6442930</v>
      </c>
      <c r="H26" s="120">
        <f t="shared" si="1"/>
        <v>10403100</v>
      </c>
      <c r="I26" s="53">
        <v>0</v>
      </c>
      <c r="J26" s="52">
        <v>12471140</v>
      </c>
      <c r="K26" s="52">
        <v>19225330</v>
      </c>
      <c r="L26" s="52">
        <v>13472240</v>
      </c>
      <c r="M26" s="52">
        <v>10751960</v>
      </c>
      <c r="N26" s="52">
        <v>5226910</v>
      </c>
      <c r="O26" s="120">
        <f t="shared" si="3"/>
        <v>61147580</v>
      </c>
      <c r="P26" s="122">
        <f t="shared" si="4"/>
        <v>71550680</v>
      </c>
    </row>
    <row r="27" spans="3:16" ht="30" customHeight="1">
      <c r="C27" s="28"/>
      <c r="D27" s="29"/>
      <c r="E27" s="34" t="s">
        <v>53</v>
      </c>
      <c r="F27" s="52">
        <v>388170</v>
      </c>
      <c r="G27" s="52">
        <v>422070</v>
      </c>
      <c r="H27" s="120">
        <f t="shared" si="1"/>
        <v>810240</v>
      </c>
      <c r="I27" s="53">
        <v>0</v>
      </c>
      <c r="J27" s="52">
        <v>945950</v>
      </c>
      <c r="K27" s="52">
        <v>499130</v>
      </c>
      <c r="L27" s="52">
        <v>349320</v>
      </c>
      <c r="M27" s="52">
        <v>539880</v>
      </c>
      <c r="N27" s="52">
        <v>281530</v>
      </c>
      <c r="O27" s="120">
        <f t="shared" si="3"/>
        <v>2615810</v>
      </c>
      <c r="P27" s="122">
        <f t="shared" si="4"/>
        <v>3426050</v>
      </c>
    </row>
    <row r="28" spans="3:16" ht="30" customHeight="1">
      <c r="C28" s="28"/>
      <c r="D28" s="29"/>
      <c r="E28" s="34" t="s">
        <v>54</v>
      </c>
      <c r="F28" s="52">
        <v>2847980</v>
      </c>
      <c r="G28" s="52">
        <v>2541645</v>
      </c>
      <c r="H28" s="120">
        <f t="shared" si="1"/>
        <v>5389625</v>
      </c>
      <c r="I28" s="53">
        <v>0</v>
      </c>
      <c r="J28" s="52">
        <v>2941717</v>
      </c>
      <c r="K28" s="52">
        <v>751157</v>
      </c>
      <c r="L28" s="52">
        <v>1218946</v>
      </c>
      <c r="M28" s="52">
        <v>708623</v>
      </c>
      <c r="N28" s="52">
        <v>17000</v>
      </c>
      <c r="O28" s="120">
        <f t="shared" si="3"/>
        <v>5637443</v>
      </c>
      <c r="P28" s="122">
        <f t="shared" si="4"/>
        <v>11027068</v>
      </c>
    </row>
    <row r="29" spans="3:16" ht="30" customHeight="1">
      <c r="C29" s="28"/>
      <c r="D29" s="36" t="s">
        <v>55</v>
      </c>
      <c r="E29" s="37"/>
      <c r="F29" s="52">
        <v>1160518</v>
      </c>
      <c r="G29" s="52">
        <v>1312224</v>
      </c>
      <c r="H29" s="120">
        <f t="shared" si="1"/>
        <v>2472742</v>
      </c>
      <c r="I29" s="53">
        <v>0</v>
      </c>
      <c r="J29" s="52">
        <v>15200424</v>
      </c>
      <c r="K29" s="52">
        <v>14646080</v>
      </c>
      <c r="L29" s="52">
        <v>10917871</v>
      </c>
      <c r="M29" s="52">
        <v>13653415</v>
      </c>
      <c r="N29" s="52">
        <v>4270272</v>
      </c>
      <c r="O29" s="120">
        <f t="shared" si="3"/>
        <v>58688062</v>
      </c>
      <c r="P29" s="122">
        <f t="shared" si="4"/>
        <v>61160804</v>
      </c>
    </row>
    <row r="30" spans="3:16" ht="30" customHeight="1" thickBot="1">
      <c r="C30" s="38"/>
      <c r="D30" s="39" t="s">
        <v>56</v>
      </c>
      <c r="E30" s="40"/>
      <c r="F30" s="55">
        <v>4138151</v>
      </c>
      <c r="G30" s="55">
        <v>5227203</v>
      </c>
      <c r="H30" s="123">
        <f t="shared" si="1"/>
        <v>9365354</v>
      </c>
      <c r="I30" s="56">
        <v>0</v>
      </c>
      <c r="J30" s="55">
        <v>41254599</v>
      </c>
      <c r="K30" s="55">
        <v>24425704</v>
      </c>
      <c r="L30" s="55">
        <v>16775012</v>
      </c>
      <c r="M30" s="55">
        <v>11645045</v>
      </c>
      <c r="N30" s="55">
        <v>4695162</v>
      </c>
      <c r="O30" s="123">
        <f t="shared" si="3"/>
        <v>98795522</v>
      </c>
      <c r="P30" s="124">
        <f t="shared" si="4"/>
        <v>108160876</v>
      </c>
    </row>
    <row r="31" spans="3:16" ht="30" customHeight="1">
      <c r="C31" s="25" t="s">
        <v>57</v>
      </c>
      <c r="D31" s="41"/>
      <c r="E31" s="42"/>
      <c r="F31" s="115">
        <f>SUM(F32:F40)</f>
        <v>827630</v>
      </c>
      <c r="G31" s="115">
        <f>SUM(G32:G40)</f>
        <v>1083910</v>
      </c>
      <c r="H31" s="116">
        <f t="shared" si="1"/>
        <v>1911540</v>
      </c>
      <c r="I31" s="117">
        <f aca="true" t="shared" si="8" ref="I31:N31">SUM(I32:I40)</f>
        <v>0</v>
      </c>
      <c r="J31" s="115">
        <f t="shared" si="8"/>
        <v>105459920</v>
      </c>
      <c r="K31" s="115">
        <f t="shared" si="8"/>
        <v>109035727</v>
      </c>
      <c r="L31" s="115">
        <f t="shared" si="8"/>
        <v>125030304</v>
      </c>
      <c r="M31" s="115">
        <f t="shared" si="8"/>
        <v>139800647</v>
      </c>
      <c r="N31" s="115">
        <f t="shared" si="8"/>
        <v>98160814</v>
      </c>
      <c r="O31" s="116">
        <f t="shared" si="3"/>
        <v>577487412</v>
      </c>
      <c r="P31" s="118">
        <f t="shared" si="4"/>
        <v>579398952</v>
      </c>
    </row>
    <row r="32" spans="3:16" ht="30" customHeight="1">
      <c r="C32" s="43"/>
      <c r="D32" s="36" t="s">
        <v>58</v>
      </c>
      <c r="E32" s="37"/>
      <c r="F32" s="57">
        <v>0</v>
      </c>
      <c r="G32" s="57">
        <v>0</v>
      </c>
      <c r="H32" s="125">
        <f t="shared" si="1"/>
        <v>0</v>
      </c>
      <c r="I32" s="54">
        <v>0</v>
      </c>
      <c r="J32" s="57">
        <v>7983550</v>
      </c>
      <c r="K32" s="57">
        <v>18349350</v>
      </c>
      <c r="L32" s="57">
        <v>19230570</v>
      </c>
      <c r="M32" s="57">
        <v>16338990</v>
      </c>
      <c r="N32" s="57">
        <v>5867124</v>
      </c>
      <c r="O32" s="125">
        <f t="shared" si="3"/>
        <v>67769584</v>
      </c>
      <c r="P32" s="126">
        <f t="shared" si="4"/>
        <v>67769584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19">
        <f t="shared" si="1"/>
        <v>0</v>
      </c>
      <c r="I33" s="54">
        <v>0</v>
      </c>
      <c r="J33" s="52">
        <v>121760</v>
      </c>
      <c r="K33" s="52">
        <v>0</v>
      </c>
      <c r="L33" s="52">
        <v>0</v>
      </c>
      <c r="M33" s="52">
        <v>0</v>
      </c>
      <c r="N33" s="52">
        <v>0</v>
      </c>
      <c r="O33" s="120">
        <f t="shared" si="3"/>
        <v>121760</v>
      </c>
      <c r="P33" s="122">
        <f t="shared" si="4"/>
        <v>121760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19">
        <f t="shared" si="1"/>
        <v>0</v>
      </c>
      <c r="I34" s="54">
        <v>0</v>
      </c>
      <c r="J34" s="52">
        <v>53337543</v>
      </c>
      <c r="K34" s="52">
        <v>42930647</v>
      </c>
      <c r="L34" s="52">
        <v>30493124</v>
      </c>
      <c r="M34" s="52">
        <v>16982497</v>
      </c>
      <c r="N34" s="52">
        <v>8253850</v>
      </c>
      <c r="O34" s="120">
        <f t="shared" si="3"/>
        <v>151997661</v>
      </c>
      <c r="P34" s="122">
        <f t="shared" si="4"/>
        <v>151997661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122470</v>
      </c>
      <c r="H35" s="119">
        <f t="shared" si="1"/>
        <v>122470</v>
      </c>
      <c r="I35" s="53">
        <v>0</v>
      </c>
      <c r="J35" s="52">
        <v>3826750</v>
      </c>
      <c r="K35" s="52">
        <v>3405680</v>
      </c>
      <c r="L35" s="52">
        <v>7164820</v>
      </c>
      <c r="M35" s="52">
        <v>5700880</v>
      </c>
      <c r="N35" s="52">
        <v>5048950</v>
      </c>
      <c r="O35" s="120">
        <f t="shared" si="3"/>
        <v>25147080</v>
      </c>
      <c r="P35" s="122">
        <f t="shared" si="4"/>
        <v>25269550</v>
      </c>
    </row>
    <row r="36" spans="3:16" ht="30" customHeight="1">
      <c r="C36" s="28"/>
      <c r="D36" s="36" t="s">
        <v>61</v>
      </c>
      <c r="E36" s="37"/>
      <c r="F36" s="52">
        <v>827630</v>
      </c>
      <c r="G36" s="52">
        <v>961440</v>
      </c>
      <c r="H36" s="119">
        <f t="shared" si="1"/>
        <v>1789070</v>
      </c>
      <c r="I36" s="53">
        <v>0</v>
      </c>
      <c r="J36" s="52">
        <v>13309667</v>
      </c>
      <c r="K36" s="52">
        <v>12825820</v>
      </c>
      <c r="L36" s="52">
        <v>13239120</v>
      </c>
      <c r="M36" s="52">
        <v>10641970</v>
      </c>
      <c r="N36" s="52">
        <v>2879980</v>
      </c>
      <c r="O36" s="120">
        <f t="shared" si="3"/>
        <v>52896557</v>
      </c>
      <c r="P36" s="122">
        <f t="shared" si="4"/>
        <v>54685627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0</v>
      </c>
      <c r="H37" s="119">
        <f t="shared" si="1"/>
        <v>0</v>
      </c>
      <c r="I37" s="54">
        <v>0</v>
      </c>
      <c r="J37" s="52">
        <v>26142190</v>
      </c>
      <c r="K37" s="52">
        <v>29137850</v>
      </c>
      <c r="L37" s="52">
        <v>31980200</v>
      </c>
      <c r="M37" s="52">
        <v>17188280</v>
      </c>
      <c r="N37" s="52">
        <v>6579900</v>
      </c>
      <c r="O37" s="120">
        <f t="shared" si="3"/>
        <v>111028420</v>
      </c>
      <c r="P37" s="122">
        <f t="shared" si="4"/>
        <v>111028420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19">
        <f t="shared" si="1"/>
        <v>0</v>
      </c>
      <c r="I38" s="54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0">
        <f t="shared" si="3"/>
        <v>0</v>
      </c>
      <c r="P38" s="122">
        <f t="shared" si="4"/>
        <v>0</v>
      </c>
    </row>
    <row r="39" spans="3:16" ht="30" customHeight="1">
      <c r="C39" s="28"/>
      <c r="D39" s="182" t="s">
        <v>64</v>
      </c>
      <c r="E39" s="200"/>
      <c r="F39" s="52">
        <v>0</v>
      </c>
      <c r="G39" s="52">
        <v>0</v>
      </c>
      <c r="H39" s="120">
        <f t="shared" si="1"/>
        <v>0</v>
      </c>
      <c r="I39" s="54">
        <v>0</v>
      </c>
      <c r="J39" s="52">
        <v>252160</v>
      </c>
      <c r="K39" s="52">
        <v>1334450</v>
      </c>
      <c r="L39" s="52">
        <v>21851040</v>
      </c>
      <c r="M39" s="52">
        <v>70192900</v>
      </c>
      <c r="N39" s="52">
        <v>67403980</v>
      </c>
      <c r="O39" s="120">
        <f t="shared" si="3"/>
        <v>161034530</v>
      </c>
      <c r="P39" s="122">
        <f t="shared" si="4"/>
        <v>161034530</v>
      </c>
    </row>
    <row r="40" spans="3:16" ht="30" customHeight="1" thickBot="1">
      <c r="C40" s="38"/>
      <c r="D40" s="184" t="s">
        <v>65</v>
      </c>
      <c r="E40" s="185"/>
      <c r="F40" s="58">
        <v>0</v>
      </c>
      <c r="G40" s="58">
        <v>0</v>
      </c>
      <c r="H40" s="127">
        <f t="shared" si="1"/>
        <v>0</v>
      </c>
      <c r="I40" s="59">
        <v>0</v>
      </c>
      <c r="J40" s="58">
        <v>486300</v>
      </c>
      <c r="K40" s="58">
        <v>1051930</v>
      </c>
      <c r="L40" s="58">
        <v>1071430</v>
      </c>
      <c r="M40" s="58">
        <v>2755130</v>
      </c>
      <c r="N40" s="58">
        <v>2127030</v>
      </c>
      <c r="O40" s="127">
        <f t="shared" si="3"/>
        <v>7491820</v>
      </c>
      <c r="P40" s="128">
        <f t="shared" si="4"/>
        <v>7491820</v>
      </c>
    </row>
    <row r="41" spans="3:16" ht="30" customHeight="1">
      <c r="C41" s="25" t="s">
        <v>66</v>
      </c>
      <c r="D41" s="41"/>
      <c r="E41" s="42"/>
      <c r="F41" s="115">
        <f>SUM(F42:F45)</f>
        <v>0</v>
      </c>
      <c r="G41" s="115">
        <f>SUM(G42:G45)</f>
        <v>0</v>
      </c>
      <c r="H41" s="116">
        <f t="shared" si="1"/>
        <v>0</v>
      </c>
      <c r="I41" s="129">
        <v>0</v>
      </c>
      <c r="J41" s="115">
        <f>SUM(J42:J45)</f>
        <v>48853796</v>
      </c>
      <c r="K41" s="115">
        <f>SUM(K42:K45)</f>
        <v>49336603</v>
      </c>
      <c r="L41" s="115">
        <f>SUM(L42:L45)</f>
        <v>128786611</v>
      </c>
      <c r="M41" s="115">
        <f>SUM(M42:M45)</f>
        <v>287043699</v>
      </c>
      <c r="N41" s="115">
        <f>SUM(N42:N45)</f>
        <v>193815449</v>
      </c>
      <c r="O41" s="116">
        <f t="shared" si="3"/>
        <v>707836158</v>
      </c>
      <c r="P41" s="118">
        <f t="shared" si="4"/>
        <v>707836158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0">
        <f t="shared" si="1"/>
        <v>0</v>
      </c>
      <c r="I42" s="54">
        <v>0</v>
      </c>
      <c r="J42" s="52">
        <v>1087810</v>
      </c>
      <c r="K42" s="52">
        <v>2723200</v>
      </c>
      <c r="L42" s="52">
        <v>55482810</v>
      </c>
      <c r="M42" s="52">
        <v>146032851</v>
      </c>
      <c r="N42" s="52">
        <v>107370091</v>
      </c>
      <c r="O42" s="120">
        <f>SUM(I42:N42)</f>
        <v>312696762</v>
      </c>
      <c r="P42" s="122">
        <f>SUM(O42,H42)</f>
        <v>312696762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0">
        <f t="shared" si="1"/>
        <v>0</v>
      </c>
      <c r="I43" s="54">
        <v>0</v>
      </c>
      <c r="J43" s="52">
        <v>44013666</v>
      </c>
      <c r="K43" s="52">
        <v>41251923</v>
      </c>
      <c r="L43" s="52">
        <v>59329991</v>
      </c>
      <c r="M43" s="52">
        <v>64770590</v>
      </c>
      <c r="N43" s="52">
        <v>40483979</v>
      </c>
      <c r="O43" s="120">
        <f>SUM(I43:N43)</f>
        <v>249850149</v>
      </c>
      <c r="P43" s="122">
        <f>SUM(O43,H43)</f>
        <v>249850149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0">
        <f t="shared" si="1"/>
        <v>0</v>
      </c>
      <c r="I44" s="54">
        <v>0</v>
      </c>
      <c r="J44" s="52">
        <v>0</v>
      </c>
      <c r="K44" s="52">
        <v>285950</v>
      </c>
      <c r="L44" s="52">
        <v>1632800</v>
      </c>
      <c r="M44" s="52">
        <v>12447866</v>
      </c>
      <c r="N44" s="52">
        <v>8725240</v>
      </c>
      <c r="O44" s="120">
        <f>SUM(I44:N44)</f>
        <v>23091856</v>
      </c>
      <c r="P44" s="122">
        <f>SUM(O44,H44)</f>
        <v>23091856</v>
      </c>
    </row>
    <row r="45" spans="3:16" ht="30" customHeight="1" thickBot="1">
      <c r="C45" s="38"/>
      <c r="D45" s="39" t="s">
        <v>78</v>
      </c>
      <c r="E45" s="40"/>
      <c r="F45" s="55">
        <v>0</v>
      </c>
      <c r="G45" s="55">
        <v>0</v>
      </c>
      <c r="H45" s="123">
        <f t="shared" si="1"/>
        <v>0</v>
      </c>
      <c r="I45" s="60">
        <v>0</v>
      </c>
      <c r="J45" s="55">
        <v>3752320</v>
      </c>
      <c r="K45" s="55">
        <v>5075530</v>
      </c>
      <c r="L45" s="55">
        <v>12341010</v>
      </c>
      <c r="M45" s="55">
        <v>63792392</v>
      </c>
      <c r="N45" s="55">
        <v>37236139</v>
      </c>
      <c r="O45" s="137">
        <f>SUM(I45:N45)</f>
        <v>122197391</v>
      </c>
      <c r="P45" s="138">
        <f>SUM(O45,H45)</f>
        <v>122197391</v>
      </c>
    </row>
    <row r="46" spans="3:16" ht="30" customHeight="1" thickBot="1">
      <c r="C46" s="186" t="s">
        <v>70</v>
      </c>
      <c r="D46" s="187"/>
      <c r="E46" s="187"/>
      <c r="F46" s="133">
        <f>SUM(F10,F31,F41)</f>
        <v>22952102</v>
      </c>
      <c r="G46" s="133">
        <f>SUM(G10,G31,G41)</f>
        <v>37479456</v>
      </c>
      <c r="H46" s="134">
        <f t="shared" si="1"/>
        <v>60431558</v>
      </c>
      <c r="I46" s="135">
        <f aca="true" t="shared" si="9" ref="I46:N46">SUM(I10,I31,I41)</f>
        <v>0</v>
      </c>
      <c r="J46" s="133">
        <f t="shared" si="9"/>
        <v>433890572</v>
      </c>
      <c r="K46" s="133">
        <f t="shared" si="9"/>
        <v>382086754</v>
      </c>
      <c r="L46" s="133">
        <f t="shared" si="9"/>
        <v>434046748</v>
      </c>
      <c r="M46" s="133">
        <f t="shared" si="9"/>
        <v>591876378</v>
      </c>
      <c r="N46" s="133">
        <f t="shared" si="9"/>
        <v>369416583</v>
      </c>
      <c r="O46" s="134">
        <f t="shared" si="3"/>
        <v>2211317035</v>
      </c>
      <c r="P46" s="136">
        <f t="shared" si="4"/>
        <v>2271748593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5">
        <f>SUM(F49,F55,F58,F63,F67,F68)</f>
        <v>20134514</v>
      </c>
      <c r="G48" s="115">
        <f>SUM(G49,G55,G58,G63,G67,G68)</f>
        <v>32921665</v>
      </c>
      <c r="H48" s="116">
        <f t="shared" si="1"/>
        <v>53056179</v>
      </c>
      <c r="I48" s="117">
        <f aca="true" t="shared" si="10" ref="I48:N48">SUM(I49,I55,I58,I63,I67,I68)</f>
        <v>0</v>
      </c>
      <c r="J48" s="115">
        <f t="shared" si="10"/>
        <v>253176843</v>
      </c>
      <c r="K48" s="115">
        <f t="shared" si="10"/>
        <v>201789663</v>
      </c>
      <c r="L48" s="115">
        <f t="shared" si="10"/>
        <v>162298038</v>
      </c>
      <c r="M48" s="115">
        <f t="shared" si="10"/>
        <v>148043088</v>
      </c>
      <c r="N48" s="115">
        <f t="shared" si="10"/>
        <v>69404519</v>
      </c>
      <c r="O48" s="116">
        <f t="shared" si="3"/>
        <v>834712151</v>
      </c>
      <c r="P48" s="118">
        <f t="shared" si="4"/>
        <v>887768330</v>
      </c>
      <c r="Q48" s="20"/>
    </row>
    <row r="49" spans="3:16" ht="30" customHeight="1">
      <c r="C49" s="28"/>
      <c r="D49" s="29" t="s">
        <v>38</v>
      </c>
      <c r="E49" s="30"/>
      <c r="F49" s="119">
        <f>SUM(F50:F54)</f>
        <v>2152377</v>
      </c>
      <c r="G49" s="119">
        <f>SUM(G50:G54)</f>
        <v>5007081</v>
      </c>
      <c r="H49" s="120">
        <f t="shared" si="1"/>
        <v>7159458</v>
      </c>
      <c r="I49" s="121">
        <f aca="true" t="shared" si="11" ref="I49:N49">SUM(I50:I54)</f>
        <v>0</v>
      </c>
      <c r="J49" s="119">
        <f t="shared" si="11"/>
        <v>51061069</v>
      </c>
      <c r="K49" s="119">
        <f t="shared" si="11"/>
        <v>38513873</v>
      </c>
      <c r="L49" s="119">
        <f t="shared" si="11"/>
        <v>27083187</v>
      </c>
      <c r="M49" s="119">
        <f t="shared" si="11"/>
        <v>30664944</v>
      </c>
      <c r="N49" s="119">
        <f t="shared" si="11"/>
        <v>23915872</v>
      </c>
      <c r="O49" s="120">
        <f t="shared" si="3"/>
        <v>171238945</v>
      </c>
      <c r="P49" s="122">
        <f t="shared" si="4"/>
        <v>178398403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0">
        <f t="shared" si="1"/>
        <v>0</v>
      </c>
      <c r="I50" s="53">
        <v>0</v>
      </c>
      <c r="J50" s="52">
        <v>32968237</v>
      </c>
      <c r="K50" s="52">
        <v>23179484</v>
      </c>
      <c r="L50" s="52">
        <v>16315818</v>
      </c>
      <c r="M50" s="52">
        <v>17832807</v>
      </c>
      <c r="N50" s="52">
        <v>14029665</v>
      </c>
      <c r="O50" s="120">
        <f t="shared" si="3"/>
        <v>104326011</v>
      </c>
      <c r="P50" s="122">
        <f t="shared" si="4"/>
        <v>104326011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20">
        <f t="shared" si="1"/>
        <v>0</v>
      </c>
      <c r="I51" s="53">
        <v>0</v>
      </c>
      <c r="J51" s="52">
        <v>286128</v>
      </c>
      <c r="K51" s="52">
        <v>157100</v>
      </c>
      <c r="L51" s="52">
        <v>646363</v>
      </c>
      <c r="M51" s="52">
        <v>2803482</v>
      </c>
      <c r="N51" s="52">
        <v>3079508</v>
      </c>
      <c r="O51" s="120">
        <f t="shared" si="3"/>
        <v>6972581</v>
      </c>
      <c r="P51" s="122">
        <f t="shared" si="4"/>
        <v>6972581</v>
      </c>
    </row>
    <row r="52" spans="3:16" ht="30" customHeight="1">
      <c r="C52" s="28"/>
      <c r="D52" s="29"/>
      <c r="E52" s="31" t="s">
        <v>41</v>
      </c>
      <c r="F52" s="52">
        <v>872980</v>
      </c>
      <c r="G52" s="52">
        <v>2440064</v>
      </c>
      <c r="H52" s="120">
        <f t="shared" si="1"/>
        <v>3313044</v>
      </c>
      <c r="I52" s="53">
        <v>0</v>
      </c>
      <c r="J52" s="52">
        <v>9110892</v>
      </c>
      <c r="K52" s="52">
        <v>6934033</v>
      </c>
      <c r="L52" s="52">
        <v>3962069</v>
      </c>
      <c r="M52" s="52">
        <v>5734336</v>
      </c>
      <c r="N52" s="52">
        <v>4191504</v>
      </c>
      <c r="O52" s="120">
        <f t="shared" si="3"/>
        <v>29932834</v>
      </c>
      <c r="P52" s="122">
        <f t="shared" si="4"/>
        <v>33245878</v>
      </c>
    </row>
    <row r="53" spans="3:16" ht="30" customHeight="1">
      <c r="C53" s="28"/>
      <c r="D53" s="29"/>
      <c r="E53" s="31" t="s">
        <v>42</v>
      </c>
      <c r="F53" s="52">
        <v>723254</v>
      </c>
      <c r="G53" s="52">
        <v>2013206</v>
      </c>
      <c r="H53" s="120">
        <f t="shared" si="1"/>
        <v>2736460</v>
      </c>
      <c r="I53" s="53">
        <v>0</v>
      </c>
      <c r="J53" s="52">
        <v>4826145</v>
      </c>
      <c r="K53" s="52">
        <v>4625269</v>
      </c>
      <c r="L53" s="52">
        <v>3542264</v>
      </c>
      <c r="M53" s="52">
        <v>2190642</v>
      </c>
      <c r="N53" s="52">
        <v>1556792</v>
      </c>
      <c r="O53" s="120">
        <f t="shared" si="3"/>
        <v>16741112</v>
      </c>
      <c r="P53" s="122">
        <f t="shared" si="4"/>
        <v>19477572</v>
      </c>
    </row>
    <row r="54" spans="3:16" ht="30" customHeight="1">
      <c r="C54" s="28"/>
      <c r="D54" s="29"/>
      <c r="E54" s="31" t="s">
        <v>43</v>
      </c>
      <c r="F54" s="52">
        <v>556143</v>
      </c>
      <c r="G54" s="52">
        <v>553811</v>
      </c>
      <c r="H54" s="120">
        <f t="shared" si="1"/>
        <v>1109954</v>
      </c>
      <c r="I54" s="53">
        <v>0</v>
      </c>
      <c r="J54" s="52">
        <v>3869667</v>
      </c>
      <c r="K54" s="52">
        <v>3617987</v>
      </c>
      <c r="L54" s="52">
        <v>2616673</v>
      </c>
      <c r="M54" s="52">
        <v>2103677</v>
      </c>
      <c r="N54" s="52">
        <v>1058403</v>
      </c>
      <c r="O54" s="120">
        <f t="shared" si="3"/>
        <v>13266407</v>
      </c>
      <c r="P54" s="122">
        <f t="shared" si="4"/>
        <v>14376361</v>
      </c>
    </row>
    <row r="55" spans="3:16" ht="30" customHeight="1">
      <c r="C55" s="28"/>
      <c r="D55" s="32" t="s">
        <v>44</v>
      </c>
      <c r="E55" s="33"/>
      <c r="F55" s="119">
        <f>SUM(F56:F57)</f>
        <v>6244487</v>
      </c>
      <c r="G55" s="119">
        <f>SUM(G56:G57)</f>
        <v>12507028</v>
      </c>
      <c r="H55" s="120">
        <f t="shared" si="1"/>
        <v>18751515</v>
      </c>
      <c r="I55" s="121">
        <f aca="true" t="shared" si="12" ref="I55:N55">SUM(I56:I57)</f>
        <v>0</v>
      </c>
      <c r="J55" s="119">
        <f t="shared" si="12"/>
        <v>123899639</v>
      </c>
      <c r="K55" s="119">
        <f t="shared" si="12"/>
        <v>99443392</v>
      </c>
      <c r="L55" s="119">
        <f t="shared" si="12"/>
        <v>69533739</v>
      </c>
      <c r="M55" s="119">
        <f t="shared" si="12"/>
        <v>55403829</v>
      </c>
      <c r="N55" s="119">
        <f t="shared" si="12"/>
        <v>22650951</v>
      </c>
      <c r="O55" s="120">
        <f t="shared" si="3"/>
        <v>370931550</v>
      </c>
      <c r="P55" s="122">
        <f t="shared" si="4"/>
        <v>389683065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0">
        <f t="shared" si="1"/>
        <v>0</v>
      </c>
      <c r="I56" s="53">
        <v>0</v>
      </c>
      <c r="J56" s="52">
        <v>96715491</v>
      </c>
      <c r="K56" s="52">
        <v>76378744</v>
      </c>
      <c r="L56" s="52">
        <v>58256369</v>
      </c>
      <c r="M56" s="52">
        <v>47271611</v>
      </c>
      <c r="N56" s="52">
        <v>20140928</v>
      </c>
      <c r="O56" s="120">
        <f t="shared" si="3"/>
        <v>298763143</v>
      </c>
      <c r="P56" s="122">
        <f t="shared" si="4"/>
        <v>298763143</v>
      </c>
    </row>
    <row r="57" spans="3:16" ht="30" customHeight="1">
      <c r="C57" s="28"/>
      <c r="D57" s="29"/>
      <c r="E57" s="31" t="s">
        <v>46</v>
      </c>
      <c r="F57" s="52">
        <v>6244487</v>
      </c>
      <c r="G57" s="52">
        <v>12507028</v>
      </c>
      <c r="H57" s="120">
        <f t="shared" si="1"/>
        <v>18751515</v>
      </c>
      <c r="I57" s="53">
        <v>0</v>
      </c>
      <c r="J57" s="52">
        <v>27184148</v>
      </c>
      <c r="K57" s="52">
        <v>23064648</v>
      </c>
      <c r="L57" s="52">
        <v>11277370</v>
      </c>
      <c r="M57" s="52">
        <v>8132218</v>
      </c>
      <c r="N57" s="52">
        <v>2510023</v>
      </c>
      <c r="O57" s="120">
        <f t="shared" si="3"/>
        <v>72168407</v>
      </c>
      <c r="P57" s="122">
        <f t="shared" si="4"/>
        <v>90919922</v>
      </c>
    </row>
    <row r="58" spans="3:16" ht="30" customHeight="1">
      <c r="C58" s="28"/>
      <c r="D58" s="32" t="s">
        <v>47</v>
      </c>
      <c r="E58" s="33"/>
      <c r="F58" s="119">
        <f>SUM(F59:F62)</f>
        <v>191709</v>
      </c>
      <c r="G58" s="119">
        <f>SUM(G59:G62)</f>
        <v>653004</v>
      </c>
      <c r="H58" s="120">
        <f t="shared" si="1"/>
        <v>844713</v>
      </c>
      <c r="I58" s="121">
        <f aca="true" t="shared" si="13" ref="I58:N58">SUM(I59:I62)</f>
        <v>0</v>
      </c>
      <c r="J58" s="119">
        <f t="shared" si="13"/>
        <v>8871492</v>
      </c>
      <c r="K58" s="119">
        <f t="shared" si="13"/>
        <v>8329463</v>
      </c>
      <c r="L58" s="119">
        <f t="shared" si="13"/>
        <v>25869888</v>
      </c>
      <c r="M58" s="119">
        <f t="shared" si="13"/>
        <v>27476946</v>
      </c>
      <c r="N58" s="119">
        <f t="shared" si="13"/>
        <v>9398703</v>
      </c>
      <c r="O58" s="120">
        <f t="shared" si="3"/>
        <v>79946492</v>
      </c>
      <c r="P58" s="122">
        <f t="shared" si="4"/>
        <v>80791205</v>
      </c>
    </row>
    <row r="59" spans="3:16" ht="30" customHeight="1">
      <c r="C59" s="28"/>
      <c r="D59" s="29"/>
      <c r="E59" s="31" t="s">
        <v>48</v>
      </c>
      <c r="F59" s="52">
        <v>133146</v>
      </c>
      <c r="G59" s="52">
        <v>563184</v>
      </c>
      <c r="H59" s="120">
        <f t="shared" si="1"/>
        <v>696330</v>
      </c>
      <c r="I59" s="53">
        <v>0</v>
      </c>
      <c r="J59" s="52">
        <v>7344948</v>
      </c>
      <c r="K59" s="52">
        <v>6872276</v>
      </c>
      <c r="L59" s="52">
        <v>24049548</v>
      </c>
      <c r="M59" s="52">
        <v>26266995</v>
      </c>
      <c r="N59" s="52">
        <v>9271776</v>
      </c>
      <c r="O59" s="120">
        <f t="shared" si="3"/>
        <v>73805543</v>
      </c>
      <c r="P59" s="122">
        <f t="shared" si="4"/>
        <v>74501873</v>
      </c>
    </row>
    <row r="60" spans="3:16" ht="30" customHeight="1">
      <c r="C60" s="28"/>
      <c r="D60" s="29"/>
      <c r="E60" s="34" t="s">
        <v>49</v>
      </c>
      <c r="F60" s="52">
        <v>58563</v>
      </c>
      <c r="G60" s="52">
        <v>89820</v>
      </c>
      <c r="H60" s="120">
        <f t="shared" si="1"/>
        <v>148383</v>
      </c>
      <c r="I60" s="53">
        <v>0</v>
      </c>
      <c r="J60" s="52">
        <v>1526544</v>
      </c>
      <c r="K60" s="52">
        <v>1457187</v>
      </c>
      <c r="L60" s="52">
        <v>1820340</v>
      </c>
      <c r="M60" s="52">
        <v>1209951</v>
      </c>
      <c r="N60" s="52">
        <v>126927</v>
      </c>
      <c r="O60" s="120">
        <f t="shared" si="3"/>
        <v>6140949</v>
      </c>
      <c r="P60" s="122">
        <f t="shared" si="4"/>
        <v>6289332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0">
        <f t="shared" si="1"/>
        <v>0</v>
      </c>
      <c r="I61" s="53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0">
        <f t="shared" si="3"/>
        <v>0</v>
      </c>
      <c r="P61" s="122">
        <f t="shared" si="4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0">
        <f t="shared" si="1"/>
        <v>0</v>
      </c>
      <c r="I62" s="54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0">
        <f t="shared" si="3"/>
        <v>0</v>
      </c>
      <c r="P62" s="122">
        <f t="shared" si="4"/>
        <v>0</v>
      </c>
    </row>
    <row r="63" spans="3:16" ht="30" customHeight="1">
      <c r="C63" s="28"/>
      <c r="D63" s="32" t="s">
        <v>51</v>
      </c>
      <c r="E63" s="33"/>
      <c r="F63" s="119">
        <f>SUM(F64:F66)</f>
        <v>6377494</v>
      </c>
      <c r="G63" s="119">
        <f>SUM(G64:G66)</f>
        <v>8380407</v>
      </c>
      <c r="H63" s="120">
        <f t="shared" si="1"/>
        <v>14757901</v>
      </c>
      <c r="I63" s="121">
        <f aca="true" t="shared" si="14" ref="I63:N63">SUM(I64:I66)</f>
        <v>0</v>
      </c>
      <c r="J63" s="119">
        <f t="shared" si="14"/>
        <v>14572073</v>
      </c>
      <c r="K63" s="119">
        <f t="shared" si="14"/>
        <v>18248768</v>
      </c>
      <c r="L63" s="119">
        <f t="shared" si="14"/>
        <v>13390555</v>
      </c>
      <c r="M63" s="119">
        <f t="shared" si="14"/>
        <v>10666701</v>
      </c>
      <c r="N63" s="119">
        <f t="shared" si="14"/>
        <v>4913135</v>
      </c>
      <c r="O63" s="120">
        <f t="shared" si="3"/>
        <v>61791232</v>
      </c>
      <c r="P63" s="122">
        <f t="shared" si="4"/>
        <v>76549133</v>
      </c>
    </row>
    <row r="64" spans="3:16" ht="30" customHeight="1">
      <c r="C64" s="28"/>
      <c r="D64" s="29"/>
      <c r="E64" s="34" t="s">
        <v>52</v>
      </c>
      <c r="F64" s="52">
        <v>3535579</v>
      </c>
      <c r="G64" s="52">
        <v>5767854</v>
      </c>
      <c r="H64" s="120">
        <f t="shared" si="1"/>
        <v>9303433</v>
      </c>
      <c r="I64" s="53">
        <v>0</v>
      </c>
      <c r="J64" s="52">
        <v>11104807</v>
      </c>
      <c r="K64" s="52">
        <v>17127580</v>
      </c>
      <c r="L64" s="52">
        <v>11994517</v>
      </c>
      <c r="M64" s="52">
        <v>9561804</v>
      </c>
      <c r="N64" s="52">
        <v>4644458</v>
      </c>
      <c r="O64" s="120">
        <f t="shared" si="3"/>
        <v>54433166</v>
      </c>
      <c r="P64" s="122">
        <f t="shared" si="4"/>
        <v>63736599</v>
      </c>
    </row>
    <row r="65" spans="3:16" ht="30" customHeight="1">
      <c r="C65" s="28"/>
      <c r="D65" s="29"/>
      <c r="E65" s="34" t="s">
        <v>53</v>
      </c>
      <c r="F65" s="52">
        <v>342793</v>
      </c>
      <c r="G65" s="52">
        <v>379863</v>
      </c>
      <c r="H65" s="120">
        <f t="shared" si="1"/>
        <v>722656</v>
      </c>
      <c r="I65" s="53">
        <v>0</v>
      </c>
      <c r="J65" s="52">
        <v>842104</v>
      </c>
      <c r="K65" s="52">
        <v>445147</v>
      </c>
      <c r="L65" s="52">
        <v>314388</v>
      </c>
      <c r="M65" s="52">
        <v>467137</v>
      </c>
      <c r="N65" s="52">
        <v>253377</v>
      </c>
      <c r="O65" s="120">
        <f t="shared" si="3"/>
        <v>2322153</v>
      </c>
      <c r="P65" s="122">
        <f t="shared" si="4"/>
        <v>3044809</v>
      </c>
    </row>
    <row r="66" spans="3:16" ht="30" customHeight="1">
      <c r="C66" s="28"/>
      <c r="D66" s="29"/>
      <c r="E66" s="34" t="s">
        <v>54</v>
      </c>
      <c r="F66" s="52">
        <f>2503182-4060</f>
        <v>2499122</v>
      </c>
      <c r="G66" s="52">
        <v>2232690</v>
      </c>
      <c r="H66" s="120">
        <f t="shared" si="1"/>
        <v>4731812</v>
      </c>
      <c r="I66" s="53">
        <v>0</v>
      </c>
      <c r="J66" s="52">
        <f>2625162</f>
        <v>2625162</v>
      </c>
      <c r="K66" s="52">
        <v>676041</v>
      </c>
      <c r="L66" s="52">
        <v>1081650</v>
      </c>
      <c r="M66" s="52">
        <v>637760</v>
      </c>
      <c r="N66" s="52">
        <v>15300</v>
      </c>
      <c r="O66" s="120">
        <f t="shared" si="3"/>
        <v>5035913</v>
      </c>
      <c r="P66" s="122">
        <f t="shared" si="4"/>
        <v>9767725</v>
      </c>
    </row>
    <row r="67" spans="3:16" ht="30" customHeight="1">
      <c r="C67" s="28"/>
      <c r="D67" s="36" t="s">
        <v>55</v>
      </c>
      <c r="E67" s="37"/>
      <c r="F67" s="52">
        <v>1030296</v>
      </c>
      <c r="G67" s="52">
        <v>1146942</v>
      </c>
      <c r="H67" s="120">
        <f t="shared" si="1"/>
        <v>2177238</v>
      </c>
      <c r="I67" s="53">
        <v>0</v>
      </c>
      <c r="J67" s="52">
        <v>13517971</v>
      </c>
      <c r="K67" s="52">
        <v>12828463</v>
      </c>
      <c r="L67" s="52">
        <v>9645657</v>
      </c>
      <c r="M67" s="52">
        <v>12185623</v>
      </c>
      <c r="N67" s="52">
        <v>3830696</v>
      </c>
      <c r="O67" s="120">
        <f t="shared" si="3"/>
        <v>52008410</v>
      </c>
      <c r="P67" s="122">
        <f t="shared" si="4"/>
        <v>54185648</v>
      </c>
    </row>
    <row r="68" spans="3:16" ht="30" customHeight="1" thickBot="1">
      <c r="C68" s="38"/>
      <c r="D68" s="39" t="s">
        <v>56</v>
      </c>
      <c r="E68" s="40"/>
      <c r="F68" s="55">
        <v>4138151</v>
      </c>
      <c r="G68" s="55">
        <v>5227203</v>
      </c>
      <c r="H68" s="123">
        <f t="shared" si="1"/>
        <v>9365354</v>
      </c>
      <c r="I68" s="56">
        <v>0</v>
      </c>
      <c r="J68" s="55">
        <v>41254599</v>
      </c>
      <c r="K68" s="55">
        <v>24425704</v>
      </c>
      <c r="L68" s="55">
        <v>16775012</v>
      </c>
      <c r="M68" s="55">
        <v>11645045</v>
      </c>
      <c r="N68" s="55">
        <v>4695162</v>
      </c>
      <c r="O68" s="123">
        <f t="shared" si="3"/>
        <v>98795522</v>
      </c>
      <c r="P68" s="124">
        <f t="shared" si="4"/>
        <v>108160876</v>
      </c>
    </row>
    <row r="69" spans="3:16" ht="30" customHeight="1">
      <c r="C69" s="25" t="s">
        <v>57</v>
      </c>
      <c r="D69" s="41"/>
      <c r="E69" s="42"/>
      <c r="F69" s="115">
        <f>SUM(F70:F78)</f>
        <v>744867</v>
      </c>
      <c r="G69" s="115">
        <f>SUM(G70:G78)</f>
        <v>949115</v>
      </c>
      <c r="H69" s="116">
        <f t="shared" si="1"/>
        <v>1693982</v>
      </c>
      <c r="I69" s="117">
        <f aca="true" t="shared" si="15" ref="I69:N69">SUM(I70:I78)</f>
        <v>0</v>
      </c>
      <c r="J69" s="115">
        <f t="shared" si="15"/>
        <v>94060624</v>
      </c>
      <c r="K69" s="115">
        <f t="shared" si="15"/>
        <v>97112887</v>
      </c>
      <c r="L69" s="115">
        <f t="shared" si="15"/>
        <v>111349976</v>
      </c>
      <c r="M69" s="115">
        <f t="shared" si="15"/>
        <v>124784178</v>
      </c>
      <c r="N69" s="115">
        <f t="shared" si="15"/>
        <v>87491521</v>
      </c>
      <c r="O69" s="116">
        <f t="shared" si="3"/>
        <v>514799186</v>
      </c>
      <c r="P69" s="118">
        <f t="shared" si="4"/>
        <v>516493168</v>
      </c>
    </row>
    <row r="70" spans="3:16" ht="30" customHeight="1">
      <c r="C70" s="43"/>
      <c r="D70" s="36" t="s">
        <v>58</v>
      </c>
      <c r="E70" s="37"/>
      <c r="F70" s="57">
        <v>0</v>
      </c>
      <c r="G70" s="57">
        <v>0</v>
      </c>
      <c r="H70" s="125">
        <f t="shared" si="1"/>
        <v>0</v>
      </c>
      <c r="I70" s="54">
        <v>0</v>
      </c>
      <c r="J70" s="57">
        <v>7050479</v>
      </c>
      <c r="K70" s="57">
        <v>16324993</v>
      </c>
      <c r="L70" s="57">
        <v>17122406</v>
      </c>
      <c r="M70" s="57">
        <v>14654407</v>
      </c>
      <c r="N70" s="57">
        <v>5236009</v>
      </c>
      <c r="O70" s="125">
        <f t="shared" si="3"/>
        <v>60388294</v>
      </c>
      <c r="P70" s="126">
        <f t="shared" si="4"/>
        <v>60388294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19">
        <f t="shared" si="1"/>
        <v>0</v>
      </c>
      <c r="I71" s="54">
        <v>0</v>
      </c>
      <c r="J71" s="52">
        <v>109584</v>
      </c>
      <c r="K71" s="52">
        <v>0</v>
      </c>
      <c r="L71" s="52">
        <v>0</v>
      </c>
      <c r="M71" s="52">
        <v>0</v>
      </c>
      <c r="N71" s="52">
        <v>0</v>
      </c>
      <c r="O71" s="120">
        <f t="shared" si="3"/>
        <v>109584</v>
      </c>
      <c r="P71" s="122">
        <f t="shared" si="4"/>
        <v>109584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19">
        <f t="shared" si="1"/>
        <v>0</v>
      </c>
      <c r="I72" s="54">
        <v>0</v>
      </c>
      <c r="J72" s="52">
        <v>47602767</v>
      </c>
      <c r="K72" s="52">
        <v>38423974</v>
      </c>
      <c r="L72" s="52">
        <v>27227042</v>
      </c>
      <c r="M72" s="52">
        <v>15177664</v>
      </c>
      <c r="N72" s="52">
        <v>7428465</v>
      </c>
      <c r="O72" s="120">
        <f t="shared" si="3"/>
        <v>135859912</v>
      </c>
      <c r="P72" s="122">
        <f t="shared" si="4"/>
        <v>135859912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110223</v>
      </c>
      <c r="H73" s="119">
        <f t="shared" si="1"/>
        <v>110223</v>
      </c>
      <c r="I73" s="53">
        <v>0</v>
      </c>
      <c r="J73" s="52">
        <v>3369326</v>
      </c>
      <c r="K73" s="52">
        <v>2988007</v>
      </c>
      <c r="L73" s="52">
        <v>6448338</v>
      </c>
      <c r="M73" s="52">
        <v>5086881</v>
      </c>
      <c r="N73" s="52">
        <v>4505125</v>
      </c>
      <c r="O73" s="120">
        <f t="shared" si="3"/>
        <v>22397677</v>
      </c>
      <c r="P73" s="122">
        <f t="shared" si="4"/>
        <v>22507900</v>
      </c>
    </row>
    <row r="74" spans="3:16" ht="30" customHeight="1">
      <c r="C74" s="28"/>
      <c r="D74" s="36" t="s">
        <v>61</v>
      </c>
      <c r="E74" s="37"/>
      <c r="F74" s="52">
        <v>744867</v>
      </c>
      <c r="G74" s="52">
        <v>838892</v>
      </c>
      <c r="H74" s="119">
        <f t="shared" si="1"/>
        <v>1583759</v>
      </c>
      <c r="I74" s="53">
        <v>0</v>
      </c>
      <c r="J74" s="52">
        <v>11790874</v>
      </c>
      <c r="K74" s="52">
        <v>11229317</v>
      </c>
      <c r="L74" s="52">
        <v>11745350</v>
      </c>
      <c r="M74" s="52">
        <v>9370994</v>
      </c>
      <c r="N74" s="52">
        <v>2524282</v>
      </c>
      <c r="O74" s="120">
        <f t="shared" si="3"/>
        <v>46660817</v>
      </c>
      <c r="P74" s="122">
        <f t="shared" si="4"/>
        <v>48244576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0</v>
      </c>
      <c r="H75" s="119">
        <f aca="true" t="shared" si="16" ref="H75:H84">SUM(F75:G75)</f>
        <v>0</v>
      </c>
      <c r="I75" s="54">
        <v>0</v>
      </c>
      <c r="J75" s="52">
        <v>23472980</v>
      </c>
      <c r="K75" s="52">
        <v>25998854</v>
      </c>
      <c r="L75" s="52">
        <v>28382110</v>
      </c>
      <c r="M75" s="52">
        <v>15250196</v>
      </c>
      <c r="N75" s="52">
        <v>5759621</v>
      </c>
      <c r="O75" s="120">
        <f aca="true" t="shared" si="17" ref="O75:O84">SUM(I75:N75)</f>
        <v>98863761</v>
      </c>
      <c r="P75" s="122">
        <f aca="true" t="shared" si="18" ref="P75:P84">SUM(O75,H75)</f>
        <v>98863761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19">
        <f t="shared" si="16"/>
        <v>0</v>
      </c>
      <c r="I76" s="54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0">
        <f t="shared" si="17"/>
        <v>0</v>
      </c>
      <c r="P76" s="122">
        <f t="shared" si="18"/>
        <v>0</v>
      </c>
    </row>
    <row r="77" spans="3:16" ht="30" customHeight="1">
      <c r="C77" s="28"/>
      <c r="D77" s="182" t="s">
        <v>64</v>
      </c>
      <c r="E77" s="200"/>
      <c r="F77" s="52">
        <v>0</v>
      </c>
      <c r="G77" s="52">
        <v>0</v>
      </c>
      <c r="H77" s="120">
        <f t="shared" si="16"/>
        <v>0</v>
      </c>
      <c r="I77" s="54">
        <v>0</v>
      </c>
      <c r="J77" s="52">
        <v>226944</v>
      </c>
      <c r="K77" s="52">
        <v>1201005</v>
      </c>
      <c r="L77" s="52">
        <v>19487464</v>
      </c>
      <c r="M77" s="52">
        <v>62825049</v>
      </c>
      <c r="N77" s="52">
        <v>60229949</v>
      </c>
      <c r="O77" s="120">
        <f t="shared" si="17"/>
        <v>143970411</v>
      </c>
      <c r="P77" s="122">
        <f t="shared" si="18"/>
        <v>143970411</v>
      </c>
    </row>
    <row r="78" spans="3:16" ht="30" customHeight="1" thickBot="1">
      <c r="C78" s="38"/>
      <c r="D78" s="184" t="s">
        <v>65</v>
      </c>
      <c r="E78" s="185"/>
      <c r="F78" s="58">
        <v>0</v>
      </c>
      <c r="G78" s="58">
        <v>0</v>
      </c>
      <c r="H78" s="127">
        <f t="shared" si="16"/>
        <v>0</v>
      </c>
      <c r="I78" s="59">
        <v>0</v>
      </c>
      <c r="J78" s="58">
        <v>437670</v>
      </c>
      <c r="K78" s="58">
        <v>946737</v>
      </c>
      <c r="L78" s="58">
        <v>937266</v>
      </c>
      <c r="M78" s="58">
        <v>2418987</v>
      </c>
      <c r="N78" s="58">
        <v>1808070</v>
      </c>
      <c r="O78" s="127">
        <f t="shared" si="17"/>
        <v>6548730</v>
      </c>
      <c r="P78" s="128">
        <f t="shared" si="18"/>
        <v>6548730</v>
      </c>
    </row>
    <row r="79" spans="3:16" ht="30" customHeight="1">
      <c r="C79" s="25" t="s">
        <v>66</v>
      </c>
      <c r="D79" s="41"/>
      <c r="E79" s="42"/>
      <c r="F79" s="115">
        <f>SUM(F80:F83)</f>
        <v>0</v>
      </c>
      <c r="G79" s="115">
        <f>SUM(G80:G83)</f>
        <v>0</v>
      </c>
      <c r="H79" s="116">
        <f t="shared" si="16"/>
        <v>0</v>
      </c>
      <c r="I79" s="129">
        <v>0</v>
      </c>
      <c r="J79" s="115">
        <f>SUM(J80:J83)</f>
        <v>43625527</v>
      </c>
      <c r="K79" s="115">
        <f>SUM(K80:K83)</f>
        <v>44263739</v>
      </c>
      <c r="L79" s="115">
        <f>SUM(L80:L83)</f>
        <v>115134485</v>
      </c>
      <c r="M79" s="115">
        <f>SUM(M80:M83)</f>
        <v>256863085</v>
      </c>
      <c r="N79" s="115">
        <f>SUM(N80:N83)</f>
        <v>173124574</v>
      </c>
      <c r="O79" s="116">
        <f t="shared" si="17"/>
        <v>633011410</v>
      </c>
      <c r="P79" s="118">
        <f t="shared" si="18"/>
        <v>633011410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0">
        <f t="shared" si="16"/>
        <v>0</v>
      </c>
      <c r="I80" s="54">
        <v>0</v>
      </c>
      <c r="J80" s="52">
        <v>989801</v>
      </c>
      <c r="K80" s="52">
        <v>2450880</v>
      </c>
      <c r="L80" s="52">
        <v>49822753</v>
      </c>
      <c r="M80" s="52">
        <v>130800513</v>
      </c>
      <c r="N80" s="52">
        <v>96173783</v>
      </c>
      <c r="O80" s="120">
        <f t="shared" si="17"/>
        <v>280237730</v>
      </c>
      <c r="P80" s="122">
        <f t="shared" si="18"/>
        <v>280237730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0">
        <f t="shared" si="16"/>
        <v>0</v>
      </c>
      <c r="I81" s="54">
        <v>0</v>
      </c>
      <c r="J81" s="52">
        <v>39338764</v>
      </c>
      <c r="K81" s="52">
        <v>36964877</v>
      </c>
      <c r="L81" s="52">
        <v>52829160</v>
      </c>
      <c r="M81" s="52">
        <v>58041892</v>
      </c>
      <c r="N81" s="52">
        <v>36066662</v>
      </c>
      <c r="O81" s="120">
        <f t="shared" si="17"/>
        <v>223241355</v>
      </c>
      <c r="P81" s="122">
        <f t="shared" si="18"/>
        <v>223241355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0">
        <f t="shared" si="16"/>
        <v>0</v>
      </c>
      <c r="I82" s="54">
        <v>0</v>
      </c>
      <c r="J82" s="52">
        <v>0</v>
      </c>
      <c r="K82" s="52">
        <v>257355</v>
      </c>
      <c r="L82" s="52">
        <v>1469520</v>
      </c>
      <c r="M82" s="52">
        <v>11045307</v>
      </c>
      <c r="N82" s="52">
        <v>7852716</v>
      </c>
      <c r="O82" s="120">
        <f t="shared" si="17"/>
        <v>20624898</v>
      </c>
      <c r="P82" s="122">
        <f t="shared" si="18"/>
        <v>20624898</v>
      </c>
    </row>
    <row r="83" spans="3:16" ht="30" customHeight="1" thickBot="1">
      <c r="C83" s="38"/>
      <c r="D83" s="39" t="s">
        <v>78</v>
      </c>
      <c r="E83" s="40"/>
      <c r="F83" s="55">
        <v>0</v>
      </c>
      <c r="G83" s="55">
        <v>0</v>
      </c>
      <c r="H83" s="123">
        <f t="shared" si="16"/>
        <v>0</v>
      </c>
      <c r="I83" s="60">
        <v>0</v>
      </c>
      <c r="J83" s="55">
        <v>3296962</v>
      </c>
      <c r="K83" s="55">
        <v>4590627</v>
      </c>
      <c r="L83" s="55">
        <v>11013052</v>
      </c>
      <c r="M83" s="55">
        <v>56975373</v>
      </c>
      <c r="N83" s="55">
        <v>33031413</v>
      </c>
      <c r="O83" s="123">
        <f t="shared" si="17"/>
        <v>108907427</v>
      </c>
      <c r="P83" s="124">
        <f t="shared" si="18"/>
        <v>108907427</v>
      </c>
    </row>
    <row r="84" spans="3:16" ht="30" customHeight="1" thickBot="1">
      <c r="C84" s="186" t="s">
        <v>70</v>
      </c>
      <c r="D84" s="187"/>
      <c r="E84" s="187"/>
      <c r="F84" s="133">
        <f>SUM(F48,F69,F79)</f>
        <v>20879381</v>
      </c>
      <c r="G84" s="133">
        <f>SUM(G48,G69,G79)</f>
        <v>33870780</v>
      </c>
      <c r="H84" s="134">
        <f t="shared" si="16"/>
        <v>54750161</v>
      </c>
      <c r="I84" s="135">
        <f aca="true" t="shared" si="19" ref="I84:N84">SUM(I48,I69,I79)</f>
        <v>0</v>
      </c>
      <c r="J84" s="133">
        <f t="shared" si="19"/>
        <v>390862994</v>
      </c>
      <c r="K84" s="133">
        <f t="shared" si="19"/>
        <v>343166289</v>
      </c>
      <c r="L84" s="133">
        <f t="shared" si="19"/>
        <v>388782499</v>
      </c>
      <c r="M84" s="133">
        <f t="shared" si="19"/>
        <v>529690351</v>
      </c>
      <c r="N84" s="133">
        <f t="shared" si="19"/>
        <v>330020614</v>
      </c>
      <c r="O84" s="134">
        <f t="shared" si="17"/>
        <v>1982522747</v>
      </c>
      <c r="P84" s="136">
        <f t="shared" si="18"/>
        <v>2037272908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2020-12-24T08:15:40Z</cp:lastPrinted>
  <dcterms:created xsi:type="dcterms:W3CDTF">2012-04-10T04:28:23Z</dcterms:created>
  <dcterms:modified xsi:type="dcterms:W3CDTF">2020-12-24T08:24:04Z</dcterms:modified>
  <cp:category/>
  <cp:version/>
  <cp:contentType/>
  <cp:contentStatus/>
</cp:coreProperties>
</file>