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<sst xmlns="http://schemas.openxmlformats.org/spreadsheetml/2006/main" count="283" uniqueCount="93">
  <si>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</si>
  <si>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</si>
  <si>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</si>
  <si>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</si>
  <si>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</si>
  <si>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</si>
  <si>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</si>
  <si>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</si>
  <si>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</si>
  <si>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</si>
  <si>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</si>
  <si>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</si>
  <si>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</si>
  <si>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</si>
  <si>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</si>
  <si>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</si>
  <si>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</si>
  <si>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</si>
  <si>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</si>
  <si>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</si>
  <si>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</si>
  <si>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</si>
  <si>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</si>
  <si>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</si>
  <si>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</si>
  <si>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</si>
  <si>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</si>
  <si>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</si>
  <si>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</si>
  <si>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</si>
  <si>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</si>
  <si>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</si>
  <si>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</si>
  <si>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</si>
  <si>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</si>
  <si>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</si>
  <si>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</si>
  <si>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</si>
  <si>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</si>
  <si>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</si>
  <si>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</si>
  <si>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</si>
  <si>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</si>
  <si>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</si>
  <si>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</si>
  <si>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</si>
  <si>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</si>
  <si>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</si>
  <si>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</si>
  <si>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</si>
  <si>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</si>
  <si>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</si>
  <si>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</si>
  <si>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</si>
  <si>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</si>
  <si>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</si>
  <si>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</si>
  <si>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</si>
  <si>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</si>
  <si>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</si>
  <si>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</si>
  <si>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</si>
  <si>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</si>
  <si>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</si>
  <si>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</si>
  <si>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</si>
  <si>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</si>
  <si>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</si>
  <si>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</si>
  <si>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</si>
  <si>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</si>
  <si>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</si>
  <si>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</si>
  <si>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</si>
  <si>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</si>
  <si>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</si>
  <si>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</si>
  <si>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</si>
  <si>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</si>
  <si>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</si>
  <si>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</si>
  <si>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</si>
  <si>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</si>
  <si>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</si>
  <si>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</si>
  <si>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</si>
  <si>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</si>
  <si>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</si>
  <si>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</si>
  <si>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</si>
  <si>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</si>
  <si>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02年 9月分）</t>
  </si>
  <si>
    <t>（令和 02年 9月分）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</si>
</sst>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26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26"/>
      <color theme="1"/>
      <name val="ＭＳ ゴシック"/>
      <family val="3"/>
    </font>
    <font>
      <sz val="18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 diagonalUp="1">
      <left style="double"/>
      <right style="thin"/>
      <top style="thin"/>
      <bottom style="thin"/>
      <diagonal style="thin"/>
    </border>
    <border diagonalUp="1">
      <left style="double"/>
      <right style="thin"/>
      <top style="thin"/>
      <bottom style="medium"/>
      <diagonal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 diagonalUp="1">
      <left style="double"/>
      <right style="medium"/>
      <top style="medium"/>
      <bottom style="thin"/>
      <diagonal style="thin"/>
    </border>
    <border>
      <left style="medium"/>
      <right style="double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 style="double"/>
      <top style="medium"/>
      <bottom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/>
      <right style="thin"/>
      <top style="thin"/>
      <bottom style="medium"/>
    </border>
    <border>
      <left/>
      <right style="double"/>
      <top style="thin"/>
      <bottom style="medium"/>
    </border>
    <border>
      <left style="double"/>
      <right style="thin"/>
      <top style="medium"/>
      <bottom style="medium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/>
    </xf>
    <xf numFmtId="179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5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center"/>
    </xf>
    <xf numFmtId="184" fontId="53" fillId="0" borderId="0" xfId="0" applyNumberFormat="1" applyFont="1" applyFill="1" applyAlignment="1">
      <alignment horizontal="center" vertical="center"/>
    </xf>
    <xf numFmtId="179" fontId="53" fillId="0" borderId="0" xfId="0" applyNumberFormat="1" applyFont="1" applyFill="1" applyAlignment="1">
      <alignment horizontal="left"/>
    </xf>
    <xf numFmtId="180" fontId="53" fillId="0" borderId="0" xfId="0" applyNumberFormat="1" applyFont="1" applyFill="1" applyAlignment="1">
      <alignment/>
    </xf>
    <xf numFmtId="185" fontId="52" fillId="0" borderId="0" xfId="0" applyNumberFormat="1" applyFont="1" applyFill="1" applyAlignment="1">
      <alignment horizontal="right" vertical="center"/>
    </xf>
    <xf numFmtId="177" fontId="52" fillId="0" borderId="0" xfId="0" applyNumberFormat="1" applyFont="1" applyFill="1" applyAlignment="1">
      <alignment horizontal="right" vertical="center"/>
    </xf>
    <xf numFmtId="0" fontId="54" fillId="0" borderId="0" xfId="0" applyFont="1" applyFill="1" applyAlignment="1">
      <alignment/>
    </xf>
    <xf numFmtId="179" fontId="52" fillId="0" borderId="0" xfId="0" applyNumberFormat="1" applyFont="1" applyFill="1" applyAlignment="1">
      <alignment horizontal="left"/>
    </xf>
    <xf numFmtId="180" fontId="52" fillId="0" borderId="0" xfId="0" applyNumberFormat="1" applyFont="1" applyFill="1" applyAlignment="1">
      <alignment/>
    </xf>
    <xf numFmtId="179" fontId="55" fillId="0" borderId="0" xfId="0" applyNumberFormat="1" applyFont="1" applyFill="1" applyAlignment="1">
      <alignment/>
    </xf>
    <xf numFmtId="0" fontId="55" fillId="0" borderId="0" xfId="0" applyNumberFormat="1" applyFont="1" applyFill="1" applyBorder="1" applyAlignment="1">
      <alignment horizontal="right"/>
    </xf>
    <xf numFmtId="0" fontId="53" fillId="0" borderId="0" xfId="0" applyFont="1" applyFill="1" applyAlignment="1">
      <alignment vertical="center"/>
    </xf>
    <xf numFmtId="0" fontId="52" fillId="0" borderId="0" xfId="0" applyFont="1" applyFill="1" applyBorder="1" applyAlignment="1">
      <alignment/>
    </xf>
    <xf numFmtId="0" fontId="52" fillId="0" borderId="0" xfId="0" applyNumberFormat="1" applyFont="1" applyFill="1" applyAlignment="1">
      <alignment horizontal="center" vertical="center"/>
    </xf>
    <xf numFmtId="181" fontId="55" fillId="0" borderId="12" xfId="0" applyNumberFormat="1" applyFont="1" applyFill="1" applyBorder="1" applyAlignment="1">
      <alignment vertical="center" shrinkToFit="1"/>
    </xf>
    <xf numFmtId="0" fontId="51" fillId="0" borderId="0" xfId="0" applyFont="1" applyFill="1" applyAlignment="1">
      <alignment horizontal="right" vertical="center" wrapText="1"/>
    </xf>
    <xf numFmtId="0" fontId="55" fillId="0" borderId="13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center" vertical="center"/>
    </xf>
    <xf numFmtId="176" fontId="56" fillId="0" borderId="14" xfId="0" applyNumberFormat="1" applyFont="1" applyFill="1" applyBorder="1" applyAlignment="1">
      <alignment vertical="center" shrinkToFit="1"/>
    </xf>
    <xf numFmtId="176" fontId="56" fillId="0" borderId="15" xfId="0" applyNumberFormat="1" applyFont="1" applyFill="1" applyBorder="1" applyAlignment="1">
      <alignment vertical="center" shrinkToFit="1"/>
    </xf>
    <xf numFmtId="0" fontId="55" fillId="0" borderId="16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/>
    </xf>
    <xf numFmtId="0" fontId="55" fillId="0" borderId="20" xfId="0" applyFont="1" applyFill="1" applyBorder="1" applyAlignment="1">
      <alignment horizontal="left" vertical="center"/>
    </xf>
    <xf numFmtId="0" fontId="55" fillId="0" borderId="21" xfId="0" applyFont="1" applyFill="1" applyBorder="1" applyAlignment="1">
      <alignment horizontal="left" vertical="center"/>
    </xf>
    <xf numFmtId="0" fontId="55" fillId="0" borderId="22" xfId="0" applyFont="1" applyFill="1" applyBorder="1" applyAlignment="1">
      <alignment horizontal="left" vertical="center"/>
    </xf>
    <xf numFmtId="0" fontId="55" fillId="0" borderId="23" xfId="0" applyFont="1" applyFill="1" applyBorder="1" applyAlignment="1">
      <alignment horizontal="left" vertical="center"/>
    </xf>
    <xf numFmtId="0" fontId="55" fillId="0" borderId="24" xfId="0" applyFont="1" applyFill="1" applyBorder="1" applyAlignment="1">
      <alignment horizontal="left" vertical="center"/>
    </xf>
    <xf numFmtId="0" fontId="55" fillId="0" borderId="22" xfId="0" applyFont="1" applyFill="1" applyBorder="1" applyAlignment="1">
      <alignment horizontal="left" vertical="center" shrinkToFit="1"/>
    </xf>
    <xf numFmtId="0" fontId="55" fillId="0" borderId="25" xfId="0" applyFont="1" applyFill="1" applyBorder="1" applyAlignment="1">
      <alignment horizontal="left" vertical="center"/>
    </xf>
    <xf numFmtId="0" fontId="55" fillId="0" borderId="26" xfId="0" applyFont="1" applyFill="1" applyBorder="1" applyAlignment="1">
      <alignment horizontal="left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28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horizontal="left" vertical="center"/>
    </xf>
    <xf numFmtId="0" fontId="55" fillId="0" borderId="30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0" fontId="55" fillId="0" borderId="33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6" fontId="6" fillId="0" borderId="49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53" fillId="0" borderId="51" xfId="0" applyNumberFormat="1" applyFont="1" applyFill="1" applyBorder="1" applyAlignment="1" applyProtection="1">
      <alignment vertical="center" shrinkToFit="1"/>
      <protection/>
    </xf>
    <xf numFmtId="178" fontId="53" fillId="0" borderId="52" xfId="0" applyNumberFormat="1" applyFont="1" applyFill="1" applyBorder="1" applyAlignment="1" applyProtection="1">
      <alignment vertical="center" shrinkToFit="1"/>
      <protection/>
    </xf>
    <xf numFmtId="178" fontId="53" fillId="0" borderId="37" xfId="0" applyNumberFormat="1" applyFont="1" applyFill="1" applyBorder="1" applyAlignment="1" applyProtection="1">
      <alignment vertical="center" shrinkToFit="1"/>
      <protection/>
    </xf>
    <xf numFmtId="178" fontId="53" fillId="0" borderId="53" xfId="0" applyNumberFormat="1" applyFont="1" applyFill="1" applyBorder="1" applyAlignment="1" applyProtection="1">
      <alignment vertical="center" shrinkToFit="1"/>
      <protection/>
    </xf>
    <xf numFmtId="178" fontId="53" fillId="0" borderId="54" xfId="0" applyNumberFormat="1" applyFont="1" applyFill="1" applyBorder="1" applyAlignment="1" applyProtection="1">
      <alignment vertical="center" shrinkToFit="1"/>
      <protection/>
    </xf>
    <xf numFmtId="178" fontId="53" fillId="0" borderId="55" xfId="0" applyNumberFormat="1" applyFont="1" applyFill="1" applyBorder="1" applyAlignment="1" applyProtection="1">
      <alignment vertical="center" shrinkToFit="1"/>
      <protection/>
    </xf>
    <xf numFmtId="178" fontId="53" fillId="0" borderId="39" xfId="0" applyNumberFormat="1" applyFont="1" applyFill="1" applyBorder="1" applyAlignment="1" applyProtection="1">
      <alignment vertical="center" shrinkToFit="1"/>
      <protection/>
    </xf>
    <xf numFmtId="178" fontId="53" fillId="0" borderId="56" xfId="0" applyNumberFormat="1" applyFont="1" applyFill="1" applyBorder="1" applyAlignment="1" applyProtection="1">
      <alignment vertical="center" shrinkToFit="1"/>
      <protection/>
    </xf>
    <xf numFmtId="178" fontId="53" fillId="0" borderId="57" xfId="0" applyNumberFormat="1" applyFont="1" applyFill="1" applyBorder="1" applyAlignment="1" applyProtection="1">
      <alignment vertical="center" shrinkToFit="1"/>
      <protection/>
    </xf>
    <xf numFmtId="178" fontId="53" fillId="0" borderId="58" xfId="0" applyNumberFormat="1" applyFont="1" applyFill="1" applyBorder="1" applyAlignment="1" applyProtection="1">
      <alignment vertical="center" shrinkToFit="1"/>
      <protection/>
    </xf>
    <xf numFmtId="178" fontId="53" fillId="0" borderId="59" xfId="0" applyNumberFormat="1" applyFont="1" applyFill="1" applyBorder="1" applyAlignment="1" applyProtection="1">
      <alignment vertical="center" shrinkToFit="1"/>
      <protection/>
    </xf>
    <xf numFmtId="178" fontId="53" fillId="0" borderId="60" xfId="0" applyNumberFormat="1" applyFont="1" applyFill="1" applyBorder="1" applyAlignment="1" applyProtection="1">
      <alignment vertical="center" shrinkToFit="1"/>
      <protection/>
    </xf>
    <xf numFmtId="178" fontId="53" fillId="0" borderId="61" xfId="0" applyNumberFormat="1" applyFont="1" applyFill="1" applyBorder="1" applyAlignment="1" applyProtection="1">
      <alignment vertical="center" shrinkToFit="1"/>
      <protection/>
    </xf>
    <xf numFmtId="178" fontId="53" fillId="0" borderId="62" xfId="0" applyNumberFormat="1" applyFont="1" applyFill="1" applyBorder="1" applyAlignment="1" applyProtection="1">
      <alignment vertical="center" shrinkToFit="1"/>
      <protection/>
    </xf>
    <xf numFmtId="176" fontId="53" fillId="0" borderId="63" xfId="0" applyNumberFormat="1" applyFont="1" applyFill="1" applyBorder="1" applyAlignment="1" applyProtection="1">
      <alignment vertical="center" shrinkToFit="1"/>
      <protection/>
    </xf>
    <xf numFmtId="178" fontId="53" fillId="0" borderId="54" xfId="0" applyNumberFormat="1" applyFont="1" applyFill="1" applyBorder="1" applyAlignment="1">
      <alignment vertical="center" shrinkToFit="1"/>
    </xf>
    <xf numFmtId="178" fontId="53" fillId="0" borderId="64" xfId="0" applyNumberFormat="1" applyFont="1" applyFill="1" applyBorder="1" applyAlignment="1" applyProtection="1">
      <alignment vertical="center" shrinkToFit="1"/>
      <protection/>
    </xf>
    <xf numFmtId="178" fontId="53" fillId="0" borderId="65" xfId="0" applyNumberFormat="1" applyFont="1" applyFill="1" applyBorder="1" applyAlignment="1">
      <alignment vertical="center" shrinkToFit="1"/>
    </xf>
    <xf numFmtId="178" fontId="53" fillId="0" borderId="66" xfId="0" applyNumberFormat="1" applyFont="1" applyFill="1" applyBorder="1" applyAlignment="1" applyProtection="1">
      <alignment vertical="center" shrinkToFit="1"/>
      <protection/>
    </xf>
    <xf numFmtId="178" fontId="53" fillId="0" borderId="67" xfId="0" applyNumberFormat="1" applyFont="1" applyFill="1" applyBorder="1" applyAlignment="1" applyProtection="1">
      <alignment vertical="center" shrinkToFit="1"/>
      <protection/>
    </xf>
    <xf numFmtId="178" fontId="53" fillId="0" borderId="68" xfId="0" applyNumberFormat="1" applyFont="1" applyFill="1" applyBorder="1" applyAlignment="1" applyProtection="1">
      <alignment vertical="center" shrinkToFit="1"/>
      <protection/>
    </xf>
    <xf numFmtId="178" fontId="53" fillId="0" borderId="69" xfId="0" applyNumberFormat="1" applyFont="1" applyFill="1" applyBorder="1" applyAlignment="1" applyProtection="1">
      <alignment vertical="center" shrinkToFit="1"/>
      <protection/>
    </xf>
    <xf numFmtId="176" fontId="53" fillId="0" borderId="33" xfId="0" applyNumberFormat="1" applyFont="1" applyFill="1" applyBorder="1" applyAlignment="1" applyProtection="1">
      <alignment vertical="center" shrinkToFit="1"/>
      <protection locked="0"/>
    </xf>
    <xf numFmtId="176" fontId="53" fillId="0" borderId="70" xfId="0" applyNumberFormat="1" applyFont="1" applyFill="1" applyBorder="1" applyAlignment="1" applyProtection="1">
      <alignment vertical="center" shrinkToFit="1"/>
      <protection locked="0"/>
    </xf>
    <xf numFmtId="178" fontId="53" fillId="0" borderId="57" xfId="0" applyNumberFormat="1" applyFont="1" applyFill="1" applyBorder="1" applyAlignment="1">
      <alignment vertical="center" shrinkToFit="1"/>
    </xf>
    <xf numFmtId="178" fontId="53" fillId="0" borderId="58" xfId="0" applyNumberFormat="1" applyFont="1" applyFill="1" applyBorder="1" applyAlignment="1">
      <alignment vertical="center" shrinkToFit="1"/>
    </xf>
    <xf numFmtId="0" fontId="53" fillId="0" borderId="71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71" xfId="0" applyFont="1" applyFill="1" applyBorder="1" applyAlignment="1">
      <alignment horizontal="center" vertical="center" wrapText="1"/>
    </xf>
    <xf numFmtId="0" fontId="53" fillId="0" borderId="7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3" fontId="8" fillId="0" borderId="0" xfId="0" applyNumberFormat="1" applyFont="1" applyFill="1" applyAlignment="1">
      <alignment horizontal="center" vertical="center"/>
    </xf>
    <xf numFmtId="183" fontId="9" fillId="0" borderId="0" xfId="0" applyNumberFormat="1" applyFont="1" applyFill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178" fontId="8" fillId="0" borderId="89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0" fontId="6" fillId="0" borderId="90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180" fontId="3" fillId="0" borderId="14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83" fontId="58" fillId="0" borderId="0" xfId="0" applyNumberFormat="1" applyFont="1" applyFill="1" applyAlignment="1">
      <alignment horizontal="center" vertical="center"/>
    </xf>
    <xf numFmtId="176" fontId="55" fillId="0" borderId="0" xfId="0" applyNumberFormat="1" applyFont="1" applyFill="1" applyAlignment="1">
      <alignment horizontal="right" vertical="center"/>
    </xf>
    <xf numFmtId="0" fontId="53" fillId="0" borderId="92" xfId="0" applyFont="1" applyFill="1" applyBorder="1" applyAlignment="1">
      <alignment horizontal="center" vertical="center"/>
    </xf>
    <xf numFmtId="0" fontId="53" fillId="0" borderId="93" xfId="0" applyFont="1" applyFill="1" applyBorder="1" applyAlignment="1">
      <alignment horizontal="center" vertical="center"/>
    </xf>
    <xf numFmtId="0" fontId="53" fillId="0" borderId="94" xfId="0" applyFont="1" applyFill="1" applyBorder="1" applyAlignment="1">
      <alignment horizontal="center" vertical="center"/>
    </xf>
    <xf numFmtId="0" fontId="53" fillId="0" borderId="71" xfId="0" applyFont="1" applyFill="1" applyBorder="1" applyAlignment="1">
      <alignment horizontal="center" vertical="center"/>
    </xf>
    <xf numFmtId="0" fontId="53" fillId="0" borderId="95" xfId="0" applyFont="1" applyFill="1" applyBorder="1" applyAlignment="1">
      <alignment horizontal="center" vertical="center"/>
    </xf>
    <xf numFmtId="0" fontId="53" fillId="0" borderId="96" xfId="0" applyFont="1" applyFill="1" applyBorder="1" applyAlignment="1">
      <alignment horizontal="center" vertical="center"/>
    </xf>
    <xf numFmtId="0" fontId="53" fillId="0" borderId="96" xfId="0" applyFont="1" applyFill="1" applyBorder="1" applyAlignment="1">
      <alignment horizontal="center" vertical="center" wrapText="1"/>
    </xf>
    <xf numFmtId="0" fontId="53" fillId="0" borderId="97" xfId="0" applyFont="1" applyFill="1" applyBorder="1" applyAlignment="1">
      <alignment horizontal="center" vertical="center" wrapText="1"/>
    </xf>
    <xf numFmtId="0" fontId="53" fillId="0" borderId="98" xfId="0" applyFont="1" applyFill="1" applyBorder="1" applyAlignment="1">
      <alignment horizontal="center" vertical="center"/>
    </xf>
    <xf numFmtId="0" fontId="53" fillId="0" borderId="99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left" vertical="center" shrinkToFit="1"/>
    </xf>
    <xf numFmtId="0" fontId="55" fillId="0" borderId="27" xfId="0" applyFont="1" applyFill="1" applyBorder="1" applyAlignment="1">
      <alignment horizontal="left" vertical="center" shrinkToFit="1"/>
    </xf>
    <xf numFmtId="0" fontId="55" fillId="0" borderId="29" xfId="0" applyFont="1" applyFill="1" applyBorder="1" applyAlignment="1">
      <alignment horizontal="left" vertical="center" shrinkToFit="1"/>
    </xf>
    <xf numFmtId="0" fontId="55" fillId="0" borderId="30" xfId="0" applyFont="1" applyFill="1" applyBorder="1" applyAlignment="1">
      <alignment horizontal="left" vertical="center" shrinkToFit="1"/>
    </xf>
    <xf numFmtId="0" fontId="55" fillId="0" borderId="100" xfId="0" applyFont="1" applyFill="1" applyBorder="1" applyAlignment="1">
      <alignment horizontal="left" vertical="center"/>
    </xf>
    <xf numFmtId="0" fontId="55" fillId="0" borderId="101" xfId="0" applyFont="1" applyFill="1" applyBorder="1" applyAlignment="1">
      <alignment horizontal="left" vertical="center"/>
    </xf>
    <xf numFmtId="0" fontId="55" fillId="0" borderId="102" xfId="0" applyFont="1" applyFill="1" applyBorder="1" applyAlignment="1">
      <alignment horizontal="left" vertical="center"/>
    </xf>
    <xf numFmtId="0" fontId="59" fillId="0" borderId="27" xfId="0" applyFont="1" applyFill="1" applyBorder="1" applyAlignment="1">
      <alignment horizontal="left" vertical="center" shrinkToFit="1"/>
    </xf>
    <xf numFmtId="178" fontId="8" fillId="0" borderId="29" xfId="0" applyNumberFormat="1" applyFont="1" applyFill="1" applyBorder="1" applyAlignment="1">
      <alignment vertical="center"/>
    </xf>
    <xf numFmtId="178" fontId="8" fillId="0" borderId="103" xfId="0" applyNumberFormat="1" applyFont="1" applyFill="1" applyBorder="1" applyAlignment="1">
      <alignment vertical="center"/>
    </xf>
    <xf numFmtId="178" fontId="8" fillId="0" borderId="104" xfId="0" applyNumberFormat="1" applyFont="1" applyFill="1" applyBorder="1" applyAlignment="1">
      <alignment vertical="center"/>
    </xf>
    <xf numFmtId="178" fontId="6" fillId="0" borderId="105" xfId="0" applyNumberFormat="1" applyFont="1" applyFill="1" applyBorder="1" applyAlignment="1">
      <alignment vertical="center"/>
    </xf>
    <xf numFmtId="178" fontId="53" fillId="0" borderId="54" xfId="0" applyNumberFormat="1" applyFont="1" applyFill="1" applyBorder="1" applyAlignment="1" applyProtection="1">
      <alignment vertical="center" shrinkToFit="1"/>
      <protection locked="0"/>
    </xf>
    <xf numFmtId="178" fontId="53" fillId="0" borderId="39" xfId="0" applyNumberFormat="1" applyFont="1" applyFill="1" applyBorder="1" applyAlignment="1" applyProtection="1">
      <alignment vertical="center" shrinkToFit="1"/>
      <protection locked="0"/>
    </xf>
    <xf numFmtId="176" fontId="53" fillId="0" borderId="106" xfId="0" applyNumberFormat="1" applyFont="1" applyFill="1" applyBorder="1" applyAlignment="1" applyProtection="1">
      <alignment vertical="center" shrinkToFit="1"/>
      <protection locked="0"/>
    </xf>
    <xf numFmtId="178" fontId="53" fillId="0" borderId="65" xfId="0" applyNumberFormat="1" applyFont="1" applyFill="1" applyBorder="1" applyAlignment="1" applyProtection="1">
      <alignment vertical="center" shrinkToFit="1"/>
      <protection locked="0"/>
    </xf>
    <xf numFmtId="178" fontId="53" fillId="0" borderId="42" xfId="0" applyNumberFormat="1" applyFont="1" applyFill="1" applyBorder="1" applyAlignment="1" applyProtection="1">
      <alignment vertical="center" shrinkToFit="1"/>
      <protection locked="0"/>
    </xf>
    <xf numFmtId="178" fontId="53" fillId="0" borderId="107" xfId="0" applyNumberFormat="1" applyFont="1" applyFill="1" applyBorder="1" applyAlignment="1" applyProtection="1">
      <alignment vertical="center" shrinkToFit="1"/>
      <protection locked="0"/>
    </xf>
    <xf numFmtId="178" fontId="53" fillId="0" borderId="108" xfId="0" applyNumberFormat="1" applyFont="1" applyFill="1" applyBorder="1" applyAlignment="1" applyProtection="1">
      <alignment vertical="center" shrinkToFit="1"/>
      <protection locked="0"/>
    </xf>
    <xf numFmtId="176" fontId="53" fillId="0" borderId="109" xfId="0" applyNumberFormat="1" applyFont="1" applyFill="1" applyBorder="1" applyAlignment="1" applyProtection="1">
      <alignment vertical="center" shrinkToFit="1"/>
      <protection locked="0"/>
    </xf>
    <xf numFmtId="176" fontId="53" fillId="0" borderId="110" xfId="0" applyNumberFormat="1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E12" sqref="E12"/>
    </sheetView>
  </sheetViews>
  <sheetFormatPr defaultColWidth="0" defaultRowHeight="13.5" zeroHeight="1"/>
  <cols>
    <col min="1" max="1" width="4.625" style="3" customWidth="1"/>
    <col min="2" max="2" width="3.75390625" style="3" customWidth="1"/>
    <col min="3" max="4" width="6.125" style="3" customWidth="1"/>
    <col min="5" max="5" width="20.625" style="3" customWidth="1"/>
    <col min="6" max="16" width="16.625" style="3" customWidth="1"/>
    <col min="17" max="17" width="4.25390625" style="3" customWidth="1"/>
    <col min="18" max="16384" width="0" style="3" hidden="1" customWidth="1"/>
  </cols>
  <sheetData>
    <row r="1" spans="4:15" ht="39.75" customHeight="1">
      <c r="D1" s="4"/>
      <c r="E1" s="5"/>
      <c r="F1" s="165" t="s">
        <v>21</v>
      </c>
      <c r="G1" s="165"/>
      <c r="H1" s="165"/>
      <c r="I1" s="165"/>
      <c r="J1" s="165"/>
      <c r="K1" s="165"/>
      <c r="L1" s="165"/>
      <c r="M1" s="165"/>
      <c r="N1" s="165"/>
      <c r="O1" s="6"/>
    </row>
    <row r="2" spans="5:16" ht="45" customHeight="1">
      <c r="E2" s="7"/>
      <c r="F2" s="166" t="s">
        <v>91</v>
      </c>
      <c r="G2" s="166"/>
      <c r="H2" s="166"/>
      <c r="I2" s="166"/>
      <c r="J2" s="166"/>
      <c r="K2" s="167"/>
      <c r="L2" s="167"/>
      <c r="M2" s="167"/>
      <c r="N2" s="167"/>
      <c r="O2" s="159">
        <v>41009</v>
      </c>
      <c r="P2" s="159"/>
    </row>
    <row r="3" spans="6:17" ht="30" customHeight="1">
      <c r="F3" s="8"/>
      <c r="G3" s="8"/>
      <c r="H3" s="8"/>
      <c r="I3" s="8"/>
      <c r="J3" s="8"/>
      <c r="N3" s="9"/>
      <c r="O3" s="159" t="s">
        <v>0</v>
      </c>
      <c r="P3" s="159"/>
      <c r="Q3" s="10"/>
    </row>
    <row r="4" spans="3:17" ht="45" customHeight="1">
      <c r="C4" s="11" t="s">
        <v>22</v>
      </c>
      <c r="F4" s="8"/>
      <c r="G4" s="23"/>
      <c r="H4" s="8"/>
      <c r="I4" s="8"/>
      <c r="J4" s="8"/>
      <c r="M4" s="129" t="s">
        <v>75</v>
      </c>
      <c r="N4" s="9"/>
      <c r="P4" s="22"/>
      <c r="Q4" s="10"/>
    </row>
    <row r="5" spans="6:17" ht="7.5" customHeight="1" thickBot="1">
      <c r="F5" s="8"/>
      <c r="G5" s="8"/>
      <c r="H5" s="8"/>
      <c r="I5" s="8"/>
      <c r="J5" s="8"/>
      <c r="N5" s="9"/>
      <c r="O5" s="22"/>
      <c r="P5" s="22"/>
      <c r="Q5" s="10"/>
    </row>
    <row r="6" spans="3:19" ht="45" customHeight="1">
      <c r="C6" s="155" t="s">
        <v>20</v>
      </c>
      <c r="D6" s="156"/>
      <c r="E6" s="157"/>
      <c r="F6" s="158" t="s">
        <v>80</v>
      </c>
      <c r="G6" s="157"/>
      <c r="H6" s="156" t="s">
        <v>81</v>
      </c>
      <c r="I6" s="156"/>
      <c r="J6" s="158" t="s">
        <v>82</v>
      </c>
      <c r="K6" s="171"/>
      <c r="L6" s="156" t="s">
        <v>85</v>
      </c>
      <c r="M6" s="168"/>
      <c r="P6" s="9"/>
      <c r="Q6" s="22"/>
      <c r="R6" s="22"/>
      <c r="S6" s="10"/>
    </row>
    <row r="7" spans="3:19" ht="45" customHeight="1" thickBot="1">
      <c r="C7" s="177" t="s">
        <v>19</v>
      </c>
      <c r="D7" s="178"/>
      <c r="E7" s="178"/>
      <c r="F7" s="200">
        <v>43038</v>
      </c>
      <c r="G7" s="201"/>
      <c r="H7" s="169">
        <v>31071</v>
      </c>
      <c r="I7" s="201"/>
      <c r="J7" s="200">
        <v>17415</v>
      </c>
      <c r="K7" s="202"/>
      <c r="L7" s="169">
        <f>SUM(F7:K7)</f>
        <v>91524</v>
      </c>
      <c r="M7" s="170"/>
      <c r="P7" s="9"/>
      <c r="Q7" s="22"/>
      <c r="R7" s="22"/>
      <c r="S7" s="10"/>
    </row>
    <row r="8" spans="3:21" ht="30" customHeight="1">
      <c r="C8" s="24"/>
      <c r="D8" s="24"/>
      <c r="E8" s="24"/>
      <c r="F8" s="21"/>
      <c r="G8" s="21"/>
      <c r="H8" s="21"/>
      <c r="I8" s="21"/>
      <c r="J8" s="21"/>
      <c r="K8" s="21"/>
      <c r="L8" s="21"/>
      <c r="M8" s="21"/>
      <c r="N8" s="21"/>
      <c r="O8" s="21"/>
      <c r="R8" s="9"/>
      <c r="S8" s="22"/>
      <c r="T8" s="22"/>
      <c r="U8" s="10"/>
    </row>
    <row r="9" spans="3:17" ht="45" customHeight="1">
      <c r="C9" s="11" t="s">
        <v>23</v>
      </c>
      <c r="E9" s="12"/>
      <c r="O9" s="17"/>
      <c r="P9" s="18" t="s">
        <v>75</v>
      </c>
      <c r="Q9" s="10"/>
    </row>
    <row r="10" spans="3:17" ht="6.75" customHeight="1" thickBot="1">
      <c r="C10" s="13"/>
      <c r="D10" s="13"/>
      <c r="E10" s="14"/>
      <c r="L10" s="15"/>
      <c r="M10" s="15"/>
      <c r="N10" s="174"/>
      <c r="O10" s="174"/>
      <c r="P10" s="174"/>
      <c r="Q10" s="15"/>
    </row>
    <row r="11" spans="3:17" ht="49.5" customHeight="1">
      <c r="C11" s="145"/>
      <c r="D11" s="146"/>
      <c r="E11" s="146"/>
      <c r="F11" s="86" t="s">
        <v>10</v>
      </c>
      <c r="G11" s="86" t="s">
        <v>28</v>
      </c>
      <c r="H11" s="124" t="s">
        <v>11</v>
      </c>
      <c r="I11" s="125" t="s">
        <v>29</v>
      </c>
      <c r="J11" s="126" t="s">
        <v>1</v>
      </c>
      <c r="K11" s="126" t="s">
        <v>2</v>
      </c>
      <c r="L11" s="126" t="s">
        <v>3</v>
      </c>
      <c r="M11" s="126" t="s">
        <v>4</v>
      </c>
      <c r="N11" s="126" t="s">
        <v>5</v>
      </c>
      <c r="O11" s="127" t="s">
        <v>11</v>
      </c>
      <c r="P11" s="128" t="s">
        <v>83</v>
      </c>
      <c r="Q11" s="1"/>
    </row>
    <row r="12" spans="3:17" ht="49.5" customHeight="1">
      <c r="C12" s="16" t="s">
        <v>86</v>
      </c>
      <c r="D12" s="2"/>
      <c r="E12" s="2"/>
      <c r="F12" s="76">
        <f>SUM(F13:F15)</f>
        <v>3711</v>
      </c>
      <c r="G12" s="76">
        <f>SUM(G13:G15)</f>
        <v>2658</v>
      </c>
      <c r="H12" s="77">
        <f>SUM(H13:H15)</f>
        <v>6369</v>
      </c>
      <c r="I12" s="91">
        <v>0</v>
      </c>
      <c r="J12" s="76">
        <f aca="true" t="shared" si="0" ref="J12:O12">SUM(J13:J15)</f>
        <v>4580</v>
      </c>
      <c r="K12" s="76">
        <f t="shared" si="0"/>
        <v>2640</v>
      </c>
      <c r="L12" s="76">
        <f t="shared" si="0"/>
        <v>2104</v>
      </c>
      <c r="M12" s="76">
        <f t="shared" si="0"/>
        <v>2552</v>
      </c>
      <c r="N12" s="76">
        <f t="shared" si="0"/>
        <v>1432</v>
      </c>
      <c r="O12" s="77">
        <f t="shared" si="0"/>
        <v>13308</v>
      </c>
      <c r="P12" s="78">
        <f aca="true" t="shared" si="1" ref="P12:P17">H12+O12</f>
        <v>19677</v>
      </c>
      <c r="Q12" s="1"/>
    </row>
    <row r="13" spans="3:16" ht="49.5" customHeight="1">
      <c r="C13" s="16" t="s">
        <v>87</v>
      </c>
      <c r="D13" s="25"/>
      <c r="E13" s="25"/>
      <c r="F13" s="76">
        <v>441</v>
      </c>
      <c r="G13" s="76">
        <v>301</v>
      </c>
      <c r="H13" s="77">
        <f>SUM(F13:G13)</f>
        <v>742</v>
      </c>
      <c r="I13" s="91">
        <v>0</v>
      </c>
      <c r="J13" s="76">
        <v>465</v>
      </c>
      <c r="K13" s="76">
        <v>274</v>
      </c>
      <c r="L13" s="76">
        <v>205</v>
      </c>
      <c r="M13" s="76">
        <v>181</v>
      </c>
      <c r="N13" s="76">
        <v>129</v>
      </c>
      <c r="O13" s="77">
        <f>SUM(J13:N13)</f>
        <v>1254</v>
      </c>
      <c r="P13" s="78">
        <f t="shared" si="1"/>
        <v>1996</v>
      </c>
    </row>
    <row r="14" spans="3:16" ht="49.5" customHeight="1">
      <c r="C14" s="175" t="s">
        <v>88</v>
      </c>
      <c r="D14" s="176"/>
      <c r="E14" s="176"/>
      <c r="F14" s="76">
        <v>1586</v>
      </c>
      <c r="G14" s="76">
        <v>965</v>
      </c>
      <c r="H14" s="77">
        <f>SUM(F14:G14)</f>
        <v>2551</v>
      </c>
      <c r="I14" s="91">
        <v>0</v>
      </c>
      <c r="J14" s="76">
        <v>1582</v>
      </c>
      <c r="K14" s="76">
        <v>792</v>
      </c>
      <c r="L14" s="76">
        <v>567</v>
      </c>
      <c r="M14" s="76">
        <v>676</v>
      </c>
      <c r="N14" s="76">
        <v>370</v>
      </c>
      <c r="O14" s="77">
        <f>SUM(J14:N14)</f>
        <v>3987</v>
      </c>
      <c r="P14" s="78">
        <f t="shared" si="1"/>
        <v>6538</v>
      </c>
    </row>
    <row r="15" spans="3:16" ht="49.5" customHeight="1">
      <c r="C15" s="16" t="s">
        <v>89</v>
      </c>
      <c r="D15" s="25"/>
      <c r="E15" s="25"/>
      <c r="F15" s="76">
        <v>1684</v>
      </c>
      <c r="G15" s="76">
        <v>1392</v>
      </c>
      <c r="H15" s="77">
        <f>SUM(F15:G15)</f>
        <v>3076</v>
      </c>
      <c r="I15" s="91"/>
      <c r="J15" s="76">
        <v>2533</v>
      </c>
      <c r="K15" s="76">
        <v>1574</v>
      </c>
      <c r="L15" s="76">
        <v>1332</v>
      </c>
      <c r="M15" s="76">
        <v>1695</v>
      </c>
      <c r="N15" s="76">
        <v>933</v>
      </c>
      <c r="O15" s="77">
        <f>SUM(J15:N15)</f>
        <v>8067</v>
      </c>
      <c r="P15" s="78">
        <f t="shared" si="1"/>
        <v>11143</v>
      </c>
    </row>
    <row r="16" spans="3:16" ht="49.5" customHeight="1">
      <c r="C16" s="175" t="s">
        <v>90</v>
      </c>
      <c r="D16" s="176"/>
      <c r="E16" s="176"/>
      <c r="F16" s="76">
        <v>26</v>
      </c>
      <c r="G16" s="76">
        <v>50</v>
      </c>
      <c r="H16" s="77">
        <f>SUM(F16:G16)</f>
        <v>76</v>
      </c>
      <c r="I16" s="91">
        <v>0</v>
      </c>
      <c r="J16" s="76">
        <v>82</v>
      </c>
      <c r="K16" s="76">
        <v>48</v>
      </c>
      <c r="L16" s="76">
        <v>30</v>
      </c>
      <c r="M16" s="76">
        <v>45</v>
      </c>
      <c r="N16" s="76">
        <v>28</v>
      </c>
      <c r="O16" s="77">
        <f>SUM(J16:N16)</f>
        <v>233</v>
      </c>
      <c r="P16" s="78">
        <f t="shared" si="1"/>
        <v>309</v>
      </c>
    </row>
    <row r="17" spans="3:16" ht="49.5" customHeight="1" thickBot="1">
      <c r="C17" s="172" t="s">
        <v>14</v>
      </c>
      <c r="D17" s="173"/>
      <c r="E17" s="173"/>
      <c r="F17" s="79">
        <f>F12+F16</f>
        <v>3737</v>
      </c>
      <c r="G17" s="79">
        <f>G12+G16</f>
        <v>2708</v>
      </c>
      <c r="H17" s="79">
        <f>H12+H16</f>
        <v>6445</v>
      </c>
      <c r="I17" s="92">
        <v>0</v>
      </c>
      <c r="J17" s="79">
        <f aca="true" t="shared" si="2" ref="J17:O17">J12+J16</f>
        <v>4662</v>
      </c>
      <c r="K17" s="79">
        <f t="shared" si="2"/>
        <v>2688</v>
      </c>
      <c r="L17" s="79">
        <f t="shared" si="2"/>
        <v>2134</v>
      </c>
      <c r="M17" s="79">
        <f t="shared" si="2"/>
        <v>2597</v>
      </c>
      <c r="N17" s="79">
        <f t="shared" si="2"/>
        <v>1460</v>
      </c>
      <c r="O17" s="79">
        <f t="shared" si="2"/>
        <v>13541</v>
      </c>
      <c r="P17" s="81">
        <f t="shared" si="1"/>
        <v>19986</v>
      </c>
    </row>
    <row r="18" ht="30" customHeight="1"/>
    <row r="19" spans="3:17" ht="39.75" customHeight="1">
      <c r="C19" s="11" t="s">
        <v>24</v>
      </c>
      <c r="E19" s="12"/>
      <c r="N19" s="19"/>
      <c r="O19" s="10"/>
      <c r="P19" s="20" t="s">
        <v>79</v>
      </c>
      <c r="Q19" s="10"/>
    </row>
    <row r="20" spans="3:17" ht="6.75" customHeight="1" thickBot="1">
      <c r="C20" s="13"/>
      <c r="D20" s="13"/>
      <c r="E20" s="14"/>
      <c r="L20" s="15"/>
      <c r="M20" s="15"/>
      <c r="N20" s="15"/>
      <c r="P20" s="15"/>
      <c r="Q20" s="15"/>
    </row>
    <row r="21" spans="3:17" ht="49.5" customHeight="1">
      <c r="C21" s="145"/>
      <c r="D21" s="146"/>
      <c r="E21" s="146"/>
      <c r="F21" s="143" t="s">
        <v>15</v>
      </c>
      <c r="G21" s="144"/>
      <c r="H21" s="144"/>
      <c r="I21" s="144" t="s">
        <v>16</v>
      </c>
      <c r="J21" s="144"/>
      <c r="K21" s="144"/>
      <c r="L21" s="144"/>
      <c r="M21" s="144"/>
      <c r="N21" s="144"/>
      <c r="O21" s="144"/>
      <c r="P21" s="163" t="s">
        <v>84</v>
      </c>
      <c r="Q21" s="1"/>
    </row>
    <row r="22" spans="3:17" ht="49.5" customHeight="1">
      <c r="C22" s="149"/>
      <c r="D22" s="150"/>
      <c r="E22" s="150"/>
      <c r="F22" s="88" t="s">
        <v>7</v>
      </c>
      <c r="G22" s="88" t="s">
        <v>8</v>
      </c>
      <c r="H22" s="130" t="s">
        <v>9</v>
      </c>
      <c r="I22" s="131" t="s">
        <v>29</v>
      </c>
      <c r="J22" s="88" t="s">
        <v>1</v>
      </c>
      <c r="K22" s="132" t="s">
        <v>2</v>
      </c>
      <c r="L22" s="132" t="s">
        <v>3</v>
      </c>
      <c r="M22" s="132" t="s">
        <v>4</v>
      </c>
      <c r="N22" s="132" t="s">
        <v>5</v>
      </c>
      <c r="O22" s="133" t="s">
        <v>9</v>
      </c>
      <c r="P22" s="164"/>
      <c r="Q22" s="1"/>
    </row>
    <row r="23" spans="3:17" ht="49.5" customHeight="1">
      <c r="C23" s="87" t="s">
        <v>12</v>
      </c>
      <c r="D23" s="88"/>
      <c r="E23" s="88"/>
      <c r="F23" s="76">
        <v>1023</v>
      </c>
      <c r="G23" s="76">
        <v>1205</v>
      </c>
      <c r="H23" s="77">
        <f>SUM(F23:G23)</f>
        <v>2228</v>
      </c>
      <c r="I23" s="89">
        <v>0</v>
      </c>
      <c r="J23" s="76">
        <v>3360</v>
      </c>
      <c r="K23" s="76">
        <v>2017</v>
      </c>
      <c r="L23" s="76">
        <v>1174</v>
      </c>
      <c r="M23" s="76">
        <v>839</v>
      </c>
      <c r="N23" s="76">
        <v>338</v>
      </c>
      <c r="O23" s="77">
        <f>SUM(I23:N23)</f>
        <v>7728</v>
      </c>
      <c r="P23" s="78">
        <f>H23+O23</f>
        <v>9956</v>
      </c>
      <c r="Q23" s="1"/>
    </row>
    <row r="24" spans="3:16" ht="49.5" customHeight="1">
      <c r="C24" s="139" t="s">
        <v>13</v>
      </c>
      <c r="D24" s="140"/>
      <c r="E24" s="140"/>
      <c r="F24" s="76">
        <v>8</v>
      </c>
      <c r="G24" s="76">
        <v>25</v>
      </c>
      <c r="H24" s="77">
        <f>SUM(F24:G24)</f>
        <v>33</v>
      </c>
      <c r="I24" s="89">
        <v>0</v>
      </c>
      <c r="J24" s="76">
        <v>64</v>
      </c>
      <c r="K24" s="76">
        <v>37</v>
      </c>
      <c r="L24" s="76">
        <v>17</v>
      </c>
      <c r="M24" s="76">
        <v>17</v>
      </c>
      <c r="N24" s="76">
        <v>10</v>
      </c>
      <c r="O24" s="77">
        <f>SUM(I24:N24)</f>
        <v>145</v>
      </c>
      <c r="P24" s="78">
        <f>H24+O24</f>
        <v>178</v>
      </c>
    </row>
    <row r="25" spans="3:16" ht="49.5" customHeight="1" thickBot="1">
      <c r="C25" s="141" t="s">
        <v>14</v>
      </c>
      <c r="D25" s="142"/>
      <c r="E25" s="142"/>
      <c r="F25" s="79">
        <f>SUM(F23:F24)</f>
        <v>1031</v>
      </c>
      <c r="G25" s="79">
        <f>SUM(G23:G24)</f>
        <v>1230</v>
      </c>
      <c r="H25" s="80">
        <f>SUM(F25:G25)</f>
        <v>2261</v>
      </c>
      <c r="I25" s="90">
        <f>SUM(I23:I24)</f>
        <v>0</v>
      </c>
      <c r="J25" s="79">
        <f aca="true" t="shared" si="3" ref="J25:O25">SUM(J23:J24)</f>
        <v>3424</v>
      </c>
      <c r="K25" s="79">
        <f t="shared" si="3"/>
        <v>2054</v>
      </c>
      <c r="L25" s="79">
        <f t="shared" si="3"/>
        <v>1191</v>
      </c>
      <c r="M25" s="79">
        <f t="shared" si="3"/>
        <v>856</v>
      </c>
      <c r="N25" s="79">
        <f t="shared" si="3"/>
        <v>348</v>
      </c>
      <c r="O25" s="80">
        <f t="shared" si="3"/>
        <v>7873</v>
      </c>
      <c r="P25" s="81">
        <f>H25+O25</f>
        <v>10134</v>
      </c>
    </row>
    <row r="26" ht="30" customHeight="1"/>
    <row r="27" spans="3:17" ht="39.75" customHeight="1">
      <c r="C27" s="11" t="s">
        <v>25</v>
      </c>
      <c r="E27" s="12"/>
      <c r="N27" s="10"/>
      <c r="O27" s="10"/>
      <c r="P27" s="20" t="s">
        <v>79</v>
      </c>
      <c r="Q27" s="10"/>
    </row>
    <row r="28" spans="3:17" ht="6.75" customHeight="1" thickBot="1">
      <c r="C28" s="13"/>
      <c r="D28" s="13"/>
      <c r="E28" s="14"/>
      <c r="L28" s="15"/>
      <c r="M28" s="15"/>
      <c r="N28" s="15"/>
      <c r="P28" s="15"/>
      <c r="Q28" s="15"/>
    </row>
    <row r="29" spans="3:17" ht="49.5" customHeight="1">
      <c r="C29" s="145"/>
      <c r="D29" s="146"/>
      <c r="E29" s="146"/>
      <c r="F29" s="143" t="s">
        <v>15</v>
      </c>
      <c r="G29" s="144"/>
      <c r="H29" s="144"/>
      <c r="I29" s="144" t="s">
        <v>16</v>
      </c>
      <c r="J29" s="144"/>
      <c r="K29" s="144"/>
      <c r="L29" s="144"/>
      <c r="M29" s="144"/>
      <c r="N29" s="144"/>
      <c r="O29" s="144"/>
      <c r="P29" s="163" t="s">
        <v>84</v>
      </c>
      <c r="Q29" s="1"/>
    </row>
    <row r="30" spans="3:17" ht="49.5" customHeight="1">
      <c r="C30" s="149"/>
      <c r="D30" s="150"/>
      <c r="E30" s="150"/>
      <c r="F30" s="88" t="s">
        <v>7</v>
      </c>
      <c r="G30" s="88" t="s">
        <v>8</v>
      </c>
      <c r="H30" s="130" t="s">
        <v>9</v>
      </c>
      <c r="I30" s="131" t="s">
        <v>29</v>
      </c>
      <c r="J30" s="88" t="s">
        <v>1</v>
      </c>
      <c r="K30" s="132" t="s">
        <v>2</v>
      </c>
      <c r="L30" s="132" t="s">
        <v>3</v>
      </c>
      <c r="M30" s="132" t="s">
        <v>4</v>
      </c>
      <c r="N30" s="132" t="s">
        <v>5</v>
      </c>
      <c r="O30" s="133" t="s">
        <v>9</v>
      </c>
      <c r="P30" s="164"/>
      <c r="Q30" s="1"/>
    </row>
    <row r="31" spans="3:17" ht="49.5" customHeight="1">
      <c r="C31" s="87" t="s">
        <v>12</v>
      </c>
      <c r="D31" s="88"/>
      <c r="E31" s="88"/>
      <c r="F31" s="76">
        <v>16</v>
      </c>
      <c r="G31" s="76">
        <v>17</v>
      </c>
      <c r="H31" s="77">
        <f>SUM(F31:G31)</f>
        <v>33</v>
      </c>
      <c r="I31" s="89">
        <v>0</v>
      </c>
      <c r="J31" s="76">
        <v>1034</v>
      </c>
      <c r="K31" s="76">
        <v>727</v>
      </c>
      <c r="L31" s="76">
        <v>541</v>
      </c>
      <c r="M31" s="76">
        <v>496</v>
      </c>
      <c r="N31" s="76">
        <v>316</v>
      </c>
      <c r="O31" s="77">
        <f>SUM(I31:N31)</f>
        <v>3114</v>
      </c>
      <c r="P31" s="78">
        <f>H31+O31</f>
        <v>3147</v>
      </c>
      <c r="Q31" s="1"/>
    </row>
    <row r="32" spans="3:16" ht="49.5" customHeight="1">
      <c r="C32" s="139" t="s">
        <v>13</v>
      </c>
      <c r="D32" s="140"/>
      <c r="E32" s="140"/>
      <c r="F32" s="76">
        <v>0</v>
      </c>
      <c r="G32" s="76">
        <v>0</v>
      </c>
      <c r="H32" s="77">
        <f>SUM(F32:G32)</f>
        <v>0</v>
      </c>
      <c r="I32" s="89">
        <v>0</v>
      </c>
      <c r="J32" s="76">
        <v>12</v>
      </c>
      <c r="K32" s="76">
        <v>8</v>
      </c>
      <c r="L32" s="76">
        <v>6</v>
      </c>
      <c r="M32" s="76">
        <v>2</v>
      </c>
      <c r="N32" s="76">
        <v>4</v>
      </c>
      <c r="O32" s="77">
        <f>SUM(I32:N32)</f>
        <v>32</v>
      </c>
      <c r="P32" s="78">
        <f>H32+O32</f>
        <v>32</v>
      </c>
    </row>
    <row r="33" spans="3:16" ht="49.5" customHeight="1" thickBot="1">
      <c r="C33" s="141" t="s">
        <v>14</v>
      </c>
      <c r="D33" s="142"/>
      <c r="E33" s="142"/>
      <c r="F33" s="79">
        <f>SUM(F31:F32)</f>
        <v>16</v>
      </c>
      <c r="G33" s="79">
        <f>SUM(G31:G32)</f>
        <v>17</v>
      </c>
      <c r="H33" s="80">
        <f>SUM(F33:G33)</f>
        <v>33</v>
      </c>
      <c r="I33" s="90">
        <f aca="true" t="shared" si="4" ref="I33:N33">SUM(I31:I32)</f>
        <v>0</v>
      </c>
      <c r="J33" s="79">
        <f t="shared" si="4"/>
        <v>1046</v>
      </c>
      <c r="K33" s="79">
        <f t="shared" si="4"/>
        <v>735</v>
      </c>
      <c r="L33" s="79">
        <f t="shared" si="4"/>
        <v>547</v>
      </c>
      <c r="M33" s="79">
        <f t="shared" si="4"/>
        <v>498</v>
      </c>
      <c r="N33" s="79">
        <f t="shared" si="4"/>
        <v>320</v>
      </c>
      <c r="O33" s="80">
        <f>SUM(I33:N33)</f>
        <v>3146</v>
      </c>
      <c r="P33" s="81">
        <f>H33+O33</f>
        <v>3179</v>
      </c>
    </row>
    <row r="34" ht="30" customHeight="1"/>
    <row r="35" spans="3:17" ht="39.75" customHeight="1">
      <c r="C35" s="11" t="s">
        <v>26</v>
      </c>
      <c r="E35" s="12"/>
      <c r="N35" s="10"/>
      <c r="O35" s="20" t="s">
        <v>79</v>
      </c>
      <c r="P35" s="10"/>
      <c r="Q35" s="10"/>
    </row>
    <row r="36" spans="3:17" ht="6.75" customHeight="1" thickBot="1">
      <c r="C36" s="13"/>
      <c r="D36" s="13"/>
      <c r="E36" s="14"/>
      <c r="L36" s="15"/>
      <c r="M36" s="15"/>
      <c r="N36" s="15"/>
      <c r="P36" s="15"/>
      <c r="Q36" s="15"/>
    </row>
    <row r="37" spans="3:17" ht="49.5" customHeight="1">
      <c r="C37" s="145"/>
      <c r="D37" s="146"/>
      <c r="E37" s="146"/>
      <c r="F37" s="143" t="s">
        <v>15</v>
      </c>
      <c r="G37" s="144"/>
      <c r="H37" s="144"/>
      <c r="I37" s="144" t="s">
        <v>16</v>
      </c>
      <c r="J37" s="144"/>
      <c r="K37" s="144"/>
      <c r="L37" s="144"/>
      <c r="M37" s="144"/>
      <c r="N37" s="162"/>
      <c r="O37" s="160" t="s">
        <v>84</v>
      </c>
      <c r="P37" s="1"/>
      <c r="Q37" s="1"/>
    </row>
    <row r="38" spans="3:17" ht="49.5" customHeight="1" thickBot="1">
      <c r="C38" s="147"/>
      <c r="D38" s="148"/>
      <c r="E38" s="148"/>
      <c r="F38" s="134" t="s">
        <v>7</v>
      </c>
      <c r="G38" s="134" t="s">
        <v>8</v>
      </c>
      <c r="H38" s="135" t="s">
        <v>9</v>
      </c>
      <c r="I38" s="136" t="s">
        <v>1</v>
      </c>
      <c r="J38" s="134" t="s">
        <v>2</v>
      </c>
      <c r="K38" s="137" t="s">
        <v>3</v>
      </c>
      <c r="L38" s="137" t="s">
        <v>4</v>
      </c>
      <c r="M38" s="137" t="s">
        <v>5</v>
      </c>
      <c r="N38" s="138" t="s">
        <v>11</v>
      </c>
      <c r="O38" s="161"/>
      <c r="P38" s="1"/>
      <c r="Q38" s="1"/>
    </row>
    <row r="39" spans="3:17" ht="49.5" customHeight="1">
      <c r="C39" s="85" t="s">
        <v>17</v>
      </c>
      <c r="D39" s="86"/>
      <c r="E39" s="86"/>
      <c r="F39" s="72">
        <f>SUM(F40:F41)</f>
        <v>0</v>
      </c>
      <c r="G39" s="72">
        <f>SUM(G40:G41)</f>
        <v>0</v>
      </c>
      <c r="H39" s="73">
        <f aca="true" t="shared" si="5" ref="H39:H51">SUM(F39:G39)</f>
        <v>0</v>
      </c>
      <c r="I39" s="74">
        <f>SUM(I40:I41)</f>
        <v>6</v>
      </c>
      <c r="J39" s="72">
        <f>SUM(J40:J41)</f>
        <v>10</v>
      </c>
      <c r="K39" s="72">
        <f>SUM(K40:K41)</f>
        <v>210</v>
      </c>
      <c r="L39" s="72">
        <f>SUM(L40:L41)</f>
        <v>517</v>
      </c>
      <c r="M39" s="72">
        <f>SUM(M40:M41)</f>
        <v>347</v>
      </c>
      <c r="N39" s="73">
        <f aca="true" t="shared" si="6" ref="N39:N47">SUM(I39:M39)</f>
        <v>1090</v>
      </c>
      <c r="O39" s="75">
        <f>H39+N39</f>
        <v>1090</v>
      </c>
      <c r="P39" s="1"/>
      <c r="Q39" s="1"/>
    </row>
    <row r="40" spans="3:15" ht="49.5" customHeight="1">
      <c r="C40" s="139" t="s">
        <v>12</v>
      </c>
      <c r="D40" s="140"/>
      <c r="E40" s="140"/>
      <c r="F40" s="76">
        <v>0</v>
      </c>
      <c r="G40" s="76">
        <v>0</v>
      </c>
      <c r="H40" s="77">
        <f t="shared" si="5"/>
        <v>0</v>
      </c>
      <c r="I40" s="89">
        <v>6</v>
      </c>
      <c r="J40" s="76">
        <v>10</v>
      </c>
      <c r="K40" s="76">
        <v>208</v>
      </c>
      <c r="L40" s="76">
        <v>515</v>
      </c>
      <c r="M40" s="76">
        <v>345</v>
      </c>
      <c r="N40" s="77">
        <f>SUM(I40:M40)</f>
        <v>1084</v>
      </c>
      <c r="O40" s="78">
        <f aca="true" t="shared" si="7" ref="O40:O50">H40+N40</f>
        <v>1084</v>
      </c>
    </row>
    <row r="41" spans="3:15" ht="49.5" customHeight="1" thickBot="1">
      <c r="C41" s="141" t="s">
        <v>13</v>
      </c>
      <c r="D41" s="142"/>
      <c r="E41" s="142"/>
      <c r="F41" s="79">
        <v>0</v>
      </c>
      <c r="G41" s="79">
        <v>0</v>
      </c>
      <c r="H41" s="80">
        <f t="shared" si="5"/>
        <v>0</v>
      </c>
      <c r="I41" s="90">
        <v>0</v>
      </c>
      <c r="J41" s="79">
        <v>0</v>
      </c>
      <c r="K41" s="79">
        <v>2</v>
      </c>
      <c r="L41" s="79">
        <v>2</v>
      </c>
      <c r="M41" s="79">
        <v>2</v>
      </c>
      <c r="N41" s="80">
        <f t="shared" si="6"/>
        <v>6</v>
      </c>
      <c r="O41" s="81">
        <f t="shared" si="7"/>
        <v>6</v>
      </c>
    </row>
    <row r="42" spans="3:15" ht="49.5" customHeight="1">
      <c r="C42" s="153" t="s">
        <v>30</v>
      </c>
      <c r="D42" s="154"/>
      <c r="E42" s="154"/>
      <c r="F42" s="72">
        <f>SUM(F43:F44)</f>
        <v>0</v>
      </c>
      <c r="G42" s="72">
        <f>SUM(G43:G44)</f>
        <v>0</v>
      </c>
      <c r="H42" s="73">
        <f t="shared" si="5"/>
        <v>0</v>
      </c>
      <c r="I42" s="74">
        <f>SUM(I43:I44)</f>
        <v>156</v>
      </c>
      <c r="J42" s="72">
        <f>SUM(J43:J44)</f>
        <v>153</v>
      </c>
      <c r="K42" s="72">
        <f>SUM(K43:K44)</f>
        <v>187</v>
      </c>
      <c r="L42" s="72">
        <f>SUM(L43:L44)</f>
        <v>194</v>
      </c>
      <c r="M42" s="72">
        <f>SUM(M43:M44)</f>
        <v>119</v>
      </c>
      <c r="N42" s="77">
        <f t="shared" si="6"/>
        <v>809</v>
      </c>
      <c r="O42" s="75">
        <f t="shared" si="7"/>
        <v>809</v>
      </c>
    </row>
    <row r="43" spans="3:15" ht="49.5" customHeight="1">
      <c r="C43" s="139" t="s">
        <v>12</v>
      </c>
      <c r="D43" s="140"/>
      <c r="E43" s="140"/>
      <c r="F43" s="76">
        <v>0</v>
      </c>
      <c r="G43" s="76">
        <v>0</v>
      </c>
      <c r="H43" s="77">
        <f t="shared" si="5"/>
        <v>0</v>
      </c>
      <c r="I43" s="89">
        <v>155</v>
      </c>
      <c r="J43" s="76">
        <v>152</v>
      </c>
      <c r="K43" s="76">
        <v>183</v>
      </c>
      <c r="L43" s="76">
        <v>188</v>
      </c>
      <c r="M43" s="76">
        <v>117</v>
      </c>
      <c r="N43" s="77">
        <f t="shared" si="6"/>
        <v>795</v>
      </c>
      <c r="O43" s="78">
        <f t="shared" si="7"/>
        <v>795</v>
      </c>
    </row>
    <row r="44" spans="3:15" ht="49.5" customHeight="1" thickBot="1">
      <c r="C44" s="141" t="s">
        <v>13</v>
      </c>
      <c r="D44" s="142"/>
      <c r="E44" s="142"/>
      <c r="F44" s="79">
        <v>0</v>
      </c>
      <c r="G44" s="79">
        <v>0</v>
      </c>
      <c r="H44" s="80">
        <f t="shared" si="5"/>
        <v>0</v>
      </c>
      <c r="I44" s="90">
        <v>1</v>
      </c>
      <c r="J44" s="79">
        <v>1</v>
      </c>
      <c r="K44" s="79">
        <v>4</v>
      </c>
      <c r="L44" s="79">
        <v>6</v>
      </c>
      <c r="M44" s="79">
        <v>2</v>
      </c>
      <c r="N44" s="80">
        <f t="shared" si="6"/>
        <v>14</v>
      </c>
      <c r="O44" s="81">
        <f t="shared" si="7"/>
        <v>14</v>
      </c>
    </row>
    <row r="45" spans="3:15" ht="49.5" customHeight="1">
      <c r="C45" s="153" t="s">
        <v>18</v>
      </c>
      <c r="D45" s="154"/>
      <c r="E45" s="154"/>
      <c r="F45" s="72">
        <f>SUM(F46:F47)</f>
        <v>0</v>
      </c>
      <c r="G45" s="72">
        <f>SUM(G46:G47)</f>
        <v>0</v>
      </c>
      <c r="H45" s="73">
        <f t="shared" si="5"/>
        <v>0</v>
      </c>
      <c r="I45" s="74">
        <f>SUM(I46:I47)</f>
        <v>0</v>
      </c>
      <c r="J45" s="72">
        <f>SUM(J46:J47)</f>
        <v>1</v>
      </c>
      <c r="K45" s="72">
        <f>SUM(K46:K47)</f>
        <v>6</v>
      </c>
      <c r="L45" s="72">
        <f>SUM(L46:L47)</f>
        <v>40</v>
      </c>
      <c r="M45" s="72">
        <f>SUM(M46:M47)</f>
        <v>19</v>
      </c>
      <c r="N45" s="73">
        <f>SUM(I45:M45)</f>
        <v>66</v>
      </c>
      <c r="O45" s="75">
        <f t="shared" si="7"/>
        <v>66</v>
      </c>
    </row>
    <row r="46" spans="3:15" ht="49.5" customHeight="1">
      <c r="C46" s="139" t="s">
        <v>12</v>
      </c>
      <c r="D46" s="140"/>
      <c r="E46" s="140"/>
      <c r="F46" s="76">
        <v>0</v>
      </c>
      <c r="G46" s="76">
        <v>0</v>
      </c>
      <c r="H46" s="77">
        <f t="shared" si="5"/>
        <v>0</v>
      </c>
      <c r="I46" s="89">
        <v>0</v>
      </c>
      <c r="J46" s="76">
        <v>1</v>
      </c>
      <c r="K46" s="76">
        <v>6</v>
      </c>
      <c r="L46" s="76">
        <v>40</v>
      </c>
      <c r="M46" s="76">
        <v>19</v>
      </c>
      <c r="N46" s="77">
        <f t="shared" si="6"/>
        <v>66</v>
      </c>
      <c r="O46" s="78">
        <f>H46+N46</f>
        <v>66</v>
      </c>
    </row>
    <row r="47" spans="3:15" ht="49.5" customHeight="1" thickBot="1">
      <c r="C47" s="141" t="s">
        <v>13</v>
      </c>
      <c r="D47" s="142"/>
      <c r="E47" s="142"/>
      <c r="F47" s="79">
        <v>0</v>
      </c>
      <c r="G47" s="79">
        <v>0</v>
      </c>
      <c r="H47" s="80">
        <f t="shared" si="5"/>
        <v>0</v>
      </c>
      <c r="I47" s="90">
        <v>0</v>
      </c>
      <c r="J47" s="79">
        <v>0</v>
      </c>
      <c r="K47" s="79">
        <v>0</v>
      </c>
      <c r="L47" s="79">
        <v>0</v>
      </c>
      <c r="M47" s="79">
        <v>0</v>
      </c>
      <c r="N47" s="80">
        <f t="shared" si="6"/>
        <v>0</v>
      </c>
      <c r="O47" s="81">
        <f t="shared" si="7"/>
        <v>0</v>
      </c>
    </row>
    <row r="48" spans="3:15" ht="49.5" customHeight="1">
      <c r="C48" s="153" t="s">
        <v>76</v>
      </c>
      <c r="D48" s="154"/>
      <c r="E48" s="154"/>
      <c r="F48" s="72">
        <f>SUM(F49:F50)</f>
        <v>0</v>
      </c>
      <c r="G48" s="72">
        <f>SUM(G49:G50)</f>
        <v>0</v>
      </c>
      <c r="H48" s="73">
        <f>SUM(F48:G48)</f>
        <v>0</v>
      </c>
      <c r="I48" s="74">
        <f>SUM(I49:I50)</f>
        <v>11</v>
      </c>
      <c r="J48" s="72">
        <f>SUM(J49:J50)</f>
        <v>16</v>
      </c>
      <c r="K48" s="72">
        <f>SUM(K49:K50)</f>
        <v>35</v>
      </c>
      <c r="L48" s="72">
        <f>SUM(L49:L50)</f>
        <v>166</v>
      </c>
      <c r="M48" s="72">
        <f>SUM(M49:M50)</f>
        <v>98</v>
      </c>
      <c r="N48" s="73">
        <f>SUM(I48:M48)</f>
        <v>326</v>
      </c>
      <c r="O48" s="75">
        <f>H48+N48</f>
        <v>326</v>
      </c>
    </row>
    <row r="49" spans="3:15" ht="49.5" customHeight="1">
      <c r="C49" s="139" t="s">
        <v>12</v>
      </c>
      <c r="D49" s="140"/>
      <c r="E49" s="140"/>
      <c r="F49" s="76">
        <v>0</v>
      </c>
      <c r="G49" s="76">
        <v>0</v>
      </c>
      <c r="H49" s="77">
        <f t="shared" si="5"/>
        <v>0</v>
      </c>
      <c r="I49" s="89">
        <v>11</v>
      </c>
      <c r="J49" s="76">
        <v>16</v>
      </c>
      <c r="K49" s="76">
        <v>35</v>
      </c>
      <c r="L49" s="76">
        <v>163</v>
      </c>
      <c r="M49" s="76">
        <v>97</v>
      </c>
      <c r="N49" s="77">
        <f>SUM(I49:M49)</f>
        <v>322</v>
      </c>
      <c r="O49" s="78">
        <f t="shared" si="7"/>
        <v>322</v>
      </c>
    </row>
    <row r="50" spans="3:15" ht="49.5" customHeight="1" thickBot="1">
      <c r="C50" s="141" t="s">
        <v>13</v>
      </c>
      <c r="D50" s="142"/>
      <c r="E50" s="142"/>
      <c r="F50" s="79">
        <v>0</v>
      </c>
      <c r="G50" s="79">
        <v>0</v>
      </c>
      <c r="H50" s="80">
        <f t="shared" si="5"/>
        <v>0</v>
      </c>
      <c r="I50" s="90">
        <v>0</v>
      </c>
      <c r="J50" s="79">
        <v>0</v>
      </c>
      <c r="K50" s="79">
        <v>0</v>
      </c>
      <c r="L50" s="79">
        <v>3</v>
      </c>
      <c r="M50" s="79">
        <v>1</v>
      </c>
      <c r="N50" s="80">
        <f>SUM(I50:M50)</f>
        <v>4</v>
      </c>
      <c r="O50" s="81">
        <f t="shared" si="7"/>
        <v>4</v>
      </c>
    </row>
    <row r="51" spans="3:15" ht="49.5" customHeight="1" thickBot="1">
      <c r="C51" s="151" t="s">
        <v>14</v>
      </c>
      <c r="D51" s="152"/>
      <c r="E51" s="152"/>
      <c r="F51" s="82">
        <v>0</v>
      </c>
      <c r="G51" s="82">
        <v>0</v>
      </c>
      <c r="H51" s="83">
        <f t="shared" si="5"/>
        <v>0</v>
      </c>
      <c r="I51" s="203">
        <v>173</v>
      </c>
      <c r="J51" s="82">
        <v>179</v>
      </c>
      <c r="K51" s="82">
        <v>436</v>
      </c>
      <c r="L51" s="82">
        <v>914</v>
      </c>
      <c r="M51" s="82">
        <v>581</v>
      </c>
      <c r="N51" s="83">
        <f>SUM(I51:M51)</f>
        <v>2283</v>
      </c>
      <c r="O51" s="84">
        <f>H51+N51</f>
        <v>2283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B1">
      <selection activeCell="E13" sqref="E13"/>
    </sheetView>
  </sheetViews>
  <sheetFormatPr defaultColWidth="0" defaultRowHeight="13.5" zeroHeight="1"/>
  <cols>
    <col min="1" max="2" width="0.6171875" style="26" customWidth="1"/>
    <col min="3" max="4" width="2.625" style="26" customWidth="1"/>
    <col min="5" max="5" width="40.625" style="26" customWidth="1"/>
    <col min="6" max="16" width="20.25390625" style="26" customWidth="1"/>
    <col min="17" max="17" width="4.25390625" style="26" customWidth="1"/>
    <col min="18" max="16384" width="0" style="26" hidden="1" customWidth="1"/>
  </cols>
  <sheetData>
    <row r="1" spans="4:15" ht="39.75" customHeight="1">
      <c r="D1" s="27"/>
      <c r="E1" s="28"/>
      <c r="G1" s="179" t="s">
        <v>21</v>
      </c>
      <c r="H1" s="179"/>
      <c r="I1" s="179"/>
      <c r="J1" s="179"/>
      <c r="K1" s="179"/>
      <c r="L1" s="179"/>
      <c r="M1" s="179"/>
      <c r="N1" s="71"/>
      <c r="O1" s="29"/>
    </row>
    <row r="2" spans="5:16" ht="30" customHeight="1">
      <c r="E2" s="30"/>
      <c r="G2" s="180" t="s">
        <v>92</v>
      </c>
      <c r="H2" s="180"/>
      <c r="I2" s="180"/>
      <c r="J2" s="180"/>
      <c r="K2" s="180"/>
      <c r="L2" s="180"/>
      <c r="M2" s="180"/>
      <c r="N2" s="31"/>
      <c r="O2" s="181">
        <v>41086</v>
      </c>
      <c r="P2" s="181"/>
    </row>
    <row r="3" spans="5:17" ht="24.75" customHeight="1">
      <c r="E3" s="32"/>
      <c r="F3" s="33"/>
      <c r="N3" s="34"/>
      <c r="O3" s="181"/>
      <c r="P3" s="181"/>
      <c r="Q3" s="35"/>
    </row>
    <row r="4" spans="3:17" ht="24.75" customHeight="1">
      <c r="C4" s="36"/>
      <c r="N4" s="32"/>
      <c r="O4" s="181" t="s">
        <v>31</v>
      </c>
      <c r="P4" s="181"/>
      <c r="Q4" s="35"/>
    </row>
    <row r="5" spans="3:17" ht="27" customHeight="1">
      <c r="C5" s="36" t="s">
        <v>27</v>
      </c>
      <c r="E5" s="37"/>
      <c r="F5" s="38"/>
      <c r="N5" s="39"/>
      <c r="O5" s="39"/>
      <c r="P5" s="40" t="s">
        <v>79</v>
      </c>
      <c r="Q5" s="35"/>
    </row>
    <row r="6" spans="3:17" ht="9" customHeight="1" thickBot="1">
      <c r="C6" s="41"/>
      <c r="D6" s="41"/>
      <c r="E6" s="41"/>
      <c r="F6" s="42"/>
      <c r="L6" s="43"/>
      <c r="M6" s="43"/>
      <c r="N6" s="44"/>
      <c r="O6" s="44"/>
      <c r="P6" s="44"/>
      <c r="Q6" s="43"/>
    </row>
    <row r="7" spans="3:17" ht="30" customHeight="1" thickBot="1" thickTop="1">
      <c r="C7" s="182" t="s">
        <v>32</v>
      </c>
      <c r="D7" s="183"/>
      <c r="E7" s="183"/>
      <c r="F7" s="186" t="s">
        <v>33</v>
      </c>
      <c r="G7" s="187"/>
      <c r="H7" s="187"/>
      <c r="I7" s="188" t="s">
        <v>34</v>
      </c>
      <c r="J7" s="188"/>
      <c r="K7" s="188"/>
      <c r="L7" s="188"/>
      <c r="M7" s="188"/>
      <c r="N7" s="188"/>
      <c r="O7" s="189"/>
      <c r="P7" s="190" t="s">
        <v>6</v>
      </c>
      <c r="Q7" s="45"/>
    </row>
    <row r="8" spans="3:17" ht="42" customHeight="1" thickBot="1">
      <c r="C8" s="184"/>
      <c r="D8" s="185"/>
      <c r="E8" s="185"/>
      <c r="F8" s="119" t="s">
        <v>7</v>
      </c>
      <c r="G8" s="119" t="s">
        <v>8</v>
      </c>
      <c r="H8" s="120" t="s">
        <v>9</v>
      </c>
      <c r="I8" s="121" t="s">
        <v>35</v>
      </c>
      <c r="J8" s="122" t="s">
        <v>1</v>
      </c>
      <c r="K8" s="122" t="s">
        <v>2</v>
      </c>
      <c r="L8" s="122" t="s">
        <v>3</v>
      </c>
      <c r="M8" s="122" t="s">
        <v>4</v>
      </c>
      <c r="N8" s="122" t="s">
        <v>5</v>
      </c>
      <c r="O8" s="123" t="s">
        <v>9</v>
      </c>
      <c r="P8" s="191"/>
      <c r="Q8" s="45"/>
    </row>
    <row r="9" spans="3:17" ht="30" customHeight="1" thickBot="1">
      <c r="C9" s="46" t="s">
        <v>36</v>
      </c>
      <c r="D9" s="47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5"/>
    </row>
    <row r="10" spans="3:17" ht="30" customHeight="1">
      <c r="C10" s="50" t="s">
        <v>37</v>
      </c>
      <c r="D10" s="51"/>
      <c r="E10" s="52"/>
      <c r="F10" s="93">
        <f>SUM(F11,F17,F20,F25,F29,F30)</f>
        <v>2181</v>
      </c>
      <c r="G10" s="93">
        <f>SUM(G11,G17,G20,G25,G29,G30)</f>
        <v>2711</v>
      </c>
      <c r="H10" s="94">
        <f>SUM(F10:G10)</f>
        <v>4892</v>
      </c>
      <c r="I10" s="95">
        <f aca="true" t="shared" si="0" ref="I10:N10">SUM(I11,I17,I20,I25,I29,I30)</f>
        <v>0</v>
      </c>
      <c r="J10" s="93">
        <f t="shared" si="0"/>
        <v>9256</v>
      </c>
      <c r="K10" s="93">
        <f t="shared" si="0"/>
        <v>6398</v>
      </c>
      <c r="L10" s="93">
        <f t="shared" si="0"/>
        <v>3685</v>
      </c>
      <c r="M10" s="93">
        <f t="shared" si="0"/>
        <v>2719</v>
      </c>
      <c r="N10" s="93">
        <f t="shared" si="0"/>
        <v>1240</v>
      </c>
      <c r="O10" s="94">
        <f>SUM(I10:N10)</f>
        <v>23298</v>
      </c>
      <c r="P10" s="96">
        <f>SUM(O10,H10)</f>
        <v>28190</v>
      </c>
      <c r="Q10" s="45"/>
    </row>
    <row r="11" spans="3:16" ht="30" customHeight="1">
      <c r="C11" s="53"/>
      <c r="D11" s="54" t="s">
        <v>38</v>
      </c>
      <c r="E11" s="55"/>
      <c r="F11" s="97">
        <f>SUM(F12:F16)</f>
        <v>143</v>
      </c>
      <c r="G11" s="97">
        <f>SUM(G12:G16)</f>
        <v>192</v>
      </c>
      <c r="H11" s="98">
        <f aca="true" t="shared" si="1" ref="H11:H74">SUM(F11:G11)</f>
        <v>335</v>
      </c>
      <c r="I11" s="99">
        <f aca="true" t="shared" si="2" ref="I11:N11">SUM(I12:I16)</f>
        <v>0</v>
      </c>
      <c r="J11" s="97">
        <f t="shared" si="2"/>
        <v>2076</v>
      </c>
      <c r="K11" s="97">
        <f t="shared" si="2"/>
        <v>1500</v>
      </c>
      <c r="L11" s="97">
        <f t="shared" si="2"/>
        <v>850</v>
      </c>
      <c r="M11" s="97">
        <f t="shared" si="2"/>
        <v>723</v>
      </c>
      <c r="N11" s="97">
        <f t="shared" si="2"/>
        <v>441</v>
      </c>
      <c r="O11" s="98">
        <f aca="true" t="shared" si="3" ref="O11:O74">SUM(I11:N11)</f>
        <v>5590</v>
      </c>
      <c r="P11" s="100">
        <f aca="true" t="shared" si="4" ref="P11:P74">SUM(O11,H11)</f>
        <v>5925</v>
      </c>
    </row>
    <row r="12" spans="3:16" ht="30" customHeight="1">
      <c r="C12" s="53"/>
      <c r="D12" s="54"/>
      <c r="E12" s="56" t="s">
        <v>39</v>
      </c>
      <c r="F12" s="204">
        <v>2</v>
      </c>
      <c r="G12" s="204">
        <v>0</v>
      </c>
      <c r="H12" s="98">
        <f>SUM(F12:G12)</f>
        <v>2</v>
      </c>
      <c r="I12" s="205">
        <v>0</v>
      </c>
      <c r="J12" s="204">
        <v>1132</v>
      </c>
      <c r="K12" s="204">
        <v>658</v>
      </c>
      <c r="L12" s="204">
        <v>294</v>
      </c>
      <c r="M12" s="204">
        <v>192</v>
      </c>
      <c r="N12" s="204">
        <v>121</v>
      </c>
      <c r="O12" s="98">
        <f t="shared" si="3"/>
        <v>2397</v>
      </c>
      <c r="P12" s="100">
        <f t="shared" si="4"/>
        <v>2399</v>
      </c>
    </row>
    <row r="13" spans="3:16" ht="30" customHeight="1">
      <c r="C13" s="53"/>
      <c r="D13" s="54"/>
      <c r="E13" s="56" t="s">
        <v>40</v>
      </c>
      <c r="F13" s="204">
        <v>0</v>
      </c>
      <c r="G13" s="204">
        <v>0</v>
      </c>
      <c r="H13" s="98">
        <f t="shared" si="1"/>
        <v>0</v>
      </c>
      <c r="I13" s="205">
        <v>0</v>
      </c>
      <c r="J13" s="204">
        <v>2</v>
      </c>
      <c r="K13" s="204">
        <v>7</v>
      </c>
      <c r="L13" s="204">
        <v>11</v>
      </c>
      <c r="M13" s="204">
        <v>44</v>
      </c>
      <c r="N13" s="204">
        <v>42</v>
      </c>
      <c r="O13" s="98">
        <f t="shared" si="3"/>
        <v>106</v>
      </c>
      <c r="P13" s="100">
        <f t="shared" si="4"/>
        <v>106</v>
      </c>
    </row>
    <row r="14" spans="3:16" ht="30" customHeight="1">
      <c r="C14" s="53"/>
      <c r="D14" s="54"/>
      <c r="E14" s="56" t="s">
        <v>41</v>
      </c>
      <c r="F14" s="204">
        <v>42</v>
      </c>
      <c r="G14" s="204">
        <v>83</v>
      </c>
      <c r="H14" s="98">
        <f t="shared" si="1"/>
        <v>125</v>
      </c>
      <c r="I14" s="205">
        <v>0</v>
      </c>
      <c r="J14" s="204">
        <v>261</v>
      </c>
      <c r="K14" s="204">
        <v>181</v>
      </c>
      <c r="L14" s="204">
        <v>102</v>
      </c>
      <c r="M14" s="204">
        <v>123</v>
      </c>
      <c r="N14" s="204">
        <v>77</v>
      </c>
      <c r="O14" s="98">
        <f t="shared" si="3"/>
        <v>744</v>
      </c>
      <c r="P14" s="100">
        <f t="shared" si="4"/>
        <v>869</v>
      </c>
    </row>
    <row r="15" spans="3:16" ht="30" customHeight="1">
      <c r="C15" s="53"/>
      <c r="D15" s="54"/>
      <c r="E15" s="56" t="s">
        <v>42</v>
      </c>
      <c r="F15" s="204">
        <v>33</v>
      </c>
      <c r="G15" s="204">
        <v>47</v>
      </c>
      <c r="H15" s="98">
        <f t="shared" si="1"/>
        <v>80</v>
      </c>
      <c r="I15" s="205">
        <v>0</v>
      </c>
      <c r="J15" s="204">
        <v>139</v>
      </c>
      <c r="K15" s="204">
        <v>140</v>
      </c>
      <c r="L15" s="204">
        <v>101</v>
      </c>
      <c r="M15" s="204">
        <v>72</v>
      </c>
      <c r="N15" s="204">
        <v>31</v>
      </c>
      <c r="O15" s="98">
        <f t="shared" si="3"/>
        <v>483</v>
      </c>
      <c r="P15" s="100">
        <f t="shared" si="4"/>
        <v>563</v>
      </c>
    </row>
    <row r="16" spans="3:16" ht="30" customHeight="1">
      <c r="C16" s="53"/>
      <c r="D16" s="54"/>
      <c r="E16" s="56" t="s">
        <v>43</v>
      </c>
      <c r="F16" s="204">
        <v>66</v>
      </c>
      <c r="G16" s="204">
        <v>62</v>
      </c>
      <c r="H16" s="98">
        <f t="shared" si="1"/>
        <v>128</v>
      </c>
      <c r="I16" s="205">
        <v>0</v>
      </c>
      <c r="J16" s="204">
        <v>542</v>
      </c>
      <c r="K16" s="204">
        <v>514</v>
      </c>
      <c r="L16" s="204">
        <v>342</v>
      </c>
      <c r="M16" s="204">
        <v>292</v>
      </c>
      <c r="N16" s="204">
        <v>170</v>
      </c>
      <c r="O16" s="98">
        <f t="shared" si="3"/>
        <v>1860</v>
      </c>
      <c r="P16" s="100">
        <f t="shared" si="4"/>
        <v>1988</v>
      </c>
    </row>
    <row r="17" spans="3:16" ht="30" customHeight="1">
      <c r="C17" s="53"/>
      <c r="D17" s="57" t="s">
        <v>44</v>
      </c>
      <c r="E17" s="58"/>
      <c r="F17" s="97">
        <f>SUM(F18:F19)</f>
        <v>288</v>
      </c>
      <c r="G17" s="97">
        <f>SUM(G18:G19)</f>
        <v>324</v>
      </c>
      <c r="H17" s="98">
        <f t="shared" si="1"/>
        <v>612</v>
      </c>
      <c r="I17" s="99">
        <f aca="true" t="shared" si="5" ref="I17:N17">SUM(I18:I19)</f>
        <v>0</v>
      </c>
      <c r="J17" s="97">
        <f t="shared" si="5"/>
        <v>2086</v>
      </c>
      <c r="K17" s="97">
        <f t="shared" si="5"/>
        <v>1278</v>
      </c>
      <c r="L17" s="97">
        <f t="shared" si="5"/>
        <v>666</v>
      </c>
      <c r="M17" s="97">
        <f t="shared" si="5"/>
        <v>454</v>
      </c>
      <c r="N17" s="97">
        <f t="shared" si="5"/>
        <v>155</v>
      </c>
      <c r="O17" s="98">
        <f t="shared" si="3"/>
        <v>4639</v>
      </c>
      <c r="P17" s="100">
        <f t="shared" si="4"/>
        <v>5251</v>
      </c>
    </row>
    <row r="18" spans="3:16" ht="30" customHeight="1">
      <c r="C18" s="53"/>
      <c r="D18" s="54"/>
      <c r="E18" s="56" t="s">
        <v>45</v>
      </c>
      <c r="F18" s="204">
        <v>0</v>
      </c>
      <c r="G18" s="204">
        <v>0</v>
      </c>
      <c r="H18" s="98">
        <f t="shared" si="1"/>
        <v>0</v>
      </c>
      <c r="I18" s="205">
        <v>0</v>
      </c>
      <c r="J18" s="204">
        <v>1532</v>
      </c>
      <c r="K18" s="204">
        <v>929</v>
      </c>
      <c r="L18" s="204">
        <v>511</v>
      </c>
      <c r="M18" s="204">
        <v>367</v>
      </c>
      <c r="N18" s="204">
        <v>129</v>
      </c>
      <c r="O18" s="98">
        <f t="shared" si="3"/>
        <v>3468</v>
      </c>
      <c r="P18" s="100">
        <f t="shared" si="4"/>
        <v>3468</v>
      </c>
    </row>
    <row r="19" spans="3:16" ht="30" customHeight="1">
      <c r="C19" s="53"/>
      <c r="D19" s="54"/>
      <c r="E19" s="56" t="s">
        <v>46</v>
      </c>
      <c r="F19" s="204">
        <v>288</v>
      </c>
      <c r="G19" s="204">
        <v>324</v>
      </c>
      <c r="H19" s="98">
        <f t="shared" si="1"/>
        <v>612</v>
      </c>
      <c r="I19" s="205">
        <v>0</v>
      </c>
      <c r="J19" s="204">
        <v>554</v>
      </c>
      <c r="K19" s="204">
        <v>349</v>
      </c>
      <c r="L19" s="204">
        <v>155</v>
      </c>
      <c r="M19" s="204">
        <v>87</v>
      </c>
      <c r="N19" s="204">
        <v>26</v>
      </c>
      <c r="O19" s="98">
        <f t="shared" si="3"/>
        <v>1171</v>
      </c>
      <c r="P19" s="100">
        <f t="shared" si="4"/>
        <v>1783</v>
      </c>
    </row>
    <row r="20" spans="3:16" ht="30" customHeight="1">
      <c r="C20" s="53"/>
      <c r="D20" s="57" t="s">
        <v>47</v>
      </c>
      <c r="E20" s="58"/>
      <c r="F20" s="97">
        <f>SUM(F21:F24)</f>
        <v>9</v>
      </c>
      <c r="G20" s="97">
        <f>SUM(G21:G24)</f>
        <v>12</v>
      </c>
      <c r="H20" s="98">
        <f t="shared" si="1"/>
        <v>21</v>
      </c>
      <c r="I20" s="99">
        <f aca="true" t="shared" si="6" ref="I20:N20">SUM(I21:I24)</f>
        <v>0</v>
      </c>
      <c r="J20" s="97">
        <f t="shared" si="6"/>
        <v>135</v>
      </c>
      <c r="K20" s="97">
        <f t="shared" si="6"/>
        <v>137</v>
      </c>
      <c r="L20" s="97">
        <f t="shared" si="6"/>
        <v>168</v>
      </c>
      <c r="M20" s="97">
        <f t="shared" si="6"/>
        <v>145</v>
      </c>
      <c r="N20" s="97">
        <f t="shared" si="6"/>
        <v>56</v>
      </c>
      <c r="O20" s="98">
        <f t="shared" si="3"/>
        <v>641</v>
      </c>
      <c r="P20" s="100">
        <f t="shared" si="4"/>
        <v>662</v>
      </c>
    </row>
    <row r="21" spans="3:16" ht="30" customHeight="1">
      <c r="C21" s="53"/>
      <c r="D21" s="54"/>
      <c r="E21" s="56" t="s">
        <v>48</v>
      </c>
      <c r="F21" s="204">
        <v>7</v>
      </c>
      <c r="G21" s="204">
        <v>9</v>
      </c>
      <c r="H21" s="98">
        <f t="shared" si="1"/>
        <v>16</v>
      </c>
      <c r="I21" s="205">
        <v>0</v>
      </c>
      <c r="J21" s="204">
        <v>114</v>
      </c>
      <c r="K21" s="204">
        <v>112</v>
      </c>
      <c r="L21" s="204">
        <v>150</v>
      </c>
      <c r="M21" s="204">
        <v>137</v>
      </c>
      <c r="N21" s="204">
        <v>54</v>
      </c>
      <c r="O21" s="98">
        <f t="shared" si="3"/>
        <v>567</v>
      </c>
      <c r="P21" s="100">
        <f t="shared" si="4"/>
        <v>583</v>
      </c>
    </row>
    <row r="22" spans="3:16" ht="30" customHeight="1">
      <c r="C22" s="53"/>
      <c r="D22" s="54"/>
      <c r="E22" s="59" t="s">
        <v>49</v>
      </c>
      <c r="F22" s="204">
        <v>2</v>
      </c>
      <c r="G22" s="204">
        <v>3</v>
      </c>
      <c r="H22" s="98">
        <f t="shared" si="1"/>
        <v>5</v>
      </c>
      <c r="I22" s="205">
        <v>0</v>
      </c>
      <c r="J22" s="204">
        <v>21</v>
      </c>
      <c r="K22" s="204">
        <v>25</v>
      </c>
      <c r="L22" s="204">
        <v>18</v>
      </c>
      <c r="M22" s="204">
        <v>8</v>
      </c>
      <c r="N22" s="204">
        <v>2</v>
      </c>
      <c r="O22" s="98">
        <f t="shared" si="3"/>
        <v>74</v>
      </c>
      <c r="P22" s="100">
        <f t="shared" si="4"/>
        <v>79</v>
      </c>
    </row>
    <row r="23" spans="3:16" ht="30" customHeight="1">
      <c r="C23" s="53"/>
      <c r="D23" s="54"/>
      <c r="E23" s="59" t="s">
        <v>50</v>
      </c>
      <c r="F23" s="204">
        <v>0</v>
      </c>
      <c r="G23" s="204">
        <v>0</v>
      </c>
      <c r="H23" s="98">
        <f t="shared" si="1"/>
        <v>0</v>
      </c>
      <c r="I23" s="205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98">
        <f t="shared" si="3"/>
        <v>0</v>
      </c>
      <c r="P23" s="100">
        <f t="shared" si="4"/>
        <v>0</v>
      </c>
    </row>
    <row r="24" spans="3:16" ht="30" customHeight="1">
      <c r="C24" s="53"/>
      <c r="D24" s="60"/>
      <c r="E24" s="59" t="s">
        <v>77</v>
      </c>
      <c r="F24" s="204">
        <v>0</v>
      </c>
      <c r="G24" s="204">
        <v>0</v>
      </c>
      <c r="H24" s="98">
        <f t="shared" si="1"/>
        <v>0</v>
      </c>
      <c r="I24" s="206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98">
        <f t="shared" si="3"/>
        <v>0</v>
      </c>
      <c r="P24" s="100">
        <f t="shared" si="4"/>
        <v>0</v>
      </c>
    </row>
    <row r="25" spans="3:16" ht="30" customHeight="1">
      <c r="C25" s="53"/>
      <c r="D25" s="57" t="s">
        <v>51</v>
      </c>
      <c r="E25" s="58"/>
      <c r="F25" s="97">
        <f>SUM(F26:F28)</f>
        <v>771</v>
      </c>
      <c r="G25" s="97">
        <f>SUM(G26:G28)</f>
        <v>996</v>
      </c>
      <c r="H25" s="98">
        <f t="shared" si="1"/>
        <v>1767</v>
      </c>
      <c r="I25" s="99">
        <f aca="true" t="shared" si="7" ref="I25:N25">SUM(I26:I28)</f>
        <v>0</v>
      </c>
      <c r="J25" s="97">
        <f>SUM(J26:J28)</f>
        <v>1604</v>
      </c>
      <c r="K25" s="97">
        <f t="shared" si="7"/>
        <v>1485</v>
      </c>
      <c r="L25" s="97">
        <f t="shared" si="7"/>
        <v>877</v>
      </c>
      <c r="M25" s="97">
        <f t="shared" si="7"/>
        <v>594</v>
      </c>
      <c r="N25" s="97">
        <f t="shared" si="7"/>
        <v>252</v>
      </c>
      <c r="O25" s="98">
        <f t="shared" si="3"/>
        <v>4812</v>
      </c>
      <c r="P25" s="100">
        <f t="shared" si="4"/>
        <v>6579</v>
      </c>
    </row>
    <row r="26" spans="3:16" ht="30" customHeight="1">
      <c r="C26" s="53"/>
      <c r="D26" s="54"/>
      <c r="E26" s="59" t="s">
        <v>52</v>
      </c>
      <c r="F26" s="204">
        <v>699</v>
      </c>
      <c r="G26" s="204">
        <v>943</v>
      </c>
      <c r="H26" s="98">
        <f t="shared" si="1"/>
        <v>1642</v>
      </c>
      <c r="I26" s="205">
        <v>0</v>
      </c>
      <c r="J26" s="204">
        <v>1553</v>
      </c>
      <c r="K26" s="204">
        <v>1440</v>
      </c>
      <c r="L26" s="204">
        <v>847</v>
      </c>
      <c r="M26" s="204">
        <v>577</v>
      </c>
      <c r="N26" s="204">
        <v>249</v>
      </c>
      <c r="O26" s="98">
        <f t="shared" si="3"/>
        <v>4666</v>
      </c>
      <c r="P26" s="100">
        <f t="shared" si="4"/>
        <v>6308</v>
      </c>
    </row>
    <row r="27" spans="3:16" ht="30" customHeight="1">
      <c r="C27" s="53"/>
      <c r="D27" s="54"/>
      <c r="E27" s="59" t="s">
        <v>53</v>
      </c>
      <c r="F27" s="204">
        <v>24</v>
      </c>
      <c r="G27" s="204">
        <v>20</v>
      </c>
      <c r="H27" s="98">
        <f t="shared" si="1"/>
        <v>44</v>
      </c>
      <c r="I27" s="205">
        <v>0</v>
      </c>
      <c r="J27" s="204">
        <v>27</v>
      </c>
      <c r="K27" s="204">
        <v>26</v>
      </c>
      <c r="L27" s="204">
        <v>19</v>
      </c>
      <c r="M27" s="204">
        <v>8</v>
      </c>
      <c r="N27" s="204">
        <v>1</v>
      </c>
      <c r="O27" s="98">
        <f t="shared" si="3"/>
        <v>81</v>
      </c>
      <c r="P27" s="100">
        <f t="shared" si="4"/>
        <v>125</v>
      </c>
    </row>
    <row r="28" spans="3:16" ht="30" customHeight="1">
      <c r="C28" s="53"/>
      <c r="D28" s="54"/>
      <c r="E28" s="59" t="s">
        <v>54</v>
      </c>
      <c r="F28" s="204">
        <v>48</v>
      </c>
      <c r="G28" s="204">
        <v>33</v>
      </c>
      <c r="H28" s="98">
        <f t="shared" si="1"/>
        <v>81</v>
      </c>
      <c r="I28" s="205">
        <v>0</v>
      </c>
      <c r="J28" s="204">
        <v>24</v>
      </c>
      <c r="K28" s="204">
        <v>19</v>
      </c>
      <c r="L28" s="204">
        <v>11</v>
      </c>
      <c r="M28" s="204">
        <v>9</v>
      </c>
      <c r="N28" s="204">
        <v>2</v>
      </c>
      <c r="O28" s="98">
        <f t="shared" si="3"/>
        <v>65</v>
      </c>
      <c r="P28" s="100">
        <f t="shared" si="4"/>
        <v>146</v>
      </c>
    </row>
    <row r="29" spans="3:16" ht="30" customHeight="1">
      <c r="C29" s="53"/>
      <c r="D29" s="61" t="s">
        <v>55</v>
      </c>
      <c r="E29" s="62"/>
      <c r="F29" s="204">
        <v>17</v>
      </c>
      <c r="G29" s="204">
        <v>11</v>
      </c>
      <c r="H29" s="98">
        <f t="shared" si="1"/>
        <v>28</v>
      </c>
      <c r="I29" s="205">
        <v>0</v>
      </c>
      <c r="J29" s="204">
        <v>87</v>
      </c>
      <c r="K29" s="204">
        <v>72</v>
      </c>
      <c r="L29" s="204">
        <v>52</v>
      </c>
      <c r="M29" s="204">
        <v>58</v>
      </c>
      <c r="N29" s="204">
        <v>17</v>
      </c>
      <c r="O29" s="98">
        <f t="shared" si="3"/>
        <v>286</v>
      </c>
      <c r="P29" s="100">
        <f t="shared" si="4"/>
        <v>314</v>
      </c>
    </row>
    <row r="30" spans="3:16" ht="30" customHeight="1" thickBot="1">
      <c r="C30" s="63"/>
      <c r="D30" s="64" t="s">
        <v>56</v>
      </c>
      <c r="E30" s="65"/>
      <c r="F30" s="207">
        <v>953</v>
      </c>
      <c r="G30" s="207">
        <v>1176</v>
      </c>
      <c r="H30" s="101">
        <f t="shared" si="1"/>
        <v>2129</v>
      </c>
      <c r="I30" s="208">
        <v>0</v>
      </c>
      <c r="J30" s="207">
        <v>3268</v>
      </c>
      <c r="K30" s="207">
        <v>1926</v>
      </c>
      <c r="L30" s="207">
        <v>1072</v>
      </c>
      <c r="M30" s="207">
        <v>745</v>
      </c>
      <c r="N30" s="207">
        <v>319</v>
      </c>
      <c r="O30" s="101">
        <f t="shared" si="3"/>
        <v>7330</v>
      </c>
      <c r="P30" s="102">
        <f t="shared" si="4"/>
        <v>9459</v>
      </c>
    </row>
    <row r="31" spans="3:16" ht="30" customHeight="1">
      <c r="C31" s="50" t="s">
        <v>57</v>
      </c>
      <c r="D31" s="66"/>
      <c r="E31" s="67"/>
      <c r="F31" s="93">
        <f>SUM(F32:F40)</f>
        <v>16</v>
      </c>
      <c r="G31" s="93">
        <f>SUM(G32:G40)</f>
        <v>17</v>
      </c>
      <c r="H31" s="94">
        <f t="shared" si="1"/>
        <v>33</v>
      </c>
      <c r="I31" s="95">
        <f aca="true" t="shared" si="8" ref="I31:N31">SUM(I32:I40)</f>
        <v>0</v>
      </c>
      <c r="J31" s="93">
        <f t="shared" si="8"/>
        <v>1137</v>
      </c>
      <c r="K31" s="93">
        <f t="shared" si="8"/>
        <v>841</v>
      </c>
      <c r="L31" s="93">
        <f t="shared" si="8"/>
        <v>615</v>
      </c>
      <c r="M31" s="93">
        <f t="shared" si="8"/>
        <v>534</v>
      </c>
      <c r="N31" s="93">
        <f t="shared" si="8"/>
        <v>335</v>
      </c>
      <c r="O31" s="94">
        <f t="shared" si="3"/>
        <v>3462</v>
      </c>
      <c r="P31" s="96">
        <f t="shared" si="4"/>
        <v>3495</v>
      </c>
    </row>
    <row r="32" spans="3:16" ht="30" customHeight="1">
      <c r="C32" s="68"/>
      <c r="D32" s="61" t="s">
        <v>58</v>
      </c>
      <c r="E32" s="62"/>
      <c r="F32" s="209">
        <v>0</v>
      </c>
      <c r="G32" s="209">
        <v>0</v>
      </c>
      <c r="H32" s="103">
        <f t="shared" si="1"/>
        <v>0</v>
      </c>
      <c r="I32" s="206">
        <v>0</v>
      </c>
      <c r="J32" s="209">
        <v>103</v>
      </c>
      <c r="K32" s="209">
        <v>145</v>
      </c>
      <c r="L32" s="209">
        <v>92</v>
      </c>
      <c r="M32" s="209">
        <v>69</v>
      </c>
      <c r="N32" s="209">
        <v>20</v>
      </c>
      <c r="O32" s="103">
        <f t="shared" si="3"/>
        <v>429</v>
      </c>
      <c r="P32" s="104">
        <f t="shared" si="4"/>
        <v>429</v>
      </c>
    </row>
    <row r="33" spans="3:16" ht="30" customHeight="1">
      <c r="C33" s="53"/>
      <c r="D33" s="61" t="s">
        <v>59</v>
      </c>
      <c r="E33" s="62"/>
      <c r="F33" s="204">
        <v>0</v>
      </c>
      <c r="G33" s="204">
        <v>0</v>
      </c>
      <c r="H33" s="97">
        <f t="shared" si="1"/>
        <v>0</v>
      </c>
      <c r="I33" s="206">
        <v>0</v>
      </c>
      <c r="J33" s="204">
        <v>1</v>
      </c>
      <c r="K33" s="204">
        <v>0</v>
      </c>
      <c r="L33" s="204">
        <v>0</v>
      </c>
      <c r="M33" s="204">
        <v>0</v>
      </c>
      <c r="N33" s="204">
        <v>0</v>
      </c>
      <c r="O33" s="98">
        <f t="shared" si="3"/>
        <v>1</v>
      </c>
      <c r="P33" s="100">
        <f t="shared" si="4"/>
        <v>1</v>
      </c>
    </row>
    <row r="34" spans="3:16" ht="30" customHeight="1">
      <c r="C34" s="53"/>
      <c r="D34" s="61" t="s">
        <v>74</v>
      </c>
      <c r="E34" s="62"/>
      <c r="F34" s="204">
        <v>0</v>
      </c>
      <c r="G34" s="204">
        <v>0</v>
      </c>
      <c r="H34" s="97">
        <f t="shared" si="1"/>
        <v>0</v>
      </c>
      <c r="I34" s="206">
        <v>0</v>
      </c>
      <c r="J34" s="204">
        <v>812</v>
      </c>
      <c r="K34" s="204">
        <v>484</v>
      </c>
      <c r="L34" s="204">
        <v>248</v>
      </c>
      <c r="M34" s="204">
        <v>105</v>
      </c>
      <c r="N34" s="204">
        <v>40</v>
      </c>
      <c r="O34" s="98">
        <f t="shared" si="3"/>
        <v>1689</v>
      </c>
      <c r="P34" s="100">
        <f t="shared" si="4"/>
        <v>1689</v>
      </c>
    </row>
    <row r="35" spans="3:16" ht="30" customHeight="1">
      <c r="C35" s="53"/>
      <c r="D35" s="61" t="s">
        <v>60</v>
      </c>
      <c r="E35" s="62"/>
      <c r="F35" s="204">
        <v>0</v>
      </c>
      <c r="G35" s="204">
        <v>4</v>
      </c>
      <c r="H35" s="97">
        <f t="shared" si="1"/>
        <v>4</v>
      </c>
      <c r="I35" s="205">
        <v>0</v>
      </c>
      <c r="J35" s="204">
        <v>34</v>
      </c>
      <c r="K35" s="204">
        <v>31</v>
      </c>
      <c r="L35" s="204">
        <v>33</v>
      </c>
      <c r="M35" s="204">
        <v>32</v>
      </c>
      <c r="N35" s="204">
        <v>18</v>
      </c>
      <c r="O35" s="98">
        <f t="shared" si="3"/>
        <v>148</v>
      </c>
      <c r="P35" s="100">
        <f t="shared" si="4"/>
        <v>152</v>
      </c>
    </row>
    <row r="36" spans="3:16" ht="30" customHeight="1">
      <c r="C36" s="53"/>
      <c r="D36" s="61" t="s">
        <v>61</v>
      </c>
      <c r="E36" s="62"/>
      <c r="F36" s="204">
        <v>16</v>
      </c>
      <c r="G36" s="204">
        <v>13</v>
      </c>
      <c r="H36" s="97">
        <f t="shared" si="1"/>
        <v>29</v>
      </c>
      <c r="I36" s="205">
        <v>0</v>
      </c>
      <c r="J36" s="204">
        <v>93</v>
      </c>
      <c r="K36" s="204">
        <v>71</v>
      </c>
      <c r="L36" s="204">
        <v>46</v>
      </c>
      <c r="M36" s="204">
        <v>35</v>
      </c>
      <c r="N36" s="204">
        <v>10</v>
      </c>
      <c r="O36" s="98">
        <f t="shared" si="3"/>
        <v>255</v>
      </c>
      <c r="P36" s="100">
        <f t="shared" si="4"/>
        <v>284</v>
      </c>
    </row>
    <row r="37" spans="3:16" ht="30" customHeight="1">
      <c r="C37" s="53"/>
      <c r="D37" s="61" t="s">
        <v>62</v>
      </c>
      <c r="E37" s="62"/>
      <c r="F37" s="204">
        <v>0</v>
      </c>
      <c r="G37" s="204">
        <v>0</v>
      </c>
      <c r="H37" s="97">
        <f t="shared" si="1"/>
        <v>0</v>
      </c>
      <c r="I37" s="206">
        <v>0</v>
      </c>
      <c r="J37" s="204">
        <v>92</v>
      </c>
      <c r="K37" s="204">
        <v>101</v>
      </c>
      <c r="L37" s="204">
        <v>111</v>
      </c>
      <c r="M37" s="204">
        <v>56</v>
      </c>
      <c r="N37" s="204">
        <v>27</v>
      </c>
      <c r="O37" s="98">
        <f t="shared" si="3"/>
        <v>387</v>
      </c>
      <c r="P37" s="100">
        <f t="shared" si="4"/>
        <v>387</v>
      </c>
    </row>
    <row r="38" spans="3:16" ht="30" customHeight="1">
      <c r="C38" s="53"/>
      <c r="D38" s="61" t="s">
        <v>63</v>
      </c>
      <c r="E38" s="62"/>
      <c r="F38" s="204">
        <v>0</v>
      </c>
      <c r="G38" s="204">
        <v>0</v>
      </c>
      <c r="H38" s="97">
        <f t="shared" si="1"/>
        <v>0</v>
      </c>
      <c r="I38" s="206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98">
        <f t="shared" si="3"/>
        <v>0</v>
      </c>
      <c r="P38" s="100">
        <f t="shared" si="4"/>
        <v>0</v>
      </c>
    </row>
    <row r="39" spans="3:16" ht="30" customHeight="1">
      <c r="C39" s="53"/>
      <c r="D39" s="192" t="s">
        <v>64</v>
      </c>
      <c r="E39" s="193"/>
      <c r="F39" s="204">
        <v>0</v>
      </c>
      <c r="G39" s="204">
        <v>0</v>
      </c>
      <c r="H39" s="98">
        <f t="shared" si="1"/>
        <v>0</v>
      </c>
      <c r="I39" s="206">
        <v>0</v>
      </c>
      <c r="J39" s="204">
        <v>1</v>
      </c>
      <c r="K39" s="204">
        <v>5</v>
      </c>
      <c r="L39" s="204">
        <v>80</v>
      </c>
      <c r="M39" s="204">
        <v>228</v>
      </c>
      <c r="N39" s="204">
        <v>216</v>
      </c>
      <c r="O39" s="98">
        <f t="shared" si="3"/>
        <v>530</v>
      </c>
      <c r="P39" s="100">
        <f t="shared" si="4"/>
        <v>530</v>
      </c>
    </row>
    <row r="40" spans="3:16" ht="30" customHeight="1" thickBot="1">
      <c r="C40" s="63"/>
      <c r="D40" s="194" t="s">
        <v>65</v>
      </c>
      <c r="E40" s="195"/>
      <c r="F40" s="210">
        <v>0</v>
      </c>
      <c r="G40" s="210">
        <v>0</v>
      </c>
      <c r="H40" s="105">
        <f t="shared" si="1"/>
        <v>0</v>
      </c>
      <c r="I40" s="211">
        <v>0</v>
      </c>
      <c r="J40" s="210">
        <v>1</v>
      </c>
      <c r="K40" s="210">
        <v>4</v>
      </c>
      <c r="L40" s="210">
        <v>5</v>
      </c>
      <c r="M40" s="210">
        <v>9</v>
      </c>
      <c r="N40" s="210">
        <v>4</v>
      </c>
      <c r="O40" s="105">
        <f t="shared" si="3"/>
        <v>23</v>
      </c>
      <c r="P40" s="106">
        <f t="shared" si="4"/>
        <v>23</v>
      </c>
    </row>
    <row r="41" spans="3:16" ht="30" customHeight="1">
      <c r="C41" s="50" t="s">
        <v>66</v>
      </c>
      <c r="D41" s="66"/>
      <c r="E41" s="67"/>
      <c r="F41" s="93">
        <f>SUM(F42:F45)</f>
        <v>0</v>
      </c>
      <c r="G41" s="93">
        <f>SUM(G42:G45)</f>
        <v>0</v>
      </c>
      <c r="H41" s="94">
        <f t="shared" si="1"/>
        <v>0</v>
      </c>
      <c r="I41" s="107">
        <v>0</v>
      </c>
      <c r="J41" s="93">
        <f>SUM(J42:J45)</f>
        <v>165</v>
      </c>
      <c r="K41" s="93">
        <f>SUM(K42:K45)</f>
        <v>182</v>
      </c>
      <c r="L41" s="93">
        <f>SUM(L42:L45)</f>
        <v>440</v>
      </c>
      <c r="M41" s="93">
        <f>SUM(M42:M45)</f>
        <v>926</v>
      </c>
      <c r="N41" s="93">
        <f>SUM(N42:N45)</f>
        <v>592</v>
      </c>
      <c r="O41" s="94">
        <f t="shared" si="3"/>
        <v>2305</v>
      </c>
      <c r="P41" s="96">
        <f t="shared" si="4"/>
        <v>2305</v>
      </c>
    </row>
    <row r="42" spans="3:16" ht="30" customHeight="1">
      <c r="C42" s="53"/>
      <c r="D42" s="61" t="s">
        <v>67</v>
      </c>
      <c r="E42" s="62"/>
      <c r="F42" s="204">
        <v>0</v>
      </c>
      <c r="G42" s="204">
        <v>0</v>
      </c>
      <c r="H42" s="98">
        <f t="shared" si="1"/>
        <v>0</v>
      </c>
      <c r="I42" s="206">
        <v>0</v>
      </c>
      <c r="J42" s="204">
        <v>6</v>
      </c>
      <c r="K42" s="204">
        <v>10</v>
      </c>
      <c r="L42" s="204">
        <v>210</v>
      </c>
      <c r="M42" s="204">
        <v>518</v>
      </c>
      <c r="N42" s="204">
        <v>348</v>
      </c>
      <c r="O42" s="108">
        <f t="shared" si="3"/>
        <v>1092</v>
      </c>
      <c r="P42" s="100">
        <f t="shared" si="4"/>
        <v>1092</v>
      </c>
    </row>
    <row r="43" spans="3:16" ht="30" customHeight="1">
      <c r="C43" s="53"/>
      <c r="D43" s="61" t="s">
        <v>68</v>
      </c>
      <c r="E43" s="62"/>
      <c r="F43" s="204">
        <v>0</v>
      </c>
      <c r="G43" s="204">
        <v>0</v>
      </c>
      <c r="H43" s="98">
        <f t="shared" si="1"/>
        <v>0</v>
      </c>
      <c r="I43" s="206">
        <v>0</v>
      </c>
      <c r="J43" s="204">
        <v>148</v>
      </c>
      <c r="K43" s="204">
        <v>155</v>
      </c>
      <c r="L43" s="204">
        <v>188</v>
      </c>
      <c r="M43" s="204">
        <v>196</v>
      </c>
      <c r="N43" s="204">
        <v>120</v>
      </c>
      <c r="O43" s="108">
        <f t="shared" si="3"/>
        <v>807</v>
      </c>
      <c r="P43" s="100">
        <f t="shared" si="4"/>
        <v>807</v>
      </c>
    </row>
    <row r="44" spans="3:16" ht="30" customHeight="1">
      <c r="C44" s="53"/>
      <c r="D44" s="61" t="s">
        <v>69</v>
      </c>
      <c r="E44" s="62"/>
      <c r="F44" s="204">
        <v>0</v>
      </c>
      <c r="G44" s="204">
        <v>0</v>
      </c>
      <c r="H44" s="109">
        <f t="shared" si="1"/>
        <v>0</v>
      </c>
      <c r="I44" s="206">
        <v>0</v>
      </c>
      <c r="J44" s="204">
        <v>0</v>
      </c>
      <c r="K44" s="204">
        <v>1</v>
      </c>
      <c r="L44" s="204">
        <v>6</v>
      </c>
      <c r="M44" s="204">
        <v>40</v>
      </c>
      <c r="N44" s="204">
        <v>19</v>
      </c>
      <c r="O44" s="108">
        <f t="shared" si="3"/>
        <v>66</v>
      </c>
      <c r="P44" s="100">
        <f t="shared" si="4"/>
        <v>66</v>
      </c>
    </row>
    <row r="45" spans="3:16" ht="30" customHeight="1" thickBot="1">
      <c r="C45" s="63"/>
      <c r="D45" s="64" t="s">
        <v>78</v>
      </c>
      <c r="E45" s="65"/>
      <c r="F45" s="207">
        <v>0</v>
      </c>
      <c r="G45" s="207">
        <v>0</v>
      </c>
      <c r="H45" s="101">
        <f t="shared" si="1"/>
        <v>0</v>
      </c>
      <c r="I45" s="212">
        <v>0</v>
      </c>
      <c r="J45" s="207">
        <v>11</v>
      </c>
      <c r="K45" s="207">
        <v>16</v>
      </c>
      <c r="L45" s="207">
        <v>36</v>
      </c>
      <c r="M45" s="207">
        <v>172</v>
      </c>
      <c r="N45" s="207">
        <v>105</v>
      </c>
      <c r="O45" s="110">
        <f t="shared" si="3"/>
        <v>340</v>
      </c>
      <c r="P45" s="102">
        <f t="shared" si="4"/>
        <v>340</v>
      </c>
    </row>
    <row r="46" spans="3:16" ht="30" customHeight="1" thickBot="1">
      <c r="C46" s="196" t="s">
        <v>70</v>
      </c>
      <c r="D46" s="197"/>
      <c r="E46" s="198"/>
      <c r="F46" s="111">
        <f>SUM(F10,F31,F41)</f>
        <v>2197</v>
      </c>
      <c r="G46" s="111">
        <f>SUM(G10,G31,G41)</f>
        <v>2728</v>
      </c>
      <c r="H46" s="112">
        <f t="shared" si="1"/>
        <v>4925</v>
      </c>
      <c r="I46" s="113">
        <f aca="true" t="shared" si="9" ref="I46:N46">SUM(I10,I31,I41)</f>
        <v>0</v>
      </c>
      <c r="J46" s="111">
        <f t="shared" si="9"/>
        <v>10558</v>
      </c>
      <c r="K46" s="111">
        <f t="shared" si="9"/>
        <v>7421</v>
      </c>
      <c r="L46" s="111">
        <f t="shared" si="9"/>
        <v>4740</v>
      </c>
      <c r="M46" s="111">
        <f t="shared" si="9"/>
        <v>4179</v>
      </c>
      <c r="N46" s="111">
        <f t="shared" si="9"/>
        <v>2167</v>
      </c>
      <c r="O46" s="112">
        <f t="shared" si="3"/>
        <v>29065</v>
      </c>
      <c r="P46" s="114">
        <f t="shared" si="4"/>
        <v>33990</v>
      </c>
    </row>
    <row r="47" spans="3:17" ht="30" customHeight="1" thickBot="1" thickTop="1">
      <c r="C47" s="69" t="s">
        <v>71</v>
      </c>
      <c r="D47" s="70"/>
      <c r="E47" s="70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6"/>
      <c r="Q47" s="45"/>
    </row>
    <row r="48" spans="3:17" ht="30" customHeight="1">
      <c r="C48" s="50" t="s">
        <v>37</v>
      </c>
      <c r="D48" s="51"/>
      <c r="E48" s="52"/>
      <c r="F48" s="93">
        <f>SUM(F49,F55,F58,F63,F67,F68)</f>
        <v>1909387</v>
      </c>
      <c r="G48" s="93">
        <f>SUM(G49,G55,G58,G63,G67,G68)</f>
        <v>3296547</v>
      </c>
      <c r="H48" s="94">
        <f t="shared" si="1"/>
        <v>5205934</v>
      </c>
      <c r="I48" s="95">
        <f aca="true" t="shared" si="10" ref="I48:N48">SUM(I49,I55,I58,I63,I67,I68)</f>
        <v>0</v>
      </c>
      <c r="J48" s="93">
        <f t="shared" si="10"/>
        <v>28555687</v>
      </c>
      <c r="K48" s="93">
        <f t="shared" si="10"/>
        <v>23329820</v>
      </c>
      <c r="L48" s="93">
        <f t="shared" si="10"/>
        <v>17957525</v>
      </c>
      <c r="M48" s="93">
        <f t="shared" si="10"/>
        <v>16857714</v>
      </c>
      <c r="N48" s="93">
        <f t="shared" si="10"/>
        <v>8208577</v>
      </c>
      <c r="O48" s="94">
        <f t="shared" si="3"/>
        <v>94909323</v>
      </c>
      <c r="P48" s="96">
        <f t="shared" si="4"/>
        <v>100115257</v>
      </c>
      <c r="Q48" s="45"/>
    </row>
    <row r="49" spans="3:16" ht="30" customHeight="1">
      <c r="C49" s="53"/>
      <c r="D49" s="54" t="s">
        <v>38</v>
      </c>
      <c r="E49" s="55"/>
      <c r="F49" s="97">
        <f>SUM(F50:F54)</f>
        <v>258349</v>
      </c>
      <c r="G49" s="97">
        <f>SUM(G50:G54)</f>
        <v>561324</v>
      </c>
      <c r="H49" s="98">
        <f t="shared" si="1"/>
        <v>819673</v>
      </c>
      <c r="I49" s="99">
        <f aca="true" t="shared" si="11" ref="I49:N49">SUM(I50:I54)</f>
        <v>0</v>
      </c>
      <c r="J49" s="97">
        <f t="shared" si="11"/>
        <v>6091397</v>
      </c>
      <c r="K49" s="97">
        <f t="shared" si="11"/>
        <v>4638315</v>
      </c>
      <c r="L49" s="97">
        <f t="shared" si="11"/>
        <v>3101969</v>
      </c>
      <c r="M49" s="97">
        <f t="shared" si="11"/>
        <v>3564787</v>
      </c>
      <c r="N49" s="97">
        <f t="shared" si="11"/>
        <v>2822616</v>
      </c>
      <c r="O49" s="98">
        <f t="shared" si="3"/>
        <v>20219084</v>
      </c>
      <c r="P49" s="100">
        <f t="shared" si="4"/>
        <v>21038757</v>
      </c>
    </row>
    <row r="50" spans="3:16" ht="30" customHeight="1">
      <c r="C50" s="53"/>
      <c r="D50" s="54"/>
      <c r="E50" s="56" t="s">
        <v>39</v>
      </c>
      <c r="F50" s="204">
        <v>2656</v>
      </c>
      <c r="G50" s="204">
        <v>0</v>
      </c>
      <c r="H50" s="98">
        <f t="shared" si="1"/>
        <v>2656</v>
      </c>
      <c r="I50" s="205">
        <v>0</v>
      </c>
      <c r="J50" s="204">
        <v>3876105</v>
      </c>
      <c r="K50" s="204">
        <v>2802371</v>
      </c>
      <c r="L50" s="204">
        <v>1876462</v>
      </c>
      <c r="M50" s="204">
        <v>1985279</v>
      </c>
      <c r="N50" s="204">
        <v>1696139</v>
      </c>
      <c r="O50" s="108">
        <f t="shared" si="3"/>
        <v>12236356</v>
      </c>
      <c r="P50" s="100">
        <f t="shared" si="4"/>
        <v>12239012</v>
      </c>
    </row>
    <row r="51" spans="3:16" ht="30" customHeight="1">
      <c r="C51" s="53"/>
      <c r="D51" s="54"/>
      <c r="E51" s="56" t="s">
        <v>40</v>
      </c>
      <c r="F51" s="204">
        <v>0</v>
      </c>
      <c r="G51" s="204">
        <v>0</v>
      </c>
      <c r="H51" s="98">
        <f t="shared" si="1"/>
        <v>0</v>
      </c>
      <c r="I51" s="205">
        <v>0</v>
      </c>
      <c r="J51" s="204">
        <v>24051</v>
      </c>
      <c r="K51" s="204">
        <v>30998</v>
      </c>
      <c r="L51" s="204">
        <v>78095</v>
      </c>
      <c r="M51" s="204">
        <v>321311</v>
      </c>
      <c r="N51" s="204">
        <v>351432</v>
      </c>
      <c r="O51" s="108">
        <f t="shared" si="3"/>
        <v>805887</v>
      </c>
      <c r="P51" s="100">
        <f t="shared" si="4"/>
        <v>805887</v>
      </c>
    </row>
    <row r="52" spans="3:16" ht="30" customHeight="1">
      <c r="C52" s="53"/>
      <c r="D52" s="54"/>
      <c r="E52" s="56" t="s">
        <v>41</v>
      </c>
      <c r="F52" s="204">
        <v>105177</v>
      </c>
      <c r="G52" s="204">
        <v>287009</v>
      </c>
      <c r="H52" s="98">
        <f t="shared" si="1"/>
        <v>392186</v>
      </c>
      <c r="I52" s="205">
        <v>0</v>
      </c>
      <c r="J52" s="204">
        <v>1059885</v>
      </c>
      <c r="K52" s="204">
        <v>811691</v>
      </c>
      <c r="L52" s="204">
        <v>442498</v>
      </c>
      <c r="M52" s="204">
        <v>688516</v>
      </c>
      <c r="N52" s="204">
        <v>487088</v>
      </c>
      <c r="O52" s="108">
        <f t="shared" si="3"/>
        <v>3489678</v>
      </c>
      <c r="P52" s="100">
        <f t="shared" si="4"/>
        <v>3881864</v>
      </c>
    </row>
    <row r="53" spans="3:16" ht="30" customHeight="1">
      <c r="C53" s="53"/>
      <c r="D53" s="54"/>
      <c r="E53" s="56" t="s">
        <v>42</v>
      </c>
      <c r="F53" s="204">
        <v>93398</v>
      </c>
      <c r="G53" s="204">
        <v>219798</v>
      </c>
      <c r="H53" s="98">
        <f t="shared" si="1"/>
        <v>313196</v>
      </c>
      <c r="I53" s="205">
        <v>0</v>
      </c>
      <c r="J53" s="204">
        <v>661875</v>
      </c>
      <c r="K53" s="204">
        <v>580749</v>
      </c>
      <c r="L53" s="204">
        <v>411387</v>
      </c>
      <c r="M53" s="204">
        <v>333989</v>
      </c>
      <c r="N53" s="204">
        <v>158148</v>
      </c>
      <c r="O53" s="108">
        <f t="shared" si="3"/>
        <v>2146148</v>
      </c>
      <c r="P53" s="100">
        <f t="shared" si="4"/>
        <v>2459344</v>
      </c>
    </row>
    <row r="54" spans="3:16" ht="30" customHeight="1">
      <c r="C54" s="53"/>
      <c r="D54" s="54"/>
      <c r="E54" s="56" t="s">
        <v>43</v>
      </c>
      <c r="F54" s="204">
        <v>57118</v>
      </c>
      <c r="G54" s="204">
        <v>54517</v>
      </c>
      <c r="H54" s="98">
        <f t="shared" si="1"/>
        <v>111635</v>
      </c>
      <c r="I54" s="205">
        <v>0</v>
      </c>
      <c r="J54" s="204">
        <v>469481</v>
      </c>
      <c r="K54" s="204">
        <v>412506</v>
      </c>
      <c r="L54" s="204">
        <v>293527</v>
      </c>
      <c r="M54" s="204">
        <v>235692</v>
      </c>
      <c r="N54" s="204">
        <v>129809</v>
      </c>
      <c r="O54" s="108">
        <f t="shared" si="3"/>
        <v>1541015</v>
      </c>
      <c r="P54" s="100">
        <f t="shared" si="4"/>
        <v>1652650</v>
      </c>
    </row>
    <row r="55" spans="3:16" ht="30" customHeight="1">
      <c r="C55" s="53"/>
      <c r="D55" s="57" t="s">
        <v>44</v>
      </c>
      <c r="E55" s="58"/>
      <c r="F55" s="97">
        <f>SUM(F56:F57)</f>
        <v>688718</v>
      </c>
      <c r="G55" s="97">
        <f>SUM(G56:G57)</f>
        <v>1431335</v>
      </c>
      <c r="H55" s="98">
        <f t="shared" si="1"/>
        <v>2120053</v>
      </c>
      <c r="I55" s="99">
        <f aca="true" t="shared" si="12" ref="I55:N55">SUM(I56:I57)</f>
        <v>0</v>
      </c>
      <c r="J55" s="97">
        <f t="shared" si="12"/>
        <v>14666938</v>
      </c>
      <c r="K55" s="97">
        <f t="shared" si="12"/>
        <v>11799214</v>
      </c>
      <c r="L55" s="97">
        <f t="shared" si="12"/>
        <v>7863493</v>
      </c>
      <c r="M55" s="97">
        <f t="shared" si="12"/>
        <v>6669488</v>
      </c>
      <c r="N55" s="97">
        <f t="shared" si="12"/>
        <v>2719253</v>
      </c>
      <c r="O55" s="98">
        <f t="shared" si="3"/>
        <v>43718386</v>
      </c>
      <c r="P55" s="100">
        <f t="shared" si="4"/>
        <v>45838439</v>
      </c>
    </row>
    <row r="56" spans="3:16" ht="30" customHeight="1">
      <c r="C56" s="53"/>
      <c r="D56" s="54"/>
      <c r="E56" s="56" t="s">
        <v>45</v>
      </c>
      <c r="F56" s="204">
        <v>0</v>
      </c>
      <c r="G56" s="204">
        <v>0</v>
      </c>
      <c r="H56" s="98">
        <f t="shared" si="1"/>
        <v>0</v>
      </c>
      <c r="I56" s="205">
        <v>0</v>
      </c>
      <c r="J56" s="204">
        <v>11383599</v>
      </c>
      <c r="K56" s="204">
        <v>8975669</v>
      </c>
      <c r="L56" s="204">
        <v>6477688</v>
      </c>
      <c r="M56" s="204">
        <v>5712920</v>
      </c>
      <c r="N56" s="204">
        <v>2405830</v>
      </c>
      <c r="O56" s="98">
        <f t="shared" si="3"/>
        <v>34955706</v>
      </c>
      <c r="P56" s="100">
        <f t="shared" si="4"/>
        <v>34955706</v>
      </c>
    </row>
    <row r="57" spans="3:16" ht="30" customHeight="1">
      <c r="C57" s="53"/>
      <c r="D57" s="54"/>
      <c r="E57" s="56" t="s">
        <v>46</v>
      </c>
      <c r="F57" s="204">
        <v>688718</v>
      </c>
      <c r="G57" s="204">
        <v>1431335</v>
      </c>
      <c r="H57" s="98">
        <f t="shared" si="1"/>
        <v>2120053</v>
      </c>
      <c r="I57" s="205">
        <v>0</v>
      </c>
      <c r="J57" s="204">
        <v>3283339</v>
      </c>
      <c r="K57" s="204">
        <v>2823545</v>
      </c>
      <c r="L57" s="204">
        <v>1385805</v>
      </c>
      <c r="M57" s="204">
        <v>956568</v>
      </c>
      <c r="N57" s="204">
        <v>313423</v>
      </c>
      <c r="O57" s="98">
        <f t="shared" si="3"/>
        <v>8762680</v>
      </c>
      <c r="P57" s="100">
        <f t="shared" si="4"/>
        <v>10882733</v>
      </c>
    </row>
    <row r="58" spans="3:16" ht="30" customHeight="1">
      <c r="C58" s="53"/>
      <c r="D58" s="57" t="s">
        <v>47</v>
      </c>
      <c r="E58" s="58"/>
      <c r="F58" s="97">
        <f>SUM(F59:F62)</f>
        <v>26727</v>
      </c>
      <c r="G58" s="97">
        <f>SUM(G59:G62)</f>
        <v>56002</v>
      </c>
      <c r="H58" s="98">
        <f t="shared" si="1"/>
        <v>82729</v>
      </c>
      <c r="I58" s="99">
        <f aca="true" t="shared" si="13" ref="I58:N58">SUM(I59:I62)</f>
        <v>0</v>
      </c>
      <c r="J58" s="97">
        <f t="shared" si="13"/>
        <v>936956</v>
      </c>
      <c r="K58" s="97">
        <f t="shared" si="13"/>
        <v>1041246</v>
      </c>
      <c r="L58" s="97">
        <f t="shared" si="13"/>
        <v>2840794</v>
      </c>
      <c r="M58" s="97">
        <f t="shared" si="13"/>
        <v>2952625</v>
      </c>
      <c r="N58" s="97">
        <f t="shared" si="13"/>
        <v>1214898</v>
      </c>
      <c r="O58" s="98">
        <f t="shared" si="3"/>
        <v>8986519</v>
      </c>
      <c r="P58" s="100">
        <f t="shared" si="4"/>
        <v>9069248</v>
      </c>
    </row>
    <row r="59" spans="3:16" ht="30" customHeight="1">
      <c r="C59" s="53"/>
      <c r="D59" s="54"/>
      <c r="E59" s="56" t="s">
        <v>48</v>
      </c>
      <c r="F59" s="204">
        <v>20358</v>
      </c>
      <c r="G59" s="204">
        <v>38516</v>
      </c>
      <c r="H59" s="98">
        <f t="shared" si="1"/>
        <v>58874</v>
      </c>
      <c r="I59" s="205">
        <v>0</v>
      </c>
      <c r="J59" s="204">
        <v>786237</v>
      </c>
      <c r="K59" s="204">
        <v>875583</v>
      </c>
      <c r="L59" s="204">
        <v>2678070</v>
      </c>
      <c r="M59" s="204">
        <v>2840911</v>
      </c>
      <c r="N59" s="204">
        <v>1197744</v>
      </c>
      <c r="O59" s="98">
        <f t="shared" si="3"/>
        <v>8378545</v>
      </c>
      <c r="P59" s="100">
        <f t="shared" si="4"/>
        <v>8437419</v>
      </c>
    </row>
    <row r="60" spans="3:16" ht="30" customHeight="1">
      <c r="C60" s="53"/>
      <c r="D60" s="54"/>
      <c r="E60" s="59" t="s">
        <v>49</v>
      </c>
      <c r="F60" s="204">
        <v>6369</v>
      </c>
      <c r="G60" s="204">
        <v>17486</v>
      </c>
      <c r="H60" s="98">
        <f t="shared" si="1"/>
        <v>23855</v>
      </c>
      <c r="I60" s="205">
        <v>0</v>
      </c>
      <c r="J60" s="204">
        <v>150719</v>
      </c>
      <c r="K60" s="204">
        <v>165663</v>
      </c>
      <c r="L60" s="204">
        <v>162724</v>
      </c>
      <c r="M60" s="204">
        <v>111714</v>
      </c>
      <c r="N60" s="204">
        <v>17154</v>
      </c>
      <c r="O60" s="98">
        <f t="shared" si="3"/>
        <v>607974</v>
      </c>
      <c r="P60" s="100">
        <f t="shared" si="4"/>
        <v>631829</v>
      </c>
    </row>
    <row r="61" spans="3:16" ht="30" customHeight="1">
      <c r="C61" s="53"/>
      <c r="D61" s="54"/>
      <c r="E61" s="59" t="s">
        <v>50</v>
      </c>
      <c r="F61" s="204">
        <v>0</v>
      </c>
      <c r="G61" s="204">
        <v>0</v>
      </c>
      <c r="H61" s="98">
        <f t="shared" si="1"/>
        <v>0</v>
      </c>
      <c r="I61" s="205">
        <v>0</v>
      </c>
      <c r="J61" s="204">
        <v>0</v>
      </c>
      <c r="K61" s="204">
        <v>0</v>
      </c>
      <c r="L61" s="204">
        <v>0</v>
      </c>
      <c r="M61" s="204">
        <v>0</v>
      </c>
      <c r="N61" s="204">
        <v>0</v>
      </c>
      <c r="O61" s="98">
        <f t="shared" si="3"/>
        <v>0</v>
      </c>
      <c r="P61" s="100">
        <f t="shared" si="4"/>
        <v>0</v>
      </c>
    </row>
    <row r="62" spans="3:16" ht="30" customHeight="1">
      <c r="C62" s="53"/>
      <c r="D62" s="60"/>
      <c r="E62" s="59" t="s">
        <v>77</v>
      </c>
      <c r="F62" s="204">
        <v>0</v>
      </c>
      <c r="G62" s="204">
        <v>0</v>
      </c>
      <c r="H62" s="98">
        <f t="shared" si="1"/>
        <v>0</v>
      </c>
      <c r="I62" s="206">
        <v>0</v>
      </c>
      <c r="J62" s="204">
        <v>0</v>
      </c>
      <c r="K62" s="204">
        <v>0</v>
      </c>
      <c r="L62" s="204">
        <v>0</v>
      </c>
      <c r="M62" s="204">
        <v>0</v>
      </c>
      <c r="N62" s="204">
        <v>0</v>
      </c>
      <c r="O62" s="98">
        <f t="shared" si="3"/>
        <v>0</v>
      </c>
      <c r="P62" s="100">
        <f t="shared" si="4"/>
        <v>0</v>
      </c>
    </row>
    <row r="63" spans="3:16" ht="30" customHeight="1">
      <c r="C63" s="53"/>
      <c r="D63" s="57" t="s">
        <v>51</v>
      </c>
      <c r="E63" s="58"/>
      <c r="F63" s="97">
        <f>SUM(F64)</f>
        <v>397151</v>
      </c>
      <c r="G63" s="97">
        <f>SUM(G64)</f>
        <v>627423</v>
      </c>
      <c r="H63" s="98">
        <f t="shared" si="1"/>
        <v>1024574</v>
      </c>
      <c r="I63" s="99">
        <f aca="true" t="shared" si="14" ref="I63:N63">SUM(I64)</f>
        <v>0</v>
      </c>
      <c r="J63" s="97">
        <f t="shared" si="14"/>
        <v>1196836</v>
      </c>
      <c r="K63" s="97">
        <f t="shared" si="14"/>
        <v>1923357</v>
      </c>
      <c r="L63" s="97">
        <f t="shared" si="14"/>
        <v>1328876</v>
      </c>
      <c r="M63" s="97">
        <f t="shared" si="14"/>
        <v>1091544</v>
      </c>
      <c r="N63" s="97">
        <f t="shared" si="14"/>
        <v>516275</v>
      </c>
      <c r="O63" s="98">
        <f t="shared" si="3"/>
        <v>6056888</v>
      </c>
      <c r="P63" s="100">
        <f t="shared" si="4"/>
        <v>7081462</v>
      </c>
    </row>
    <row r="64" spans="3:16" ht="30" customHeight="1">
      <c r="C64" s="53"/>
      <c r="D64" s="54"/>
      <c r="E64" s="59" t="s">
        <v>52</v>
      </c>
      <c r="F64" s="204">
        <v>397151</v>
      </c>
      <c r="G64" s="204">
        <v>627423</v>
      </c>
      <c r="H64" s="98">
        <f t="shared" si="1"/>
        <v>1024574</v>
      </c>
      <c r="I64" s="205">
        <v>0</v>
      </c>
      <c r="J64" s="204">
        <v>1196836</v>
      </c>
      <c r="K64" s="204">
        <v>1923357</v>
      </c>
      <c r="L64" s="204">
        <v>1328876</v>
      </c>
      <c r="M64" s="204">
        <v>1091544</v>
      </c>
      <c r="N64" s="204">
        <v>516275</v>
      </c>
      <c r="O64" s="98">
        <f t="shared" si="3"/>
        <v>6056888</v>
      </c>
      <c r="P64" s="100">
        <f t="shared" si="4"/>
        <v>7081462</v>
      </c>
    </row>
    <row r="65" spans="3:16" ht="30" customHeight="1" hidden="1">
      <c r="C65" s="53"/>
      <c r="D65" s="54"/>
      <c r="E65" s="59" t="s">
        <v>53</v>
      </c>
      <c r="F65" s="204">
        <v>0</v>
      </c>
      <c r="G65" s="204">
        <v>0</v>
      </c>
      <c r="H65" s="98">
        <f t="shared" si="1"/>
        <v>0</v>
      </c>
      <c r="I65" s="205">
        <v>0</v>
      </c>
      <c r="J65" s="204">
        <v>0</v>
      </c>
      <c r="K65" s="204">
        <v>0</v>
      </c>
      <c r="L65" s="204">
        <v>0</v>
      </c>
      <c r="M65" s="204">
        <v>0</v>
      </c>
      <c r="N65" s="204">
        <v>0</v>
      </c>
      <c r="O65" s="98">
        <f t="shared" si="3"/>
        <v>0</v>
      </c>
      <c r="P65" s="100">
        <f t="shared" si="4"/>
        <v>0</v>
      </c>
    </row>
    <row r="66" spans="3:16" ht="30" customHeight="1" hidden="1">
      <c r="C66" s="53"/>
      <c r="D66" s="54"/>
      <c r="E66" s="59" t="s">
        <v>54</v>
      </c>
      <c r="F66" s="204">
        <v>0</v>
      </c>
      <c r="G66" s="204">
        <v>0</v>
      </c>
      <c r="H66" s="98">
        <f t="shared" si="1"/>
        <v>0</v>
      </c>
      <c r="I66" s="205">
        <v>0</v>
      </c>
      <c r="J66" s="204">
        <v>0</v>
      </c>
      <c r="K66" s="204">
        <v>0</v>
      </c>
      <c r="L66" s="204">
        <v>0</v>
      </c>
      <c r="M66" s="204">
        <v>0</v>
      </c>
      <c r="N66" s="204">
        <v>0</v>
      </c>
      <c r="O66" s="98">
        <f t="shared" si="3"/>
        <v>0</v>
      </c>
      <c r="P66" s="100">
        <f t="shared" si="4"/>
        <v>0</v>
      </c>
    </row>
    <row r="67" spans="3:16" ht="30" customHeight="1">
      <c r="C67" s="53"/>
      <c r="D67" s="61" t="s">
        <v>55</v>
      </c>
      <c r="E67" s="62"/>
      <c r="F67" s="204">
        <v>115399</v>
      </c>
      <c r="G67" s="204">
        <v>107307</v>
      </c>
      <c r="H67" s="98">
        <f t="shared" si="1"/>
        <v>222706</v>
      </c>
      <c r="I67" s="205">
        <v>0</v>
      </c>
      <c r="J67" s="204">
        <v>1535651</v>
      </c>
      <c r="K67" s="204">
        <v>1453689</v>
      </c>
      <c r="L67" s="204">
        <v>1123285</v>
      </c>
      <c r="M67" s="204">
        <v>1418982</v>
      </c>
      <c r="N67" s="204">
        <v>447314</v>
      </c>
      <c r="O67" s="98">
        <f t="shared" si="3"/>
        <v>5978921</v>
      </c>
      <c r="P67" s="100">
        <f t="shared" si="4"/>
        <v>6201627</v>
      </c>
    </row>
    <row r="68" spans="3:16" ht="30" customHeight="1" thickBot="1">
      <c r="C68" s="63"/>
      <c r="D68" s="64" t="s">
        <v>56</v>
      </c>
      <c r="E68" s="65"/>
      <c r="F68" s="207">
        <v>423043</v>
      </c>
      <c r="G68" s="207">
        <v>513156</v>
      </c>
      <c r="H68" s="101">
        <f t="shared" si="1"/>
        <v>936199</v>
      </c>
      <c r="I68" s="208">
        <v>0</v>
      </c>
      <c r="J68" s="207">
        <v>4127909</v>
      </c>
      <c r="K68" s="207">
        <v>2473999</v>
      </c>
      <c r="L68" s="207">
        <v>1699108</v>
      </c>
      <c r="M68" s="207">
        <v>1160288</v>
      </c>
      <c r="N68" s="207">
        <v>488221</v>
      </c>
      <c r="O68" s="101">
        <f t="shared" si="3"/>
        <v>9949525</v>
      </c>
      <c r="P68" s="102">
        <f t="shared" si="4"/>
        <v>10885724</v>
      </c>
    </row>
    <row r="69" spans="3:16" ht="30" customHeight="1">
      <c r="C69" s="50" t="s">
        <v>57</v>
      </c>
      <c r="D69" s="66"/>
      <c r="E69" s="67"/>
      <c r="F69" s="93">
        <f>SUM(F70:F78)</f>
        <v>79733</v>
      </c>
      <c r="G69" s="93">
        <f>SUM(G70:G78)</f>
        <v>125762</v>
      </c>
      <c r="H69" s="94">
        <f t="shared" si="1"/>
        <v>205495</v>
      </c>
      <c r="I69" s="95">
        <f aca="true" t="shared" si="15" ref="I69:N69">SUM(I70:I78)</f>
        <v>0</v>
      </c>
      <c r="J69" s="93">
        <f t="shared" si="15"/>
        <v>10441714</v>
      </c>
      <c r="K69" s="93">
        <f t="shared" si="15"/>
        <v>10931830</v>
      </c>
      <c r="L69" s="93">
        <f t="shared" si="15"/>
        <v>12522700</v>
      </c>
      <c r="M69" s="93">
        <f t="shared" si="15"/>
        <v>13923705</v>
      </c>
      <c r="N69" s="93">
        <f t="shared" si="15"/>
        <v>10235423</v>
      </c>
      <c r="O69" s="94">
        <f t="shared" si="3"/>
        <v>58055372</v>
      </c>
      <c r="P69" s="96">
        <f t="shared" si="4"/>
        <v>58260867</v>
      </c>
    </row>
    <row r="70" spans="3:16" ht="30" customHeight="1">
      <c r="C70" s="68"/>
      <c r="D70" s="61" t="s">
        <v>58</v>
      </c>
      <c r="E70" s="62"/>
      <c r="F70" s="209">
        <v>0</v>
      </c>
      <c r="G70" s="209">
        <v>0</v>
      </c>
      <c r="H70" s="103">
        <f t="shared" si="1"/>
        <v>0</v>
      </c>
      <c r="I70" s="206">
        <v>0</v>
      </c>
      <c r="J70" s="209">
        <v>789171</v>
      </c>
      <c r="K70" s="209">
        <v>1775502</v>
      </c>
      <c r="L70" s="209">
        <v>1699891</v>
      </c>
      <c r="M70" s="209">
        <v>1641926</v>
      </c>
      <c r="N70" s="209">
        <v>566865</v>
      </c>
      <c r="O70" s="103">
        <f t="shared" si="3"/>
        <v>6473355</v>
      </c>
      <c r="P70" s="104">
        <f t="shared" si="4"/>
        <v>6473355</v>
      </c>
    </row>
    <row r="71" spans="3:16" ht="30" customHeight="1">
      <c r="C71" s="53"/>
      <c r="D71" s="61" t="s">
        <v>59</v>
      </c>
      <c r="E71" s="62"/>
      <c r="F71" s="204">
        <v>0</v>
      </c>
      <c r="G71" s="204">
        <v>0</v>
      </c>
      <c r="H71" s="97">
        <f t="shared" si="1"/>
        <v>0</v>
      </c>
      <c r="I71" s="206">
        <v>0</v>
      </c>
      <c r="J71" s="204">
        <v>12176</v>
      </c>
      <c r="K71" s="204">
        <v>0</v>
      </c>
      <c r="L71" s="204">
        <v>0</v>
      </c>
      <c r="M71" s="204">
        <v>0</v>
      </c>
      <c r="N71" s="204">
        <v>0</v>
      </c>
      <c r="O71" s="98">
        <f t="shared" si="3"/>
        <v>12176</v>
      </c>
      <c r="P71" s="100">
        <f t="shared" si="4"/>
        <v>12176</v>
      </c>
    </row>
    <row r="72" spans="3:16" ht="30" customHeight="1">
      <c r="C72" s="53"/>
      <c r="D72" s="61" t="s">
        <v>74</v>
      </c>
      <c r="E72" s="62"/>
      <c r="F72" s="204">
        <v>0</v>
      </c>
      <c r="G72" s="204">
        <v>0</v>
      </c>
      <c r="H72" s="97">
        <f t="shared" si="1"/>
        <v>0</v>
      </c>
      <c r="I72" s="206">
        <v>0</v>
      </c>
      <c r="J72" s="204">
        <v>5443445</v>
      </c>
      <c r="K72" s="204">
        <v>4388129</v>
      </c>
      <c r="L72" s="204">
        <v>3270533</v>
      </c>
      <c r="M72" s="204">
        <v>1681027</v>
      </c>
      <c r="N72" s="204">
        <v>896766</v>
      </c>
      <c r="O72" s="98">
        <f t="shared" si="3"/>
        <v>15679900</v>
      </c>
      <c r="P72" s="100">
        <f t="shared" si="4"/>
        <v>15679900</v>
      </c>
    </row>
    <row r="73" spans="3:16" ht="30" customHeight="1">
      <c r="C73" s="53"/>
      <c r="D73" s="61" t="s">
        <v>60</v>
      </c>
      <c r="E73" s="62"/>
      <c r="F73" s="204">
        <v>0</v>
      </c>
      <c r="G73" s="204">
        <v>13165</v>
      </c>
      <c r="H73" s="97">
        <f t="shared" si="1"/>
        <v>13165</v>
      </c>
      <c r="I73" s="205">
        <v>0</v>
      </c>
      <c r="J73" s="204">
        <v>411500</v>
      </c>
      <c r="K73" s="204">
        <v>357401</v>
      </c>
      <c r="L73" s="204">
        <v>671344</v>
      </c>
      <c r="M73" s="204">
        <v>582424</v>
      </c>
      <c r="N73" s="204">
        <v>480242</v>
      </c>
      <c r="O73" s="98">
        <f t="shared" si="3"/>
        <v>2502911</v>
      </c>
      <c r="P73" s="100">
        <f t="shared" si="4"/>
        <v>2516076</v>
      </c>
    </row>
    <row r="74" spans="3:16" ht="30" customHeight="1">
      <c r="C74" s="53"/>
      <c r="D74" s="61" t="s">
        <v>61</v>
      </c>
      <c r="E74" s="62"/>
      <c r="F74" s="204">
        <v>79733</v>
      </c>
      <c r="G74" s="204">
        <v>112597</v>
      </c>
      <c r="H74" s="97">
        <f t="shared" si="1"/>
        <v>192330</v>
      </c>
      <c r="I74" s="205">
        <v>0</v>
      </c>
      <c r="J74" s="204">
        <v>1266982</v>
      </c>
      <c r="K74" s="204">
        <v>1382537</v>
      </c>
      <c r="L74" s="204">
        <v>1211188</v>
      </c>
      <c r="M74" s="204">
        <v>1030297</v>
      </c>
      <c r="N74" s="204">
        <v>298262</v>
      </c>
      <c r="O74" s="98">
        <f t="shared" si="3"/>
        <v>5189266</v>
      </c>
      <c r="P74" s="100">
        <f t="shared" si="4"/>
        <v>5381596</v>
      </c>
    </row>
    <row r="75" spans="3:16" ht="30" customHeight="1">
      <c r="C75" s="53"/>
      <c r="D75" s="61" t="s">
        <v>62</v>
      </c>
      <c r="E75" s="62"/>
      <c r="F75" s="204">
        <v>0</v>
      </c>
      <c r="G75" s="204">
        <v>0</v>
      </c>
      <c r="H75" s="97">
        <f aca="true" t="shared" si="16" ref="H75:H84">SUM(F75:G75)</f>
        <v>0</v>
      </c>
      <c r="I75" s="206">
        <v>0</v>
      </c>
      <c r="J75" s="204">
        <v>2478323</v>
      </c>
      <c r="K75" s="204">
        <v>2806180</v>
      </c>
      <c r="L75" s="204">
        <v>3199446</v>
      </c>
      <c r="M75" s="204">
        <v>1603855</v>
      </c>
      <c r="N75" s="204">
        <v>696825</v>
      </c>
      <c r="O75" s="98">
        <f aca="true" t="shared" si="17" ref="O75:O84">SUM(I75:N75)</f>
        <v>10784629</v>
      </c>
      <c r="P75" s="100">
        <f aca="true" t="shared" si="18" ref="P75:P84">SUM(O75,H75)</f>
        <v>10784629</v>
      </c>
    </row>
    <row r="76" spans="3:16" ht="30" customHeight="1">
      <c r="C76" s="53"/>
      <c r="D76" s="61" t="s">
        <v>63</v>
      </c>
      <c r="E76" s="62"/>
      <c r="F76" s="204">
        <v>0</v>
      </c>
      <c r="G76" s="204">
        <v>0</v>
      </c>
      <c r="H76" s="97">
        <f t="shared" si="16"/>
        <v>0</v>
      </c>
      <c r="I76" s="206">
        <v>0</v>
      </c>
      <c r="J76" s="204">
        <v>0</v>
      </c>
      <c r="K76" s="204">
        <v>0</v>
      </c>
      <c r="L76" s="204">
        <v>0</v>
      </c>
      <c r="M76" s="204">
        <v>0</v>
      </c>
      <c r="N76" s="204">
        <v>0</v>
      </c>
      <c r="O76" s="98">
        <f t="shared" si="17"/>
        <v>0</v>
      </c>
      <c r="P76" s="100">
        <f t="shared" si="18"/>
        <v>0</v>
      </c>
    </row>
    <row r="77" spans="3:16" ht="30" customHeight="1">
      <c r="C77" s="53"/>
      <c r="D77" s="192" t="s">
        <v>64</v>
      </c>
      <c r="E77" s="193"/>
      <c r="F77" s="204">
        <v>0</v>
      </c>
      <c r="G77" s="204">
        <v>0</v>
      </c>
      <c r="H77" s="98">
        <f t="shared" si="16"/>
        <v>0</v>
      </c>
      <c r="I77" s="206">
        <v>0</v>
      </c>
      <c r="J77" s="204">
        <v>25164</v>
      </c>
      <c r="K77" s="204">
        <v>136099</v>
      </c>
      <c r="L77" s="204">
        <v>2328904</v>
      </c>
      <c r="M77" s="204">
        <v>7095374</v>
      </c>
      <c r="N77" s="204">
        <v>7177019</v>
      </c>
      <c r="O77" s="98">
        <f t="shared" si="17"/>
        <v>16762560</v>
      </c>
      <c r="P77" s="100">
        <f t="shared" si="18"/>
        <v>16762560</v>
      </c>
    </row>
    <row r="78" spans="3:16" ht="30" customHeight="1" thickBot="1">
      <c r="C78" s="63"/>
      <c r="D78" s="194" t="s">
        <v>65</v>
      </c>
      <c r="E78" s="195"/>
      <c r="F78" s="210">
        <v>0</v>
      </c>
      <c r="G78" s="210">
        <v>0</v>
      </c>
      <c r="H78" s="105">
        <f t="shared" si="16"/>
        <v>0</v>
      </c>
      <c r="I78" s="211">
        <v>0</v>
      </c>
      <c r="J78" s="210">
        <v>14953</v>
      </c>
      <c r="K78" s="210">
        <v>85982</v>
      </c>
      <c r="L78" s="210">
        <v>141394</v>
      </c>
      <c r="M78" s="210">
        <v>288802</v>
      </c>
      <c r="N78" s="210">
        <v>119444</v>
      </c>
      <c r="O78" s="105">
        <f t="shared" si="17"/>
        <v>650575</v>
      </c>
      <c r="P78" s="106">
        <f t="shared" si="18"/>
        <v>650575</v>
      </c>
    </row>
    <row r="79" spans="3:16" ht="30" customHeight="1">
      <c r="C79" s="50" t="s">
        <v>66</v>
      </c>
      <c r="D79" s="66"/>
      <c r="E79" s="67"/>
      <c r="F79" s="93">
        <f>SUM(F80:F83)</f>
        <v>0</v>
      </c>
      <c r="G79" s="93">
        <f>SUM(G80:G83)</f>
        <v>0</v>
      </c>
      <c r="H79" s="94">
        <f t="shared" si="16"/>
        <v>0</v>
      </c>
      <c r="I79" s="107">
        <v>0</v>
      </c>
      <c r="J79" s="93">
        <f>SUM(J80:J83)</f>
        <v>4320978</v>
      </c>
      <c r="K79" s="93">
        <f>SUM(K80:K83)</f>
        <v>5251330</v>
      </c>
      <c r="L79" s="93">
        <f>SUM(L80:L83)</f>
        <v>13086687</v>
      </c>
      <c r="M79" s="93">
        <f>SUM(M80:M83)</f>
        <v>29479455</v>
      </c>
      <c r="N79" s="93">
        <f>SUM(N80:N83)</f>
        <v>20555158</v>
      </c>
      <c r="O79" s="94">
        <f t="shared" si="17"/>
        <v>72693608</v>
      </c>
      <c r="P79" s="96">
        <f t="shared" si="18"/>
        <v>72693608</v>
      </c>
    </row>
    <row r="80" spans="3:16" ht="30" customHeight="1">
      <c r="C80" s="53"/>
      <c r="D80" s="61" t="s">
        <v>67</v>
      </c>
      <c r="E80" s="62"/>
      <c r="F80" s="204">
        <v>0</v>
      </c>
      <c r="G80" s="204">
        <v>0</v>
      </c>
      <c r="H80" s="98">
        <f t="shared" si="16"/>
        <v>0</v>
      </c>
      <c r="I80" s="206">
        <v>0</v>
      </c>
      <c r="J80" s="204">
        <v>137346</v>
      </c>
      <c r="K80" s="204">
        <v>255888</v>
      </c>
      <c r="L80" s="204">
        <v>5735432</v>
      </c>
      <c r="M80" s="204">
        <v>15038157</v>
      </c>
      <c r="N80" s="204">
        <v>11141249</v>
      </c>
      <c r="O80" s="108">
        <f t="shared" si="17"/>
        <v>32308072</v>
      </c>
      <c r="P80" s="100">
        <f t="shared" si="18"/>
        <v>32308072</v>
      </c>
    </row>
    <row r="81" spans="3:16" ht="30" customHeight="1">
      <c r="C81" s="53"/>
      <c r="D81" s="61" t="s">
        <v>68</v>
      </c>
      <c r="E81" s="62"/>
      <c r="F81" s="204">
        <v>0</v>
      </c>
      <c r="G81" s="204">
        <v>0</v>
      </c>
      <c r="H81" s="98">
        <f t="shared" si="16"/>
        <v>0</v>
      </c>
      <c r="I81" s="206">
        <v>0</v>
      </c>
      <c r="J81" s="204">
        <v>3867522</v>
      </c>
      <c r="K81" s="204">
        <v>4520720</v>
      </c>
      <c r="L81" s="204">
        <v>5828875</v>
      </c>
      <c r="M81" s="204">
        <v>6368873</v>
      </c>
      <c r="N81" s="204">
        <v>4293590</v>
      </c>
      <c r="O81" s="108">
        <f t="shared" si="17"/>
        <v>24879580</v>
      </c>
      <c r="P81" s="100">
        <f t="shared" si="18"/>
        <v>24879580</v>
      </c>
    </row>
    <row r="82" spans="3:16" ht="30" customHeight="1">
      <c r="C82" s="53"/>
      <c r="D82" s="61" t="s">
        <v>69</v>
      </c>
      <c r="E82" s="62"/>
      <c r="F82" s="204">
        <v>0</v>
      </c>
      <c r="G82" s="204">
        <v>0</v>
      </c>
      <c r="H82" s="98">
        <f t="shared" si="16"/>
        <v>0</v>
      </c>
      <c r="I82" s="206">
        <v>0</v>
      </c>
      <c r="J82" s="204">
        <v>0</v>
      </c>
      <c r="K82" s="204">
        <v>29935</v>
      </c>
      <c r="L82" s="204">
        <v>213715</v>
      </c>
      <c r="M82" s="204">
        <v>1485050</v>
      </c>
      <c r="N82" s="204">
        <v>822608</v>
      </c>
      <c r="O82" s="108">
        <f t="shared" si="17"/>
        <v>2551308</v>
      </c>
      <c r="P82" s="100">
        <f t="shared" si="18"/>
        <v>2551308</v>
      </c>
    </row>
    <row r="83" spans="3:16" ht="30" customHeight="1" thickBot="1">
      <c r="C83" s="63"/>
      <c r="D83" s="64" t="s">
        <v>78</v>
      </c>
      <c r="E83" s="65"/>
      <c r="F83" s="207">
        <v>0</v>
      </c>
      <c r="G83" s="207">
        <v>0</v>
      </c>
      <c r="H83" s="101">
        <f t="shared" si="16"/>
        <v>0</v>
      </c>
      <c r="I83" s="212">
        <v>0</v>
      </c>
      <c r="J83" s="207">
        <v>316110</v>
      </c>
      <c r="K83" s="207">
        <v>444787</v>
      </c>
      <c r="L83" s="207">
        <v>1308665</v>
      </c>
      <c r="M83" s="207">
        <v>6587375</v>
      </c>
      <c r="N83" s="207">
        <v>4297711</v>
      </c>
      <c r="O83" s="110">
        <f t="shared" si="17"/>
        <v>12954648</v>
      </c>
      <c r="P83" s="102">
        <f t="shared" si="18"/>
        <v>12954648</v>
      </c>
    </row>
    <row r="84" spans="3:16" ht="30" customHeight="1" thickBot="1">
      <c r="C84" s="196" t="s">
        <v>70</v>
      </c>
      <c r="D84" s="197"/>
      <c r="E84" s="197"/>
      <c r="F84" s="111">
        <f>SUM(F48,F69,F79)</f>
        <v>1989120</v>
      </c>
      <c r="G84" s="111">
        <f>SUM(G48,G69,G79)</f>
        <v>3422309</v>
      </c>
      <c r="H84" s="112">
        <f t="shared" si="16"/>
        <v>5411429</v>
      </c>
      <c r="I84" s="113">
        <f aca="true" t="shared" si="19" ref="I84:N84">SUM(I48,I69,I79)</f>
        <v>0</v>
      </c>
      <c r="J84" s="111">
        <f t="shared" si="19"/>
        <v>43318379</v>
      </c>
      <c r="K84" s="111">
        <f t="shared" si="19"/>
        <v>39512980</v>
      </c>
      <c r="L84" s="111">
        <f t="shared" si="19"/>
        <v>43566912</v>
      </c>
      <c r="M84" s="111">
        <f t="shared" si="19"/>
        <v>60260874</v>
      </c>
      <c r="N84" s="111">
        <f t="shared" si="19"/>
        <v>38999158</v>
      </c>
      <c r="O84" s="112">
        <f t="shared" si="17"/>
        <v>225658303</v>
      </c>
      <c r="P84" s="114">
        <f t="shared" si="18"/>
        <v>231069732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A1">
      <selection activeCell="C7" sqref="C7:E8"/>
    </sheetView>
  </sheetViews>
  <sheetFormatPr defaultColWidth="0" defaultRowHeight="13.5" zeroHeight="1"/>
  <cols>
    <col min="1" max="2" width="0.6171875" style="26" customWidth="1"/>
    <col min="3" max="4" width="2.625" style="26" customWidth="1"/>
    <col min="5" max="5" width="40.625" style="26" customWidth="1"/>
    <col min="6" max="16" width="20.25390625" style="26" customWidth="1"/>
    <col min="17" max="17" width="4.25390625" style="26" customWidth="1"/>
    <col min="18" max="16384" width="0" style="26" hidden="1" customWidth="1"/>
  </cols>
  <sheetData>
    <row r="1" spans="4:15" ht="39.75" customHeight="1">
      <c r="D1" s="27"/>
      <c r="E1" s="28"/>
      <c r="G1" s="179" t="s">
        <v>21</v>
      </c>
      <c r="H1" s="179"/>
      <c r="I1" s="179"/>
      <c r="J1" s="179"/>
      <c r="K1" s="179"/>
      <c r="L1" s="179"/>
      <c r="M1" s="179"/>
      <c r="N1" s="71"/>
      <c r="O1" s="29"/>
    </row>
    <row r="2" spans="5:16" ht="30" customHeight="1">
      <c r="E2" s="30"/>
      <c r="G2" s="180" t="s">
        <v>92</v>
      </c>
      <c r="H2" s="180"/>
      <c r="I2" s="180"/>
      <c r="J2" s="180"/>
      <c r="K2" s="180"/>
      <c r="L2" s="180"/>
      <c r="M2" s="180"/>
      <c r="N2" s="31"/>
      <c r="O2" s="181">
        <v>41086</v>
      </c>
      <c r="P2" s="181"/>
    </row>
    <row r="3" spans="5:17" ht="24.75" customHeight="1">
      <c r="E3" s="32"/>
      <c r="F3" s="33"/>
      <c r="N3" s="34"/>
      <c r="O3" s="181"/>
      <c r="P3" s="181"/>
      <c r="Q3" s="35"/>
    </row>
    <row r="4" spans="3:17" ht="24.75" customHeight="1">
      <c r="C4" s="36"/>
      <c r="N4" s="32"/>
      <c r="O4" s="181" t="s">
        <v>31</v>
      </c>
      <c r="P4" s="181"/>
      <c r="Q4" s="35"/>
    </row>
    <row r="5" spans="3:17" ht="27" customHeight="1">
      <c r="C5" s="36" t="s">
        <v>27</v>
      </c>
      <c r="E5" s="37"/>
      <c r="F5" s="38"/>
      <c r="N5" s="39"/>
      <c r="O5" s="39"/>
      <c r="P5" s="40" t="s">
        <v>79</v>
      </c>
      <c r="Q5" s="35"/>
    </row>
    <row r="6" spans="3:17" ht="9" customHeight="1" thickBot="1">
      <c r="C6" s="41"/>
      <c r="D6" s="41"/>
      <c r="E6" s="41"/>
      <c r="F6" s="42"/>
      <c r="L6" s="43"/>
      <c r="M6" s="43"/>
      <c r="N6" s="44"/>
      <c r="O6" s="44"/>
      <c r="P6" s="44"/>
      <c r="Q6" s="43"/>
    </row>
    <row r="7" spans="3:17" ht="30" customHeight="1" thickBot="1" thickTop="1">
      <c r="C7" s="182" t="s">
        <v>32</v>
      </c>
      <c r="D7" s="183"/>
      <c r="E7" s="183"/>
      <c r="F7" s="186" t="s">
        <v>33</v>
      </c>
      <c r="G7" s="187"/>
      <c r="H7" s="187"/>
      <c r="I7" s="188" t="s">
        <v>34</v>
      </c>
      <c r="J7" s="188"/>
      <c r="K7" s="188"/>
      <c r="L7" s="188"/>
      <c r="M7" s="188"/>
      <c r="N7" s="188"/>
      <c r="O7" s="189"/>
      <c r="P7" s="190" t="s">
        <v>6</v>
      </c>
      <c r="Q7" s="45"/>
    </row>
    <row r="8" spans="3:17" ht="42" customHeight="1" thickBot="1">
      <c r="C8" s="184"/>
      <c r="D8" s="185"/>
      <c r="E8" s="185"/>
      <c r="F8" s="119" t="s">
        <v>7</v>
      </c>
      <c r="G8" s="119" t="s">
        <v>8</v>
      </c>
      <c r="H8" s="120" t="s">
        <v>9</v>
      </c>
      <c r="I8" s="121" t="s">
        <v>35</v>
      </c>
      <c r="J8" s="122" t="s">
        <v>1</v>
      </c>
      <c r="K8" s="122" t="s">
        <v>2</v>
      </c>
      <c r="L8" s="122" t="s">
        <v>3</v>
      </c>
      <c r="M8" s="122" t="s">
        <v>4</v>
      </c>
      <c r="N8" s="122" t="s">
        <v>5</v>
      </c>
      <c r="O8" s="123" t="s">
        <v>9</v>
      </c>
      <c r="P8" s="191"/>
      <c r="Q8" s="45"/>
    </row>
    <row r="9" spans="3:17" ht="30" customHeight="1" thickBot="1">
      <c r="C9" s="46" t="s">
        <v>72</v>
      </c>
      <c r="D9" s="47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5"/>
    </row>
    <row r="10" spans="3:17" ht="30" customHeight="1">
      <c r="C10" s="50" t="s">
        <v>37</v>
      </c>
      <c r="D10" s="51"/>
      <c r="E10" s="52"/>
      <c r="F10" s="93">
        <f>SUM(F11,F17,F20,F25,F29,F30)</f>
        <v>23865350</v>
      </c>
      <c r="G10" s="93">
        <f>SUM(G11,G17,G20,G25,G29,G30)</f>
        <v>36678459</v>
      </c>
      <c r="H10" s="94">
        <f>SUM(F10:G10)</f>
        <v>60543809</v>
      </c>
      <c r="I10" s="95">
        <f aca="true" t="shared" si="0" ref="I10:N10">SUM(I11,I17,I20,I25,I29,I30)</f>
        <v>0</v>
      </c>
      <c r="J10" s="93">
        <f t="shared" si="0"/>
        <v>288466709</v>
      </c>
      <c r="K10" s="93">
        <f t="shared" si="0"/>
        <v>235780617</v>
      </c>
      <c r="L10" s="93">
        <f t="shared" si="0"/>
        <v>181567210</v>
      </c>
      <c r="M10" s="93">
        <f t="shared" si="0"/>
        <v>169898979</v>
      </c>
      <c r="N10" s="93">
        <f t="shared" si="0"/>
        <v>82752051</v>
      </c>
      <c r="O10" s="94">
        <f>SUM(I10:N10)</f>
        <v>958465566</v>
      </c>
      <c r="P10" s="96">
        <f>SUM(O10,H10)</f>
        <v>1019009375</v>
      </c>
      <c r="Q10" s="45"/>
    </row>
    <row r="11" spans="3:16" ht="30" customHeight="1">
      <c r="C11" s="53"/>
      <c r="D11" s="54" t="s">
        <v>38</v>
      </c>
      <c r="E11" s="55"/>
      <c r="F11" s="97">
        <f>SUM(F12:F16)</f>
        <v>2583490</v>
      </c>
      <c r="G11" s="97">
        <f>SUM(G12:G16)</f>
        <v>5615826</v>
      </c>
      <c r="H11" s="98">
        <f aca="true" t="shared" si="1" ref="H11:H74">SUM(F11:G11)</f>
        <v>8199316</v>
      </c>
      <c r="I11" s="99">
        <f aca="true" t="shared" si="2" ref="I11:N11">SUM(I12:I16)</f>
        <v>0</v>
      </c>
      <c r="J11" s="97">
        <f t="shared" si="2"/>
        <v>60942275</v>
      </c>
      <c r="K11" s="97">
        <f t="shared" si="2"/>
        <v>46447084</v>
      </c>
      <c r="L11" s="97">
        <f t="shared" si="2"/>
        <v>31058041</v>
      </c>
      <c r="M11" s="97">
        <f t="shared" si="2"/>
        <v>35726419</v>
      </c>
      <c r="N11" s="97">
        <f t="shared" si="2"/>
        <v>28405874</v>
      </c>
      <c r="O11" s="98">
        <f aca="true" t="shared" si="3" ref="O11:O74">SUM(I11:N11)</f>
        <v>202579693</v>
      </c>
      <c r="P11" s="100">
        <f aca="true" t="shared" si="4" ref="P11:P74">SUM(O11,H11)</f>
        <v>210779009</v>
      </c>
    </row>
    <row r="12" spans="3:16" ht="30" customHeight="1">
      <c r="C12" s="53"/>
      <c r="D12" s="54"/>
      <c r="E12" s="56" t="s">
        <v>39</v>
      </c>
      <c r="F12" s="204">
        <v>26560</v>
      </c>
      <c r="G12" s="204">
        <v>0</v>
      </c>
      <c r="H12" s="98">
        <f t="shared" si="1"/>
        <v>26560</v>
      </c>
      <c r="I12" s="205">
        <v>0</v>
      </c>
      <c r="J12" s="204">
        <v>38784285</v>
      </c>
      <c r="K12" s="204">
        <v>28080265</v>
      </c>
      <c r="L12" s="204">
        <v>18798161</v>
      </c>
      <c r="M12" s="204">
        <v>19909618</v>
      </c>
      <c r="N12" s="204">
        <v>17079965</v>
      </c>
      <c r="O12" s="98">
        <f t="shared" si="3"/>
        <v>122652294</v>
      </c>
      <c r="P12" s="100">
        <f t="shared" si="4"/>
        <v>122678854</v>
      </c>
    </row>
    <row r="13" spans="3:16" ht="30" customHeight="1">
      <c r="C13" s="53"/>
      <c r="D13" s="54"/>
      <c r="E13" s="56" t="s">
        <v>40</v>
      </c>
      <c r="F13" s="204">
        <v>0</v>
      </c>
      <c r="G13" s="204">
        <v>0</v>
      </c>
      <c r="H13" s="98">
        <f t="shared" si="1"/>
        <v>0</v>
      </c>
      <c r="I13" s="205">
        <v>0</v>
      </c>
      <c r="J13" s="204">
        <v>240510</v>
      </c>
      <c r="K13" s="204">
        <v>310546</v>
      </c>
      <c r="L13" s="204">
        <v>785760</v>
      </c>
      <c r="M13" s="204">
        <v>3226122</v>
      </c>
      <c r="N13" s="204">
        <v>3555696</v>
      </c>
      <c r="O13" s="98">
        <f t="shared" si="3"/>
        <v>8118634</v>
      </c>
      <c r="P13" s="100">
        <f t="shared" si="4"/>
        <v>8118634</v>
      </c>
    </row>
    <row r="14" spans="3:16" ht="30" customHeight="1">
      <c r="C14" s="53"/>
      <c r="D14" s="54"/>
      <c r="E14" s="56" t="s">
        <v>41</v>
      </c>
      <c r="F14" s="204">
        <v>1051770</v>
      </c>
      <c r="G14" s="204">
        <v>2872676</v>
      </c>
      <c r="H14" s="98">
        <f t="shared" si="1"/>
        <v>3924446</v>
      </c>
      <c r="I14" s="205">
        <v>0</v>
      </c>
      <c r="J14" s="204">
        <v>10601789</v>
      </c>
      <c r="K14" s="204">
        <v>8123723</v>
      </c>
      <c r="L14" s="204">
        <v>4424980</v>
      </c>
      <c r="M14" s="204">
        <v>6891121</v>
      </c>
      <c r="N14" s="204">
        <v>4881441</v>
      </c>
      <c r="O14" s="98">
        <f t="shared" si="3"/>
        <v>34923054</v>
      </c>
      <c r="P14" s="100">
        <f t="shared" si="4"/>
        <v>38847500</v>
      </c>
    </row>
    <row r="15" spans="3:16" ht="30" customHeight="1">
      <c r="C15" s="53"/>
      <c r="D15" s="54"/>
      <c r="E15" s="56" t="s">
        <v>42</v>
      </c>
      <c r="F15" s="204">
        <v>933980</v>
      </c>
      <c r="G15" s="204">
        <v>2197980</v>
      </c>
      <c r="H15" s="98">
        <f t="shared" si="1"/>
        <v>3131960</v>
      </c>
      <c r="I15" s="205">
        <v>0</v>
      </c>
      <c r="J15" s="204">
        <v>6620881</v>
      </c>
      <c r="K15" s="204">
        <v>5807490</v>
      </c>
      <c r="L15" s="204">
        <v>4113870</v>
      </c>
      <c r="M15" s="204">
        <v>3342638</v>
      </c>
      <c r="N15" s="204">
        <v>1590682</v>
      </c>
      <c r="O15" s="98">
        <f t="shared" si="3"/>
        <v>21475561</v>
      </c>
      <c r="P15" s="100">
        <f t="shared" si="4"/>
        <v>24607521</v>
      </c>
    </row>
    <row r="16" spans="3:16" ht="30" customHeight="1">
      <c r="C16" s="53"/>
      <c r="D16" s="54"/>
      <c r="E16" s="56" t="s">
        <v>43</v>
      </c>
      <c r="F16" s="204">
        <v>571180</v>
      </c>
      <c r="G16" s="204">
        <v>545170</v>
      </c>
      <c r="H16" s="98">
        <f t="shared" si="1"/>
        <v>1116350</v>
      </c>
      <c r="I16" s="205">
        <v>0</v>
      </c>
      <c r="J16" s="204">
        <v>4694810</v>
      </c>
      <c r="K16" s="204">
        <v>4125060</v>
      </c>
      <c r="L16" s="204">
        <v>2935270</v>
      </c>
      <c r="M16" s="204">
        <v>2356920</v>
      </c>
      <c r="N16" s="204">
        <v>1298090</v>
      </c>
      <c r="O16" s="98">
        <f t="shared" si="3"/>
        <v>15410150</v>
      </c>
      <c r="P16" s="100">
        <f t="shared" si="4"/>
        <v>16526500</v>
      </c>
    </row>
    <row r="17" spans="3:16" ht="30" customHeight="1">
      <c r="C17" s="53"/>
      <c r="D17" s="57" t="s">
        <v>44</v>
      </c>
      <c r="E17" s="58"/>
      <c r="F17" s="97">
        <f>SUM(F18:F19)</f>
        <v>6887180</v>
      </c>
      <c r="G17" s="97">
        <f>SUM(G18:G19)</f>
        <v>14317187</v>
      </c>
      <c r="H17" s="98">
        <f t="shared" si="1"/>
        <v>21204367</v>
      </c>
      <c r="I17" s="99">
        <f aca="true" t="shared" si="5" ref="I17:N17">SUM(I18:I19)</f>
        <v>0</v>
      </c>
      <c r="J17" s="97">
        <f t="shared" si="5"/>
        <v>146685406</v>
      </c>
      <c r="K17" s="97">
        <f t="shared" si="5"/>
        <v>118019072</v>
      </c>
      <c r="L17" s="97">
        <f t="shared" si="5"/>
        <v>78682317</v>
      </c>
      <c r="M17" s="97">
        <f t="shared" si="5"/>
        <v>66732362</v>
      </c>
      <c r="N17" s="97">
        <f t="shared" si="5"/>
        <v>27211202</v>
      </c>
      <c r="O17" s="98">
        <f t="shared" si="3"/>
        <v>437330359</v>
      </c>
      <c r="P17" s="100">
        <f t="shared" si="4"/>
        <v>458534726</v>
      </c>
    </row>
    <row r="18" spans="3:16" ht="30" customHeight="1">
      <c r="C18" s="53"/>
      <c r="D18" s="54"/>
      <c r="E18" s="56" t="s">
        <v>45</v>
      </c>
      <c r="F18" s="204">
        <v>0</v>
      </c>
      <c r="G18" s="204">
        <v>0</v>
      </c>
      <c r="H18" s="98">
        <f t="shared" si="1"/>
        <v>0</v>
      </c>
      <c r="I18" s="205">
        <v>0</v>
      </c>
      <c r="J18" s="204">
        <v>113848271</v>
      </c>
      <c r="K18" s="204">
        <v>89774332</v>
      </c>
      <c r="L18" s="204">
        <v>64824267</v>
      </c>
      <c r="M18" s="204">
        <v>57161481</v>
      </c>
      <c r="N18" s="204">
        <v>24076972</v>
      </c>
      <c r="O18" s="98">
        <f t="shared" si="3"/>
        <v>349685323</v>
      </c>
      <c r="P18" s="100">
        <f t="shared" si="4"/>
        <v>349685323</v>
      </c>
    </row>
    <row r="19" spans="3:16" ht="30" customHeight="1">
      <c r="C19" s="53"/>
      <c r="D19" s="54"/>
      <c r="E19" s="56" t="s">
        <v>46</v>
      </c>
      <c r="F19" s="204">
        <v>6887180</v>
      </c>
      <c r="G19" s="204">
        <v>14317187</v>
      </c>
      <c r="H19" s="98">
        <f t="shared" si="1"/>
        <v>21204367</v>
      </c>
      <c r="I19" s="205">
        <v>0</v>
      </c>
      <c r="J19" s="204">
        <v>32837135</v>
      </c>
      <c r="K19" s="204">
        <v>28244740</v>
      </c>
      <c r="L19" s="204">
        <v>13858050</v>
      </c>
      <c r="M19" s="204">
        <v>9570881</v>
      </c>
      <c r="N19" s="204">
        <v>3134230</v>
      </c>
      <c r="O19" s="98">
        <f t="shared" si="3"/>
        <v>87645036</v>
      </c>
      <c r="P19" s="100">
        <f t="shared" si="4"/>
        <v>108849403</v>
      </c>
    </row>
    <row r="20" spans="3:16" ht="30" customHeight="1">
      <c r="C20" s="53"/>
      <c r="D20" s="57" t="s">
        <v>47</v>
      </c>
      <c r="E20" s="58"/>
      <c r="F20" s="97">
        <f>SUM(F21:F24)</f>
        <v>267270</v>
      </c>
      <c r="G20" s="97">
        <f>SUM(G21:G24)</f>
        <v>560020</v>
      </c>
      <c r="H20" s="98">
        <f t="shared" si="1"/>
        <v>827290</v>
      </c>
      <c r="I20" s="99">
        <f aca="true" t="shared" si="6" ref="I20:N20">SUM(I21:I24)</f>
        <v>0</v>
      </c>
      <c r="J20" s="97">
        <f t="shared" si="6"/>
        <v>9371116</v>
      </c>
      <c r="K20" s="97">
        <f t="shared" si="6"/>
        <v>10416145</v>
      </c>
      <c r="L20" s="97">
        <f t="shared" si="6"/>
        <v>28408325</v>
      </c>
      <c r="M20" s="97">
        <f t="shared" si="6"/>
        <v>29530267</v>
      </c>
      <c r="N20" s="97">
        <f t="shared" si="6"/>
        <v>12148980</v>
      </c>
      <c r="O20" s="98">
        <f t="shared" si="3"/>
        <v>89874833</v>
      </c>
      <c r="P20" s="100">
        <f t="shared" si="4"/>
        <v>90702123</v>
      </c>
    </row>
    <row r="21" spans="3:16" ht="30" customHeight="1">
      <c r="C21" s="53"/>
      <c r="D21" s="54"/>
      <c r="E21" s="56" t="s">
        <v>48</v>
      </c>
      <c r="F21" s="204">
        <v>203580</v>
      </c>
      <c r="G21" s="204">
        <v>385160</v>
      </c>
      <c r="H21" s="98">
        <f t="shared" si="1"/>
        <v>588740</v>
      </c>
      <c r="I21" s="205">
        <v>0</v>
      </c>
      <c r="J21" s="204">
        <v>7863926</v>
      </c>
      <c r="K21" s="204">
        <v>8759515</v>
      </c>
      <c r="L21" s="204">
        <v>26781085</v>
      </c>
      <c r="M21" s="204">
        <v>28413127</v>
      </c>
      <c r="N21" s="204">
        <v>11977440</v>
      </c>
      <c r="O21" s="98">
        <f t="shared" si="3"/>
        <v>83795093</v>
      </c>
      <c r="P21" s="100">
        <f t="shared" si="4"/>
        <v>84383833</v>
      </c>
    </row>
    <row r="22" spans="3:16" ht="30" customHeight="1">
      <c r="C22" s="53"/>
      <c r="D22" s="54"/>
      <c r="E22" s="59" t="s">
        <v>49</v>
      </c>
      <c r="F22" s="204">
        <v>63690</v>
      </c>
      <c r="G22" s="204">
        <v>174860</v>
      </c>
      <c r="H22" s="98">
        <f t="shared" si="1"/>
        <v>238550</v>
      </c>
      <c r="I22" s="205">
        <v>0</v>
      </c>
      <c r="J22" s="204">
        <v>1507190</v>
      </c>
      <c r="K22" s="204">
        <v>1656630</v>
      </c>
      <c r="L22" s="204">
        <v>1627240</v>
      </c>
      <c r="M22" s="204">
        <v>1117140</v>
      </c>
      <c r="N22" s="204">
        <v>171540</v>
      </c>
      <c r="O22" s="98">
        <f t="shared" si="3"/>
        <v>6079740</v>
      </c>
      <c r="P22" s="100">
        <f t="shared" si="4"/>
        <v>6318290</v>
      </c>
    </row>
    <row r="23" spans="3:16" ht="30" customHeight="1">
      <c r="C23" s="53"/>
      <c r="D23" s="54"/>
      <c r="E23" s="59" t="s">
        <v>50</v>
      </c>
      <c r="F23" s="204">
        <v>0</v>
      </c>
      <c r="G23" s="204">
        <v>0</v>
      </c>
      <c r="H23" s="98">
        <f t="shared" si="1"/>
        <v>0</v>
      </c>
      <c r="I23" s="205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98">
        <f t="shared" si="3"/>
        <v>0</v>
      </c>
      <c r="P23" s="100">
        <f t="shared" si="4"/>
        <v>0</v>
      </c>
    </row>
    <row r="24" spans="3:16" ht="30" customHeight="1">
      <c r="C24" s="53"/>
      <c r="D24" s="60"/>
      <c r="E24" s="59" t="s">
        <v>77</v>
      </c>
      <c r="F24" s="204">
        <v>0</v>
      </c>
      <c r="G24" s="204">
        <v>0</v>
      </c>
      <c r="H24" s="98">
        <f t="shared" si="1"/>
        <v>0</v>
      </c>
      <c r="I24" s="206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98">
        <f t="shared" si="3"/>
        <v>0</v>
      </c>
      <c r="P24" s="100">
        <f t="shared" si="4"/>
        <v>0</v>
      </c>
    </row>
    <row r="25" spans="3:16" ht="30" customHeight="1">
      <c r="C25" s="53"/>
      <c r="D25" s="57" t="s">
        <v>51</v>
      </c>
      <c r="E25" s="58"/>
      <c r="F25" s="97">
        <f>SUM(F26:F28)</f>
        <v>8726210</v>
      </c>
      <c r="G25" s="97">
        <f>SUM(G26:G28)</f>
        <v>9976442</v>
      </c>
      <c r="H25" s="98">
        <f t="shared" si="1"/>
        <v>18702652</v>
      </c>
      <c r="I25" s="99">
        <f aca="true" t="shared" si="7" ref="I25:N25">SUM(I26:I28)</f>
        <v>0</v>
      </c>
      <c r="J25" s="97">
        <f>SUM(J26:J28)</f>
        <v>14706689</v>
      </c>
      <c r="K25" s="97">
        <f t="shared" si="7"/>
        <v>21522754</v>
      </c>
      <c r="L25" s="97">
        <f t="shared" si="7"/>
        <v>15153108</v>
      </c>
      <c r="M25" s="97">
        <f t="shared" si="7"/>
        <v>12056588</v>
      </c>
      <c r="N25" s="97">
        <f t="shared" si="7"/>
        <v>5591790</v>
      </c>
      <c r="O25" s="98">
        <f t="shared" si="3"/>
        <v>69030929</v>
      </c>
      <c r="P25" s="100">
        <f t="shared" si="4"/>
        <v>87733581</v>
      </c>
    </row>
    <row r="26" spans="3:16" ht="30" customHeight="1">
      <c r="C26" s="53"/>
      <c r="D26" s="54"/>
      <c r="E26" s="59" t="s">
        <v>52</v>
      </c>
      <c r="F26" s="204">
        <v>3971510</v>
      </c>
      <c r="G26" s="204">
        <v>6274230</v>
      </c>
      <c r="H26" s="98">
        <f t="shared" si="1"/>
        <v>10245740</v>
      </c>
      <c r="I26" s="205">
        <v>0</v>
      </c>
      <c r="J26" s="204">
        <v>11968360</v>
      </c>
      <c r="K26" s="204">
        <v>19233570</v>
      </c>
      <c r="L26" s="204">
        <v>13288760</v>
      </c>
      <c r="M26" s="204">
        <v>10915440</v>
      </c>
      <c r="N26" s="204">
        <v>5162750</v>
      </c>
      <c r="O26" s="98">
        <f t="shared" si="3"/>
        <v>60568880</v>
      </c>
      <c r="P26" s="100">
        <f t="shared" si="4"/>
        <v>70814620</v>
      </c>
    </row>
    <row r="27" spans="3:16" ht="30" customHeight="1">
      <c r="C27" s="53"/>
      <c r="D27" s="54"/>
      <c r="E27" s="59" t="s">
        <v>53</v>
      </c>
      <c r="F27" s="204">
        <v>667450</v>
      </c>
      <c r="G27" s="204">
        <v>635258</v>
      </c>
      <c r="H27" s="98">
        <f t="shared" si="1"/>
        <v>1302708</v>
      </c>
      <c r="I27" s="205">
        <v>0</v>
      </c>
      <c r="J27" s="204">
        <v>804055</v>
      </c>
      <c r="K27" s="204">
        <v>923000</v>
      </c>
      <c r="L27" s="204">
        <v>719678</v>
      </c>
      <c r="M27" s="204">
        <v>453097</v>
      </c>
      <c r="N27" s="204">
        <v>29040</v>
      </c>
      <c r="O27" s="98">
        <f t="shared" si="3"/>
        <v>2928870</v>
      </c>
      <c r="P27" s="100">
        <f t="shared" si="4"/>
        <v>4231578</v>
      </c>
    </row>
    <row r="28" spans="3:16" ht="30" customHeight="1">
      <c r="C28" s="53"/>
      <c r="D28" s="54"/>
      <c r="E28" s="59" t="s">
        <v>54</v>
      </c>
      <c r="F28" s="204">
        <v>4087250</v>
      </c>
      <c r="G28" s="204">
        <v>3066954</v>
      </c>
      <c r="H28" s="98">
        <f t="shared" si="1"/>
        <v>7154204</v>
      </c>
      <c r="I28" s="205">
        <v>0</v>
      </c>
      <c r="J28" s="204">
        <v>1934274</v>
      </c>
      <c r="K28" s="204">
        <v>1366184</v>
      </c>
      <c r="L28" s="204">
        <v>1144670</v>
      </c>
      <c r="M28" s="204">
        <v>688051</v>
      </c>
      <c r="N28" s="204">
        <v>400000</v>
      </c>
      <c r="O28" s="98">
        <f t="shared" si="3"/>
        <v>5533179</v>
      </c>
      <c r="P28" s="100">
        <f t="shared" si="4"/>
        <v>12687383</v>
      </c>
    </row>
    <row r="29" spans="3:16" ht="30" customHeight="1">
      <c r="C29" s="53"/>
      <c r="D29" s="61" t="s">
        <v>55</v>
      </c>
      <c r="E29" s="62"/>
      <c r="F29" s="204">
        <v>1170770</v>
      </c>
      <c r="G29" s="204">
        <v>1076221</v>
      </c>
      <c r="H29" s="98">
        <f t="shared" si="1"/>
        <v>2246991</v>
      </c>
      <c r="I29" s="205">
        <v>0</v>
      </c>
      <c r="J29" s="204">
        <v>15468155</v>
      </c>
      <c r="K29" s="204">
        <v>14626540</v>
      </c>
      <c r="L29" s="204">
        <v>11262191</v>
      </c>
      <c r="M29" s="204">
        <v>14239518</v>
      </c>
      <c r="N29" s="204">
        <v>4500705</v>
      </c>
      <c r="O29" s="98">
        <f t="shared" si="3"/>
        <v>60097109</v>
      </c>
      <c r="P29" s="100">
        <f t="shared" si="4"/>
        <v>62344100</v>
      </c>
    </row>
    <row r="30" spans="3:16" ht="30" customHeight="1" thickBot="1">
      <c r="C30" s="63"/>
      <c r="D30" s="64" t="s">
        <v>56</v>
      </c>
      <c r="E30" s="65"/>
      <c r="F30" s="207">
        <v>4230430</v>
      </c>
      <c r="G30" s="207">
        <v>5132763</v>
      </c>
      <c r="H30" s="101">
        <f t="shared" si="1"/>
        <v>9363193</v>
      </c>
      <c r="I30" s="208">
        <v>0</v>
      </c>
      <c r="J30" s="207">
        <v>41293068</v>
      </c>
      <c r="K30" s="207">
        <v>24749022</v>
      </c>
      <c r="L30" s="207">
        <v>17003228</v>
      </c>
      <c r="M30" s="207">
        <v>11613825</v>
      </c>
      <c r="N30" s="207">
        <v>4893500</v>
      </c>
      <c r="O30" s="101">
        <f t="shared" si="3"/>
        <v>99552643</v>
      </c>
      <c r="P30" s="102">
        <f t="shared" si="4"/>
        <v>108915836</v>
      </c>
    </row>
    <row r="31" spans="3:16" ht="30" customHeight="1">
      <c r="C31" s="50" t="s">
        <v>57</v>
      </c>
      <c r="D31" s="66"/>
      <c r="E31" s="67"/>
      <c r="F31" s="93">
        <f>SUM(F32:F40)</f>
        <v>797330</v>
      </c>
      <c r="G31" s="93">
        <f>SUM(G32:G40)</f>
        <v>1257620</v>
      </c>
      <c r="H31" s="94">
        <f t="shared" si="1"/>
        <v>2054950</v>
      </c>
      <c r="I31" s="95">
        <f aca="true" t="shared" si="8" ref="I31:N31">SUM(I32:I40)</f>
        <v>0</v>
      </c>
      <c r="J31" s="93">
        <f t="shared" si="8"/>
        <v>104419097</v>
      </c>
      <c r="K31" s="93">
        <f t="shared" si="8"/>
        <v>109320305</v>
      </c>
      <c r="L31" s="93">
        <f t="shared" si="8"/>
        <v>125233518</v>
      </c>
      <c r="M31" s="93">
        <f t="shared" si="8"/>
        <v>139269939</v>
      </c>
      <c r="N31" s="93">
        <f t="shared" si="8"/>
        <v>102370974</v>
      </c>
      <c r="O31" s="94">
        <f t="shared" si="3"/>
        <v>580613833</v>
      </c>
      <c r="P31" s="96">
        <f t="shared" si="4"/>
        <v>582668783</v>
      </c>
    </row>
    <row r="32" spans="3:16" ht="30" customHeight="1">
      <c r="C32" s="68"/>
      <c r="D32" s="61" t="s">
        <v>58</v>
      </c>
      <c r="E32" s="62"/>
      <c r="F32" s="209">
        <v>0</v>
      </c>
      <c r="G32" s="209">
        <v>0</v>
      </c>
      <c r="H32" s="103">
        <f t="shared" si="1"/>
        <v>0</v>
      </c>
      <c r="I32" s="206">
        <v>0</v>
      </c>
      <c r="J32" s="209">
        <v>7891710</v>
      </c>
      <c r="K32" s="209">
        <v>17755020</v>
      </c>
      <c r="L32" s="209">
        <v>16998910</v>
      </c>
      <c r="M32" s="209">
        <v>16446100</v>
      </c>
      <c r="N32" s="209">
        <v>5685394</v>
      </c>
      <c r="O32" s="103">
        <f t="shared" si="3"/>
        <v>64777134</v>
      </c>
      <c r="P32" s="104">
        <f t="shared" si="4"/>
        <v>64777134</v>
      </c>
    </row>
    <row r="33" spans="3:16" ht="30" customHeight="1">
      <c r="C33" s="53"/>
      <c r="D33" s="61" t="s">
        <v>59</v>
      </c>
      <c r="E33" s="62"/>
      <c r="F33" s="204">
        <v>0</v>
      </c>
      <c r="G33" s="204">
        <v>0</v>
      </c>
      <c r="H33" s="97">
        <f t="shared" si="1"/>
        <v>0</v>
      </c>
      <c r="I33" s="206">
        <v>0</v>
      </c>
      <c r="J33" s="204">
        <v>121760</v>
      </c>
      <c r="K33" s="204">
        <v>0</v>
      </c>
      <c r="L33" s="204">
        <v>0</v>
      </c>
      <c r="M33" s="204">
        <v>0</v>
      </c>
      <c r="N33" s="204">
        <v>0</v>
      </c>
      <c r="O33" s="98">
        <f t="shared" si="3"/>
        <v>121760</v>
      </c>
      <c r="P33" s="100">
        <f t="shared" si="4"/>
        <v>121760</v>
      </c>
    </row>
    <row r="34" spans="3:16" ht="30" customHeight="1">
      <c r="C34" s="53"/>
      <c r="D34" s="61" t="s">
        <v>74</v>
      </c>
      <c r="E34" s="62"/>
      <c r="F34" s="204">
        <v>0</v>
      </c>
      <c r="G34" s="204">
        <v>0</v>
      </c>
      <c r="H34" s="97">
        <f t="shared" si="1"/>
        <v>0</v>
      </c>
      <c r="I34" s="206">
        <v>0</v>
      </c>
      <c r="J34" s="204">
        <v>54434450</v>
      </c>
      <c r="K34" s="204">
        <v>43883295</v>
      </c>
      <c r="L34" s="204">
        <v>32711848</v>
      </c>
      <c r="M34" s="204">
        <v>16816319</v>
      </c>
      <c r="N34" s="204">
        <v>8967660</v>
      </c>
      <c r="O34" s="98">
        <f t="shared" si="3"/>
        <v>156813572</v>
      </c>
      <c r="P34" s="100">
        <f t="shared" si="4"/>
        <v>156813572</v>
      </c>
    </row>
    <row r="35" spans="3:16" ht="30" customHeight="1">
      <c r="C35" s="53"/>
      <c r="D35" s="61" t="s">
        <v>60</v>
      </c>
      <c r="E35" s="62"/>
      <c r="F35" s="204">
        <v>0</v>
      </c>
      <c r="G35" s="204">
        <v>131650</v>
      </c>
      <c r="H35" s="97">
        <f t="shared" si="1"/>
        <v>131650</v>
      </c>
      <c r="I35" s="205">
        <v>0</v>
      </c>
      <c r="J35" s="204">
        <v>4115000</v>
      </c>
      <c r="K35" s="204">
        <v>3574010</v>
      </c>
      <c r="L35" s="204">
        <v>6713440</v>
      </c>
      <c r="M35" s="204">
        <v>5824240</v>
      </c>
      <c r="N35" s="204">
        <v>4802420</v>
      </c>
      <c r="O35" s="98">
        <f t="shared" si="3"/>
        <v>25029110</v>
      </c>
      <c r="P35" s="100">
        <f t="shared" si="4"/>
        <v>25160760</v>
      </c>
    </row>
    <row r="36" spans="3:16" ht="30" customHeight="1">
      <c r="C36" s="53"/>
      <c r="D36" s="61" t="s">
        <v>61</v>
      </c>
      <c r="E36" s="62"/>
      <c r="F36" s="204">
        <v>797330</v>
      </c>
      <c r="G36" s="204">
        <v>1125970</v>
      </c>
      <c r="H36" s="97">
        <f t="shared" si="1"/>
        <v>1923300</v>
      </c>
      <c r="I36" s="205">
        <v>0</v>
      </c>
      <c r="J36" s="204">
        <v>12671777</v>
      </c>
      <c r="K36" s="204">
        <v>13825370</v>
      </c>
      <c r="L36" s="204">
        <v>12111880</v>
      </c>
      <c r="M36" s="204">
        <v>10302970</v>
      </c>
      <c r="N36" s="204">
        <v>2982620</v>
      </c>
      <c r="O36" s="98">
        <f t="shared" si="3"/>
        <v>51894617</v>
      </c>
      <c r="P36" s="100">
        <f t="shared" si="4"/>
        <v>53817917</v>
      </c>
    </row>
    <row r="37" spans="3:16" ht="30" customHeight="1">
      <c r="C37" s="53"/>
      <c r="D37" s="61" t="s">
        <v>62</v>
      </c>
      <c r="E37" s="62"/>
      <c r="F37" s="204">
        <v>0</v>
      </c>
      <c r="G37" s="204">
        <v>0</v>
      </c>
      <c r="H37" s="97">
        <f t="shared" si="1"/>
        <v>0</v>
      </c>
      <c r="I37" s="206">
        <v>0</v>
      </c>
      <c r="J37" s="204">
        <v>24783230</v>
      </c>
      <c r="K37" s="204">
        <v>28061800</v>
      </c>
      <c r="L37" s="204">
        <v>31994460</v>
      </c>
      <c r="M37" s="204">
        <v>16038550</v>
      </c>
      <c r="N37" s="204">
        <v>6968250</v>
      </c>
      <c r="O37" s="98">
        <f t="shared" si="3"/>
        <v>107846290</v>
      </c>
      <c r="P37" s="100">
        <f t="shared" si="4"/>
        <v>107846290</v>
      </c>
    </row>
    <row r="38" spans="3:16" ht="30" customHeight="1">
      <c r="C38" s="53"/>
      <c r="D38" s="61" t="s">
        <v>63</v>
      </c>
      <c r="E38" s="62"/>
      <c r="F38" s="204">
        <v>0</v>
      </c>
      <c r="G38" s="204">
        <v>0</v>
      </c>
      <c r="H38" s="97">
        <f t="shared" si="1"/>
        <v>0</v>
      </c>
      <c r="I38" s="206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98">
        <f t="shared" si="3"/>
        <v>0</v>
      </c>
      <c r="P38" s="100">
        <f t="shared" si="4"/>
        <v>0</v>
      </c>
    </row>
    <row r="39" spans="3:16" ht="30" customHeight="1">
      <c r="C39" s="53"/>
      <c r="D39" s="192" t="s">
        <v>64</v>
      </c>
      <c r="E39" s="199"/>
      <c r="F39" s="204">
        <v>0</v>
      </c>
      <c r="G39" s="204">
        <v>0</v>
      </c>
      <c r="H39" s="98">
        <f t="shared" si="1"/>
        <v>0</v>
      </c>
      <c r="I39" s="206">
        <v>0</v>
      </c>
      <c r="J39" s="204">
        <v>251640</v>
      </c>
      <c r="K39" s="204">
        <v>1360990</v>
      </c>
      <c r="L39" s="204">
        <v>23289040</v>
      </c>
      <c r="M39" s="204">
        <v>70953740</v>
      </c>
      <c r="N39" s="204">
        <v>71770190</v>
      </c>
      <c r="O39" s="98">
        <f t="shared" si="3"/>
        <v>167625600</v>
      </c>
      <c r="P39" s="100">
        <f t="shared" si="4"/>
        <v>167625600</v>
      </c>
    </row>
    <row r="40" spans="3:16" ht="30" customHeight="1" thickBot="1">
      <c r="C40" s="63"/>
      <c r="D40" s="194" t="s">
        <v>65</v>
      </c>
      <c r="E40" s="195"/>
      <c r="F40" s="210">
        <v>0</v>
      </c>
      <c r="G40" s="210">
        <v>0</v>
      </c>
      <c r="H40" s="105">
        <f t="shared" si="1"/>
        <v>0</v>
      </c>
      <c r="I40" s="211">
        <v>0</v>
      </c>
      <c r="J40" s="210">
        <v>149530</v>
      </c>
      <c r="K40" s="210">
        <v>859820</v>
      </c>
      <c r="L40" s="210">
        <v>1413940</v>
      </c>
      <c r="M40" s="210">
        <v>2888020</v>
      </c>
      <c r="N40" s="210">
        <v>1194440</v>
      </c>
      <c r="O40" s="105">
        <f t="shared" si="3"/>
        <v>6505750</v>
      </c>
      <c r="P40" s="106">
        <f t="shared" si="4"/>
        <v>6505750</v>
      </c>
    </row>
    <row r="41" spans="3:16" ht="30" customHeight="1">
      <c r="C41" s="50" t="s">
        <v>66</v>
      </c>
      <c r="D41" s="66"/>
      <c r="E41" s="67"/>
      <c r="F41" s="93">
        <f>SUM(F42:F45)</f>
        <v>0</v>
      </c>
      <c r="G41" s="93">
        <f>SUM(G42:G45)</f>
        <v>0</v>
      </c>
      <c r="H41" s="94">
        <f t="shared" si="1"/>
        <v>0</v>
      </c>
      <c r="I41" s="107">
        <v>0</v>
      </c>
      <c r="J41" s="93">
        <f>SUM(J42:J45)</f>
        <v>43220140</v>
      </c>
      <c r="K41" s="93">
        <f>SUM(K42:K45)</f>
        <v>52524223</v>
      </c>
      <c r="L41" s="93">
        <f>SUM(L42:L45)</f>
        <v>130936277</v>
      </c>
      <c r="M41" s="93">
        <f>SUM(M42:M45)</f>
        <v>294858206</v>
      </c>
      <c r="N41" s="93">
        <f>SUM(N42:N45)</f>
        <v>205668621</v>
      </c>
      <c r="O41" s="94">
        <f t="shared" si="3"/>
        <v>727207467</v>
      </c>
      <c r="P41" s="96">
        <f t="shared" si="4"/>
        <v>727207467</v>
      </c>
    </row>
    <row r="42" spans="3:16" ht="30" customHeight="1">
      <c r="C42" s="53"/>
      <c r="D42" s="61" t="s">
        <v>67</v>
      </c>
      <c r="E42" s="62"/>
      <c r="F42" s="204">
        <v>0</v>
      </c>
      <c r="G42" s="204">
        <v>0</v>
      </c>
      <c r="H42" s="98">
        <f t="shared" si="1"/>
        <v>0</v>
      </c>
      <c r="I42" s="206">
        <v>0</v>
      </c>
      <c r="J42" s="204">
        <v>1380063</v>
      </c>
      <c r="K42" s="204">
        <v>2558880</v>
      </c>
      <c r="L42" s="204">
        <v>57408757</v>
      </c>
      <c r="M42" s="204">
        <v>150427522</v>
      </c>
      <c r="N42" s="204">
        <v>111461637</v>
      </c>
      <c r="O42" s="98">
        <f>SUM(I42:N42)</f>
        <v>323236859</v>
      </c>
      <c r="P42" s="100">
        <f>SUM(O42,H42)</f>
        <v>323236859</v>
      </c>
    </row>
    <row r="43" spans="3:16" ht="30" customHeight="1">
      <c r="C43" s="53"/>
      <c r="D43" s="61" t="s">
        <v>68</v>
      </c>
      <c r="E43" s="62"/>
      <c r="F43" s="204">
        <v>0</v>
      </c>
      <c r="G43" s="204">
        <v>0</v>
      </c>
      <c r="H43" s="98">
        <f t="shared" si="1"/>
        <v>0</v>
      </c>
      <c r="I43" s="206">
        <v>0</v>
      </c>
      <c r="J43" s="204">
        <v>38678977</v>
      </c>
      <c r="K43" s="204">
        <v>45218123</v>
      </c>
      <c r="L43" s="204">
        <v>58303720</v>
      </c>
      <c r="M43" s="204">
        <v>63689085</v>
      </c>
      <c r="N43" s="204">
        <v>42962012</v>
      </c>
      <c r="O43" s="98">
        <f>SUM(I43:N43)</f>
        <v>248851917</v>
      </c>
      <c r="P43" s="100">
        <f>SUM(O43,H43)</f>
        <v>248851917</v>
      </c>
    </row>
    <row r="44" spans="3:16" ht="30" customHeight="1">
      <c r="C44" s="53"/>
      <c r="D44" s="61" t="s">
        <v>69</v>
      </c>
      <c r="E44" s="62"/>
      <c r="F44" s="204">
        <v>0</v>
      </c>
      <c r="G44" s="204">
        <v>0</v>
      </c>
      <c r="H44" s="98">
        <f t="shared" si="1"/>
        <v>0</v>
      </c>
      <c r="I44" s="206">
        <v>0</v>
      </c>
      <c r="J44" s="204">
        <v>0</v>
      </c>
      <c r="K44" s="204">
        <v>299350</v>
      </c>
      <c r="L44" s="204">
        <v>2137150</v>
      </c>
      <c r="M44" s="204">
        <v>14856325</v>
      </c>
      <c r="N44" s="204">
        <v>8226080</v>
      </c>
      <c r="O44" s="98">
        <f>SUM(I44:N44)</f>
        <v>25518905</v>
      </c>
      <c r="P44" s="100">
        <f>SUM(O44,H44)</f>
        <v>25518905</v>
      </c>
    </row>
    <row r="45" spans="3:16" ht="30" customHeight="1" thickBot="1">
      <c r="C45" s="63"/>
      <c r="D45" s="64" t="s">
        <v>78</v>
      </c>
      <c r="E45" s="65"/>
      <c r="F45" s="207">
        <v>0</v>
      </c>
      <c r="G45" s="207">
        <v>0</v>
      </c>
      <c r="H45" s="101">
        <f t="shared" si="1"/>
        <v>0</v>
      </c>
      <c r="I45" s="212">
        <v>0</v>
      </c>
      <c r="J45" s="207">
        <v>3161100</v>
      </c>
      <c r="K45" s="207">
        <v>4447870</v>
      </c>
      <c r="L45" s="207">
        <v>13086650</v>
      </c>
      <c r="M45" s="207">
        <v>65885274</v>
      </c>
      <c r="N45" s="207">
        <v>43018892</v>
      </c>
      <c r="O45" s="117">
        <f>SUM(I45:N45)</f>
        <v>129599786</v>
      </c>
      <c r="P45" s="118">
        <f>SUM(O45,H45)</f>
        <v>129599786</v>
      </c>
    </row>
    <row r="46" spans="3:16" ht="30" customHeight="1" thickBot="1">
      <c r="C46" s="196" t="s">
        <v>70</v>
      </c>
      <c r="D46" s="197"/>
      <c r="E46" s="197"/>
      <c r="F46" s="111">
        <f>SUM(F10,F31,F41)</f>
        <v>24662680</v>
      </c>
      <c r="G46" s="111">
        <f>SUM(G10,G31,G41)</f>
        <v>37936079</v>
      </c>
      <c r="H46" s="112">
        <f t="shared" si="1"/>
        <v>62598759</v>
      </c>
      <c r="I46" s="113">
        <f aca="true" t="shared" si="9" ref="I46:N46">SUM(I10,I31,I41)</f>
        <v>0</v>
      </c>
      <c r="J46" s="111">
        <f t="shared" si="9"/>
        <v>436105946</v>
      </c>
      <c r="K46" s="111">
        <f t="shared" si="9"/>
        <v>397625145</v>
      </c>
      <c r="L46" s="111">
        <f t="shared" si="9"/>
        <v>437737005</v>
      </c>
      <c r="M46" s="111">
        <f t="shared" si="9"/>
        <v>604027124</v>
      </c>
      <c r="N46" s="111">
        <f t="shared" si="9"/>
        <v>390791646</v>
      </c>
      <c r="O46" s="112">
        <f t="shared" si="3"/>
        <v>2266286866</v>
      </c>
      <c r="P46" s="114">
        <f t="shared" si="4"/>
        <v>2328885625</v>
      </c>
    </row>
    <row r="47" spans="3:17" ht="30" customHeight="1" thickBot="1" thickTop="1">
      <c r="C47" s="69" t="s">
        <v>73</v>
      </c>
      <c r="D47" s="70"/>
      <c r="E47" s="70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6"/>
      <c r="Q47" s="45"/>
    </row>
    <row r="48" spans="3:17" ht="30" customHeight="1">
      <c r="C48" s="50" t="s">
        <v>37</v>
      </c>
      <c r="D48" s="51"/>
      <c r="E48" s="52"/>
      <c r="F48" s="93">
        <f>SUM(F49,F55,F58,F63,F67,F68)</f>
        <v>21645323</v>
      </c>
      <c r="G48" s="93">
        <f>SUM(G49,G55,G58,G63,G67,G68)</f>
        <v>33256826</v>
      </c>
      <c r="H48" s="94">
        <f t="shared" si="1"/>
        <v>54902149</v>
      </c>
      <c r="I48" s="95">
        <f aca="true" t="shared" si="10" ref="I48:N48">SUM(I49,I55,I58,I63,I67,I68)</f>
        <v>0</v>
      </c>
      <c r="J48" s="93">
        <f t="shared" si="10"/>
        <v>261249148</v>
      </c>
      <c r="K48" s="93">
        <f t="shared" si="10"/>
        <v>212595751</v>
      </c>
      <c r="L48" s="93">
        <f t="shared" si="10"/>
        <v>163337585</v>
      </c>
      <c r="M48" s="93">
        <f t="shared" si="10"/>
        <v>152590835</v>
      </c>
      <c r="N48" s="93">
        <f t="shared" si="10"/>
        <v>73978179</v>
      </c>
      <c r="O48" s="94">
        <f t="shared" si="3"/>
        <v>863751498</v>
      </c>
      <c r="P48" s="96">
        <f t="shared" si="4"/>
        <v>918653647</v>
      </c>
      <c r="Q48" s="45"/>
    </row>
    <row r="49" spans="3:16" ht="30" customHeight="1">
      <c r="C49" s="53"/>
      <c r="D49" s="54" t="s">
        <v>38</v>
      </c>
      <c r="E49" s="55"/>
      <c r="F49" s="97">
        <f>SUM(F50:F54)</f>
        <v>2279113</v>
      </c>
      <c r="G49" s="97">
        <f>SUM(G50:G54)</f>
        <v>5008553</v>
      </c>
      <c r="H49" s="98">
        <f t="shared" si="1"/>
        <v>7287666</v>
      </c>
      <c r="I49" s="99">
        <f aca="true" t="shared" si="11" ref="I49:N49">SUM(I50:I54)</f>
        <v>0</v>
      </c>
      <c r="J49" s="97">
        <f t="shared" si="11"/>
        <v>54162219</v>
      </c>
      <c r="K49" s="97">
        <f t="shared" si="11"/>
        <v>41332267</v>
      </c>
      <c r="L49" s="97">
        <f t="shared" si="11"/>
        <v>27551810</v>
      </c>
      <c r="M49" s="97">
        <f t="shared" si="11"/>
        <v>31741449</v>
      </c>
      <c r="N49" s="97">
        <f t="shared" si="11"/>
        <v>25196431</v>
      </c>
      <c r="O49" s="98">
        <f t="shared" si="3"/>
        <v>179984176</v>
      </c>
      <c r="P49" s="100">
        <f t="shared" si="4"/>
        <v>187271842</v>
      </c>
    </row>
    <row r="50" spans="3:16" ht="30" customHeight="1">
      <c r="C50" s="53"/>
      <c r="D50" s="54"/>
      <c r="E50" s="56" t="s">
        <v>39</v>
      </c>
      <c r="F50" s="204">
        <v>21248</v>
      </c>
      <c r="G50" s="204">
        <v>0</v>
      </c>
      <c r="H50" s="98">
        <f t="shared" si="1"/>
        <v>21248</v>
      </c>
      <c r="I50" s="205">
        <v>0</v>
      </c>
      <c r="J50" s="204">
        <v>34536914</v>
      </c>
      <c r="K50" s="204">
        <v>25004447</v>
      </c>
      <c r="L50" s="204">
        <v>16685505</v>
      </c>
      <c r="M50" s="204">
        <v>17732633</v>
      </c>
      <c r="N50" s="204">
        <v>15198995</v>
      </c>
      <c r="O50" s="98">
        <f t="shared" si="3"/>
        <v>109158494</v>
      </c>
      <c r="P50" s="100">
        <f t="shared" si="4"/>
        <v>109179742</v>
      </c>
    </row>
    <row r="51" spans="3:16" ht="30" customHeight="1">
      <c r="C51" s="53"/>
      <c r="D51" s="54"/>
      <c r="E51" s="56" t="s">
        <v>40</v>
      </c>
      <c r="F51" s="204">
        <v>0</v>
      </c>
      <c r="G51" s="204">
        <v>0</v>
      </c>
      <c r="H51" s="98">
        <f t="shared" si="1"/>
        <v>0</v>
      </c>
      <c r="I51" s="205">
        <v>0</v>
      </c>
      <c r="J51" s="204">
        <v>216459</v>
      </c>
      <c r="K51" s="204">
        <v>255231</v>
      </c>
      <c r="L51" s="204">
        <v>705835</v>
      </c>
      <c r="M51" s="204">
        <v>2845665</v>
      </c>
      <c r="N51" s="204">
        <v>3100059</v>
      </c>
      <c r="O51" s="98">
        <f t="shared" si="3"/>
        <v>7123249</v>
      </c>
      <c r="P51" s="100">
        <f t="shared" si="4"/>
        <v>7123249</v>
      </c>
    </row>
    <row r="52" spans="3:16" ht="30" customHeight="1">
      <c r="C52" s="53"/>
      <c r="D52" s="54"/>
      <c r="E52" s="56" t="s">
        <v>41</v>
      </c>
      <c r="F52" s="204">
        <v>919512</v>
      </c>
      <c r="G52" s="204">
        <v>2563324</v>
      </c>
      <c r="H52" s="98">
        <f t="shared" si="1"/>
        <v>3482836</v>
      </c>
      <c r="I52" s="205">
        <v>0</v>
      </c>
      <c r="J52" s="204">
        <v>9383960</v>
      </c>
      <c r="K52" s="204">
        <v>7235605</v>
      </c>
      <c r="L52" s="204">
        <v>3893197</v>
      </c>
      <c r="M52" s="204">
        <v>6142674</v>
      </c>
      <c r="N52" s="204">
        <v>4322843</v>
      </c>
      <c r="O52" s="98">
        <f t="shared" si="3"/>
        <v>30978279</v>
      </c>
      <c r="P52" s="100">
        <f t="shared" si="4"/>
        <v>34461115</v>
      </c>
    </row>
    <row r="53" spans="3:16" ht="30" customHeight="1">
      <c r="C53" s="53"/>
      <c r="D53" s="54"/>
      <c r="E53" s="56" t="s">
        <v>42</v>
      </c>
      <c r="F53" s="204">
        <v>831536</v>
      </c>
      <c r="G53" s="204">
        <v>1960498</v>
      </c>
      <c r="H53" s="98">
        <f t="shared" si="1"/>
        <v>2792034</v>
      </c>
      <c r="I53" s="205">
        <v>0</v>
      </c>
      <c r="J53" s="204">
        <v>5854425</v>
      </c>
      <c r="K53" s="204">
        <v>5151460</v>
      </c>
      <c r="L53" s="204">
        <v>3665854</v>
      </c>
      <c r="M53" s="204">
        <v>2923425</v>
      </c>
      <c r="N53" s="204">
        <v>1417193</v>
      </c>
      <c r="O53" s="98">
        <f t="shared" si="3"/>
        <v>19012357</v>
      </c>
      <c r="P53" s="100">
        <f t="shared" si="4"/>
        <v>21804391</v>
      </c>
    </row>
    <row r="54" spans="3:16" ht="30" customHeight="1">
      <c r="C54" s="53"/>
      <c r="D54" s="54"/>
      <c r="E54" s="56" t="s">
        <v>43</v>
      </c>
      <c r="F54" s="204">
        <v>506817</v>
      </c>
      <c r="G54" s="204">
        <v>484731</v>
      </c>
      <c r="H54" s="98">
        <f t="shared" si="1"/>
        <v>991548</v>
      </c>
      <c r="I54" s="205">
        <v>0</v>
      </c>
      <c r="J54" s="204">
        <v>4170461</v>
      </c>
      <c r="K54" s="204">
        <v>3685524</v>
      </c>
      <c r="L54" s="204">
        <v>2601419</v>
      </c>
      <c r="M54" s="204">
        <v>2097052</v>
      </c>
      <c r="N54" s="204">
        <v>1157341</v>
      </c>
      <c r="O54" s="98">
        <f t="shared" si="3"/>
        <v>13711797</v>
      </c>
      <c r="P54" s="100">
        <f t="shared" si="4"/>
        <v>14703345</v>
      </c>
    </row>
    <row r="55" spans="3:16" ht="30" customHeight="1">
      <c r="C55" s="53"/>
      <c r="D55" s="57" t="s">
        <v>44</v>
      </c>
      <c r="E55" s="58"/>
      <c r="F55" s="97">
        <f>SUM(F56:F57)</f>
        <v>6116175</v>
      </c>
      <c r="G55" s="97">
        <f>SUM(G56:G57)</f>
        <v>12743421</v>
      </c>
      <c r="H55" s="98">
        <f t="shared" si="1"/>
        <v>18859596</v>
      </c>
      <c r="I55" s="99">
        <f aca="true" t="shared" si="12" ref="I55:N55">SUM(I56:I57)</f>
        <v>0</v>
      </c>
      <c r="J55" s="97">
        <f t="shared" si="12"/>
        <v>130531409</v>
      </c>
      <c r="K55" s="97">
        <f t="shared" si="12"/>
        <v>105330208</v>
      </c>
      <c r="L55" s="97">
        <f t="shared" si="12"/>
        <v>70074852</v>
      </c>
      <c r="M55" s="97">
        <f t="shared" si="12"/>
        <v>59473270</v>
      </c>
      <c r="N55" s="97">
        <f t="shared" si="12"/>
        <v>24224276</v>
      </c>
      <c r="O55" s="98">
        <f t="shared" si="3"/>
        <v>389634015</v>
      </c>
      <c r="P55" s="100">
        <f t="shared" si="4"/>
        <v>408493611</v>
      </c>
    </row>
    <row r="56" spans="3:16" ht="30" customHeight="1">
      <c r="C56" s="53"/>
      <c r="D56" s="54"/>
      <c r="E56" s="56" t="s">
        <v>45</v>
      </c>
      <c r="F56" s="204">
        <v>0</v>
      </c>
      <c r="G56" s="204">
        <v>0</v>
      </c>
      <c r="H56" s="98">
        <f t="shared" si="1"/>
        <v>0</v>
      </c>
      <c r="I56" s="205">
        <v>0</v>
      </c>
      <c r="J56" s="204">
        <v>101304860</v>
      </c>
      <c r="K56" s="204">
        <v>80071759</v>
      </c>
      <c r="L56" s="204">
        <v>57833977</v>
      </c>
      <c r="M56" s="204">
        <v>51005826</v>
      </c>
      <c r="N56" s="204">
        <v>21403469</v>
      </c>
      <c r="O56" s="98">
        <f t="shared" si="3"/>
        <v>311619891</v>
      </c>
      <c r="P56" s="100">
        <f t="shared" si="4"/>
        <v>311619891</v>
      </c>
    </row>
    <row r="57" spans="3:16" ht="30" customHeight="1">
      <c r="C57" s="53"/>
      <c r="D57" s="54"/>
      <c r="E57" s="56" t="s">
        <v>46</v>
      </c>
      <c r="F57" s="204">
        <v>6116175</v>
      </c>
      <c r="G57" s="204">
        <v>12743421</v>
      </c>
      <c r="H57" s="98">
        <f t="shared" si="1"/>
        <v>18859596</v>
      </c>
      <c r="I57" s="205">
        <v>0</v>
      </c>
      <c r="J57" s="204">
        <v>29226549</v>
      </c>
      <c r="K57" s="204">
        <v>25258449</v>
      </c>
      <c r="L57" s="204">
        <v>12240875</v>
      </c>
      <c r="M57" s="204">
        <v>8467444</v>
      </c>
      <c r="N57" s="204">
        <v>2820807</v>
      </c>
      <c r="O57" s="98">
        <f t="shared" si="3"/>
        <v>78014124</v>
      </c>
      <c r="P57" s="100">
        <f t="shared" si="4"/>
        <v>96873720</v>
      </c>
    </row>
    <row r="58" spans="3:16" ht="30" customHeight="1">
      <c r="C58" s="53"/>
      <c r="D58" s="57" t="s">
        <v>47</v>
      </c>
      <c r="E58" s="58"/>
      <c r="F58" s="97">
        <f>SUM(F59:F62)</f>
        <v>239765</v>
      </c>
      <c r="G58" s="97">
        <f>SUM(G59:G62)</f>
        <v>502569</v>
      </c>
      <c r="H58" s="98">
        <f t="shared" si="1"/>
        <v>742334</v>
      </c>
      <c r="I58" s="99">
        <f aca="true" t="shared" si="13" ref="I58:N58">SUM(I59:I62)</f>
        <v>0</v>
      </c>
      <c r="J58" s="97">
        <f t="shared" si="13"/>
        <v>8409550</v>
      </c>
      <c r="K58" s="97">
        <f t="shared" si="13"/>
        <v>9210359</v>
      </c>
      <c r="L58" s="97">
        <f t="shared" si="13"/>
        <v>25250215</v>
      </c>
      <c r="M58" s="97">
        <f t="shared" si="13"/>
        <v>26293529</v>
      </c>
      <c r="N58" s="97">
        <f t="shared" si="13"/>
        <v>10757824</v>
      </c>
      <c r="O58" s="98">
        <f t="shared" si="3"/>
        <v>79921477</v>
      </c>
      <c r="P58" s="100">
        <f t="shared" si="4"/>
        <v>80663811</v>
      </c>
    </row>
    <row r="59" spans="3:16" ht="30" customHeight="1">
      <c r="C59" s="53"/>
      <c r="D59" s="54"/>
      <c r="E59" s="56" t="s">
        <v>48</v>
      </c>
      <c r="F59" s="204">
        <v>182444</v>
      </c>
      <c r="G59" s="204">
        <v>345195</v>
      </c>
      <c r="H59" s="98">
        <f t="shared" si="1"/>
        <v>527639</v>
      </c>
      <c r="I59" s="205">
        <v>0</v>
      </c>
      <c r="J59" s="204">
        <v>7053079</v>
      </c>
      <c r="K59" s="204">
        <v>7733002</v>
      </c>
      <c r="L59" s="204">
        <v>23785699</v>
      </c>
      <c r="M59" s="204">
        <v>25308521</v>
      </c>
      <c r="N59" s="204">
        <v>10603438</v>
      </c>
      <c r="O59" s="98">
        <f t="shared" si="3"/>
        <v>74483739</v>
      </c>
      <c r="P59" s="100">
        <f t="shared" si="4"/>
        <v>75011378</v>
      </c>
    </row>
    <row r="60" spans="3:16" ht="30" customHeight="1">
      <c r="C60" s="53"/>
      <c r="D60" s="54"/>
      <c r="E60" s="59" t="s">
        <v>49</v>
      </c>
      <c r="F60" s="204">
        <v>57321</v>
      </c>
      <c r="G60" s="204">
        <v>157374</v>
      </c>
      <c r="H60" s="98">
        <f t="shared" si="1"/>
        <v>214695</v>
      </c>
      <c r="I60" s="205">
        <v>0</v>
      </c>
      <c r="J60" s="204">
        <v>1356471</v>
      </c>
      <c r="K60" s="204">
        <v>1477357</v>
      </c>
      <c r="L60" s="204">
        <v>1464516</v>
      </c>
      <c r="M60" s="204">
        <v>985008</v>
      </c>
      <c r="N60" s="204">
        <v>154386</v>
      </c>
      <c r="O60" s="98">
        <f t="shared" si="3"/>
        <v>5437738</v>
      </c>
      <c r="P60" s="100">
        <f t="shared" si="4"/>
        <v>5652433</v>
      </c>
    </row>
    <row r="61" spans="3:16" ht="30" customHeight="1">
      <c r="C61" s="53"/>
      <c r="D61" s="54"/>
      <c r="E61" s="59" t="s">
        <v>50</v>
      </c>
      <c r="F61" s="204">
        <v>0</v>
      </c>
      <c r="G61" s="204">
        <v>0</v>
      </c>
      <c r="H61" s="98">
        <f t="shared" si="1"/>
        <v>0</v>
      </c>
      <c r="I61" s="205">
        <v>0</v>
      </c>
      <c r="J61" s="204">
        <v>0</v>
      </c>
      <c r="K61" s="204">
        <v>0</v>
      </c>
      <c r="L61" s="204">
        <v>0</v>
      </c>
      <c r="M61" s="204">
        <v>0</v>
      </c>
      <c r="N61" s="204">
        <v>0</v>
      </c>
      <c r="O61" s="98">
        <f t="shared" si="3"/>
        <v>0</v>
      </c>
      <c r="P61" s="100">
        <f t="shared" si="4"/>
        <v>0</v>
      </c>
    </row>
    <row r="62" spans="3:16" ht="30" customHeight="1">
      <c r="C62" s="53"/>
      <c r="D62" s="60"/>
      <c r="E62" s="59" t="s">
        <v>77</v>
      </c>
      <c r="F62" s="204">
        <v>0</v>
      </c>
      <c r="G62" s="204">
        <v>0</v>
      </c>
      <c r="H62" s="98">
        <f t="shared" si="1"/>
        <v>0</v>
      </c>
      <c r="I62" s="206">
        <v>0</v>
      </c>
      <c r="J62" s="204">
        <v>0</v>
      </c>
      <c r="K62" s="204">
        <v>0</v>
      </c>
      <c r="L62" s="204">
        <v>0</v>
      </c>
      <c r="M62" s="204">
        <v>0</v>
      </c>
      <c r="N62" s="204">
        <v>0</v>
      </c>
      <c r="O62" s="98">
        <f t="shared" si="3"/>
        <v>0</v>
      </c>
      <c r="P62" s="100">
        <f t="shared" si="4"/>
        <v>0</v>
      </c>
    </row>
    <row r="63" spans="3:16" ht="30" customHeight="1">
      <c r="C63" s="53"/>
      <c r="D63" s="57" t="s">
        <v>51</v>
      </c>
      <c r="E63" s="58"/>
      <c r="F63" s="97">
        <f>SUM(F64:F66)</f>
        <v>7755850</v>
      </c>
      <c r="G63" s="97">
        <f>SUM(G64:G66)</f>
        <v>8923903</v>
      </c>
      <c r="H63" s="98">
        <f t="shared" si="1"/>
        <v>16679753</v>
      </c>
      <c r="I63" s="99">
        <f aca="true" t="shared" si="14" ref="I63:N63">SUM(I64:I66)</f>
        <v>0</v>
      </c>
      <c r="J63" s="97">
        <f t="shared" si="14"/>
        <v>13078422</v>
      </c>
      <c r="K63" s="97">
        <f t="shared" si="14"/>
        <v>19153162</v>
      </c>
      <c r="L63" s="97">
        <f t="shared" si="14"/>
        <v>13457388</v>
      </c>
      <c r="M63" s="97">
        <f t="shared" si="14"/>
        <v>10729233</v>
      </c>
      <c r="N63" s="97">
        <f t="shared" si="14"/>
        <v>4965236</v>
      </c>
      <c r="O63" s="98">
        <f t="shared" si="3"/>
        <v>61383441</v>
      </c>
      <c r="P63" s="100">
        <f t="shared" si="4"/>
        <v>78063194</v>
      </c>
    </row>
    <row r="64" spans="3:16" ht="30" customHeight="1">
      <c r="C64" s="53"/>
      <c r="D64" s="54"/>
      <c r="E64" s="59" t="s">
        <v>52</v>
      </c>
      <c r="F64" s="204">
        <v>3537735</v>
      </c>
      <c r="G64" s="204">
        <v>5614463</v>
      </c>
      <c r="H64" s="98">
        <f t="shared" si="1"/>
        <v>9152198</v>
      </c>
      <c r="I64" s="205">
        <v>0</v>
      </c>
      <c r="J64" s="204">
        <v>10648749</v>
      </c>
      <c r="K64" s="204">
        <v>17137277</v>
      </c>
      <c r="L64" s="204">
        <v>11804373</v>
      </c>
      <c r="M64" s="204">
        <v>9704271</v>
      </c>
      <c r="N64" s="204">
        <v>4579100</v>
      </c>
      <c r="O64" s="98">
        <f t="shared" si="3"/>
        <v>53873770</v>
      </c>
      <c r="P64" s="100">
        <f t="shared" si="4"/>
        <v>63025968</v>
      </c>
    </row>
    <row r="65" spans="3:16" ht="30" customHeight="1">
      <c r="C65" s="53"/>
      <c r="D65" s="54"/>
      <c r="E65" s="59" t="s">
        <v>53</v>
      </c>
      <c r="F65" s="204">
        <v>589920</v>
      </c>
      <c r="G65" s="204">
        <v>571732</v>
      </c>
      <c r="H65" s="98">
        <f t="shared" si="1"/>
        <v>1161652</v>
      </c>
      <c r="I65" s="205">
        <v>0</v>
      </c>
      <c r="J65" s="204">
        <v>715289</v>
      </c>
      <c r="K65" s="204">
        <v>818247</v>
      </c>
      <c r="L65" s="204">
        <v>642812</v>
      </c>
      <c r="M65" s="204">
        <v>405718</v>
      </c>
      <c r="N65" s="204">
        <v>26136</v>
      </c>
      <c r="O65" s="98">
        <f t="shared" si="3"/>
        <v>2608202</v>
      </c>
      <c r="P65" s="100">
        <f t="shared" si="4"/>
        <v>3769854</v>
      </c>
    </row>
    <row r="66" spans="3:16" ht="30" customHeight="1">
      <c r="C66" s="53"/>
      <c r="D66" s="54"/>
      <c r="E66" s="59" t="s">
        <v>54</v>
      </c>
      <c r="F66" s="204">
        <v>3628195</v>
      </c>
      <c r="G66" s="204">
        <v>2737708</v>
      </c>
      <c r="H66" s="98">
        <f t="shared" si="1"/>
        <v>6365903</v>
      </c>
      <c r="I66" s="205">
        <v>0</v>
      </c>
      <c r="J66" s="204">
        <v>1714384</v>
      </c>
      <c r="K66" s="204">
        <v>1197638</v>
      </c>
      <c r="L66" s="204">
        <v>1010203</v>
      </c>
      <c r="M66" s="204">
        <v>619244</v>
      </c>
      <c r="N66" s="204">
        <v>360000</v>
      </c>
      <c r="O66" s="98">
        <f t="shared" si="3"/>
        <v>4901469</v>
      </c>
      <c r="P66" s="100">
        <f t="shared" si="4"/>
        <v>11267372</v>
      </c>
    </row>
    <row r="67" spans="3:16" ht="30" customHeight="1">
      <c r="C67" s="53"/>
      <c r="D67" s="61" t="s">
        <v>55</v>
      </c>
      <c r="E67" s="62"/>
      <c r="F67" s="204">
        <v>1023990</v>
      </c>
      <c r="G67" s="204">
        <v>945617</v>
      </c>
      <c r="H67" s="98">
        <f t="shared" si="1"/>
        <v>1969607</v>
      </c>
      <c r="I67" s="205">
        <v>0</v>
      </c>
      <c r="J67" s="204">
        <v>13774480</v>
      </c>
      <c r="K67" s="204">
        <v>12820733</v>
      </c>
      <c r="L67" s="204">
        <v>10000092</v>
      </c>
      <c r="M67" s="204">
        <v>12739529</v>
      </c>
      <c r="N67" s="204">
        <v>3940912</v>
      </c>
      <c r="O67" s="98">
        <f t="shared" si="3"/>
        <v>53275746</v>
      </c>
      <c r="P67" s="100">
        <f t="shared" si="4"/>
        <v>55245353</v>
      </c>
    </row>
    <row r="68" spans="3:16" ht="30" customHeight="1" thickBot="1">
      <c r="C68" s="63"/>
      <c r="D68" s="64" t="s">
        <v>56</v>
      </c>
      <c r="E68" s="65"/>
      <c r="F68" s="207">
        <v>4230430</v>
      </c>
      <c r="G68" s="207">
        <v>5132763</v>
      </c>
      <c r="H68" s="101">
        <f t="shared" si="1"/>
        <v>9363193</v>
      </c>
      <c r="I68" s="208">
        <v>0</v>
      </c>
      <c r="J68" s="207">
        <v>41293068</v>
      </c>
      <c r="K68" s="207">
        <v>24749022</v>
      </c>
      <c r="L68" s="207">
        <v>17003228</v>
      </c>
      <c r="M68" s="207">
        <v>11613825</v>
      </c>
      <c r="N68" s="207">
        <v>4893500</v>
      </c>
      <c r="O68" s="101">
        <f t="shared" si="3"/>
        <v>99552643</v>
      </c>
      <c r="P68" s="102">
        <f t="shared" si="4"/>
        <v>108915836</v>
      </c>
    </row>
    <row r="69" spans="3:16" ht="30" customHeight="1">
      <c r="C69" s="50" t="s">
        <v>57</v>
      </c>
      <c r="D69" s="66"/>
      <c r="E69" s="67"/>
      <c r="F69" s="93">
        <f>SUM(F70:F78)</f>
        <v>717597</v>
      </c>
      <c r="G69" s="93">
        <f>SUM(G70:G78)</f>
        <v>1114264</v>
      </c>
      <c r="H69" s="94">
        <f t="shared" si="1"/>
        <v>1831861</v>
      </c>
      <c r="I69" s="95">
        <f aca="true" t="shared" si="15" ref="I69:N69">SUM(I70:I78)</f>
        <v>0</v>
      </c>
      <c r="J69" s="93">
        <f t="shared" si="15"/>
        <v>92937314</v>
      </c>
      <c r="K69" s="93">
        <f t="shared" si="15"/>
        <v>97450551</v>
      </c>
      <c r="L69" s="93">
        <f t="shared" si="15"/>
        <v>111565975</v>
      </c>
      <c r="M69" s="93">
        <f t="shared" si="15"/>
        <v>124437258</v>
      </c>
      <c r="N69" s="93">
        <f t="shared" si="15"/>
        <v>91507469</v>
      </c>
      <c r="O69" s="94">
        <f t="shared" si="3"/>
        <v>517898567</v>
      </c>
      <c r="P69" s="96">
        <f t="shared" si="4"/>
        <v>519730428</v>
      </c>
    </row>
    <row r="70" spans="3:16" ht="30" customHeight="1">
      <c r="C70" s="68"/>
      <c r="D70" s="61" t="s">
        <v>58</v>
      </c>
      <c r="E70" s="62"/>
      <c r="F70" s="209">
        <v>0</v>
      </c>
      <c r="G70" s="209">
        <v>0</v>
      </c>
      <c r="H70" s="103">
        <f t="shared" si="1"/>
        <v>0</v>
      </c>
      <c r="I70" s="206">
        <v>0</v>
      </c>
      <c r="J70" s="209">
        <v>6963109</v>
      </c>
      <c r="K70" s="209">
        <v>15813223</v>
      </c>
      <c r="L70" s="209">
        <v>15201280</v>
      </c>
      <c r="M70" s="209">
        <v>14776927</v>
      </c>
      <c r="N70" s="209">
        <v>5084306</v>
      </c>
      <c r="O70" s="103">
        <f t="shared" si="3"/>
        <v>57838845</v>
      </c>
      <c r="P70" s="104">
        <f t="shared" si="4"/>
        <v>57838845</v>
      </c>
    </row>
    <row r="71" spans="3:16" ht="30" customHeight="1">
      <c r="C71" s="53"/>
      <c r="D71" s="61" t="s">
        <v>59</v>
      </c>
      <c r="E71" s="62"/>
      <c r="F71" s="204">
        <v>0</v>
      </c>
      <c r="G71" s="204">
        <v>0</v>
      </c>
      <c r="H71" s="97">
        <f t="shared" si="1"/>
        <v>0</v>
      </c>
      <c r="I71" s="206">
        <v>0</v>
      </c>
      <c r="J71" s="204">
        <v>109584</v>
      </c>
      <c r="K71" s="204">
        <v>0</v>
      </c>
      <c r="L71" s="204">
        <v>0</v>
      </c>
      <c r="M71" s="204">
        <v>0</v>
      </c>
      <c r="N71" s="204">
        <v>0</v>
      </c>
      <c r="O71" s="98">
        <f t="shared" si="3"/>
        <v>109584</v>
      </c>
      <c r="P71" s="100">
        <f t="shared" si="4"/>
        <v>109584</v>
      </c>
    </row>
    <row r="72" spans="3:16" ht="30" customHeight="1">
      <c r="C72" s="53"/>
      <c r="D72" s="61" t="s">
        <v>74</v>
      </c>
      <c r="E72" s="62"/>
      <c r="F72" s="204">
        <v>0</v>
      </c>
      <c r="G72" s="204">
        <v>0</v>
      </c>
      <c r="H72" s="97">
        <f t="shared" si="1"/>
        <v>0</v>
      </c>
      <c r="I72" s="206">
        <v>0</v>
      </c>
      <c r="J72" s="204">
        <v>48506615</v>
      </c>
      <c r="K72" s="204">
        <v>39269905</v>
      </c>
      <c r="L72" s="204">
        <v>29245581</v>
      </c>
      <c r="M72" s="204">
        <v>15055844</v>
      </c>
      <c r="N72" s="204">
        <v>8070894</v>
      </c>
      <c r="O72" s="98">
        <f t="shared" si="3"/>
        <v>140148839</v>
      </c>
      <c r="P72" s="100">
        <f t="shared" si="4"/>
        <v>140148839</v>
      </c>
    </row>
    <row r="73" spans="3:16" ht="30" customHeight="1">
      <c r="C73" s="53"/>
      <c r="D73" s="61" t="s">
        <v>60</v>
      </c>
      <c r="E73" s="62"/>
      <c r="F73" s="204">
        <v>0</v>
      </c>
      <c r="G73" s="204">
        <v>118485</v>
      </c>
      <c r="H73" s="97">
        <f t="shared" si="1"/>
        <v>118485</v>
      </c>
      <c r="I73" s="205">
        <v>0</v>
      </c>
      <c r="J73" s="204">
        <v>3649634</v>
      </c>
      <c r="K73" s="204">
        <v>3143333</v>
      </c>
      <c r="L73" s="204">
        <v>6042096</v>
      </c>
      <c r="M73" s="204">
        <v>5191131</v>
      </c>
      <c r="N73" s="204">
        <v>4276600</v>
      </c>
      <c r="O73" s="98">
        <f t="shared" si="3"/>
        <v>22302794</v>
      </c>
      <c r="P73" s="100">
        <f t="shared" si="4"/>
        <v>22421279</v>
      </c>
    </row>
    <row r="74" spans="3:16" ht="30" customHeight="1">
      <c r="C74" s="53"/>
      <c r="D74" s="61" t="s">
        <v>61</v>
      </c>
      <c r="E74" s="62"/>
      <c r="F74" s="204">
        <v>717597</v>
      </c>
      <c r="G74" s="204">
        <v>995779</v>
      </c>
      <c r="H74" s="97">
        <f t="shared" si="1"/>
        <v>1713376</v>
      </c>
      <c r="I74" s="205">
        <v>0</v>
      </c>
      <c r="J74" s="204">
        <v>11182148</v>
      </c>
      <c r="K74" s="204">
        <v>12143756</v>
      </c>
      <c r="L74" s="204">
        <v>10729816</v>
      </c>
      <c r="M74" s="204">
        <v>9005230</v>
      </c>
      <c r="N74" s="204">
        <v>2616658</v>
      </c>
      <c r="O74" s="98">
        <f t="shared" si="3"/>
        <v>45677608</v>
      </c>
      <c r="P74" s="100">
        <f t="shared" si="4"/>
        <v>47390984</v>
      </c>
    </row>
    <row r="75" spans="3:16" ht="30" customHeight="1">
      <c r="C75" s="53"/>
      <c r="D75" s="61" t="s">
        <v>62</v>
      </c>
      <c r="E75" s="62"/>
      <c r="F75" s="204">
        <v>0</v>
      </c>
      <c r="G75" s="204">
        <v>0</v>
      </c>
      <c r="H75" s="97">
        <f aca="true" t="shared" si="16" ref="H75:H84">SUM(F75:G75)</f>
        <v>0</v>
      </c>
      <c r="I75" s="206">
        <v>0</v>
      </c>
      <c r="J75" s="204">
        <v>22165171</v>
      </c>
      <c r="K75" s="204">
        <v>25081605</v>
      </c>
      <c r="L75" s="204">
        <v>28441217</v>
      </c>
      <c r="M75" s="204">
        <v>14307045</v>
      </c>
      <c r="N75" s="204">
        <v>6215898</v>
      </c>
      <c r="O75" s="98">
        <f aca="true" t="shared" si="17" ref="O75:O84">SUM(I75:N75)</f>
        <v>96210936</v>
      </c>
      <c r="P75" s="100">
        <f aca="true" t="shared" si="18" ref="P75:P84">SUM(O75,H75)</f>
        <v>96210936</v>
      </c>
    </row>
    <row r="76" spans="3:16" ht="30" customHeight="1">
      <c r="C76" s="53"/>
      <c r="D76" s="61" t="s">
        <v>63</v>
      </c>
      <c r="E76" s="62"/>
      <c r="F76" s="204">
        <v>0</v>
      </c>
      <c r="G76" s="204">
        <v>0</v>
      </c>
      <c r="H76" s="97">
        <f t="shared" si="16"/>
        <v>0</v>
      </c>
      <c r="I76" s="206">
        <v>0</v>
      </c>
      <c r="J76" s="204">
        <v>0</v>
      </c>
      <c r="K76" s="204">
        <v>0</v>
      </c>
      <c r="L76" s="204">
        <v>0</v>
      </c>
      <c r="M76" s="204">
        <v>0</v>
      </c>
      <c r="N76" s="204">
        <v>0</v>
      </c>
      <c r="O76" s="98">
        <f t="shared" si="17"/>
        <v>0</v>
      </c>
      <c r="P76" s="100">
        <f t="shared" si="18"/>
        <v>0</v>
      </c>
    </row>
    <row r="77" spans="3:16" ht="30" customHeight="1">
      <c r="C77" s="53"/>
      <c r="D77" s="192" t="s">
        <v>64</v>
      </c>
      <c r="E77" s="199"/>
      <c r="F77" s="204">
        <v>0</v>
      </c>
      <c r="G77" s="204">
        <v>0</v>
      </c>
      <c r="H77" s="98">
        <f t="shared" si="16"/>
        <v>0</v>
      </c>
      <c r="I77" s="206">
        <v>0</v>
      </c>
      <c r="J77" s="204">
        <v>226476</v>
      </c>
      <c r="K77" s="204">
        <v>1224891</v>
      </c>
      <c r="L77" s="204">
        <v>20751403</v>
      </c>
      <c r="M77" s="204">
        <v>63625537</v>
      </c>
      <c r="N77" s="204">
        <v>64293381</v>
      </c>
      <c r="O77" s="98">
        <f t="shared" si="17"/>
        <v>150121688</v>
      </c>
      <c r="P77" s="100">
        <f t="shared" si="18"/>
        <v>150121688</v>
      </c>
    </row>
    <row r="78" spans="3:16" ht="30" customHeight="1" thickBot="1">
      <c r="C78" s="63"/>
      <c r="D78" s="194" t="s">
        <v>65</v>
      </c>
      <c r="E78" s="195"/>
      <c r="F78" s="210">
        <v>0</v>
      </c>
      <c r="G78" s="210">
        <v>0</v>
      </c>
      <c r="H78" s="105">
        <f t="shared" si="16"/>
        <v>0</v>
      </c>
      <c r="I78" s="211">
        <v>0</v>
      </c>
      <c r="J78" s="210">
        <v>134577</v>
      </c>
      <c r="K78" s="210">
        <v>773838</v>
      </c>
      <c r="L78" s="210">
        <v>1154582</v>
      </c>
      <c r="M78" s="210">
        <v>2475544</v>
      </c>
      <c r="N78" s="210">
        <v>949732</v>
      </c>
      <c r="O78" s="105">
        <f t="shared" si="17"/>
        <v>5488273</v>
      </c>
      <c r="P78" s="106">
        <f t="shared" si="18"/>
        <v>5488273</v>
      </c>
    </row>
    <row r="79" spans="3:16" ht="30" customHeight="1">
      <c r="C79" s="50" t="s">
        <v>66</v>
      </c>
      <c r="D79" s="66"/>
      <c r="E79" s="67"/>
      <c r="F79" s="93">
        <f>SUM(F80:F83)</f>
        <v>0</v>
      </c>
      <c r="G79" s="93">
        <f>SUM(G80:G83)</f>
        <v>0</v>
      </c>
      <c r="H79" s="94">
        <f t="shared" si="16"/>
        <v>0</v>
      </c>
      <c r="I79" s="107">
        <v>0</v>
      </c>
      <c r="J79" s="93">
        <f>SUM(J80:J83)</f>
        <v>38659262</v>
      </c>
      <c r="K79" s="93">
        <f>SUM(K80:K83)</f>
        <v>47043239</v>
      </c>
      <c r="L79" s="93">
        <f>SUM(L80:L83)</f>
        <v>116919555</v>
      </c>
      <c r="M79" s="93">
        <f>SUM(M80:M83)</f>
        <v>263799634</v>
      </c>
      <c r="N79" s="93">
        <f>SUM(N80:N83)</f>
        <v>183576298</v>
      </c>
      <c r="O79" s="94">
        <f t="shared" si="17"/>
        <v>649997988</v>
      </c>
      <c r="P79" s="96">
        <f t="shared" si="18"/>
        <v>649997988</v>
      </c>
    </row>
    <row r="80" spans="3:16" ht="30" customHeight="1">
      <c r="C80" s="53"/>
      <c r="D80" s="61" t="s">
        <v>67</v>
      </c>
      <c r="E80" s="62"/>
      <c r="F80" s="204">
        <v>0</v>
      </c>
      <c r="G80" s="204">
        <v>0</v>
      </c>
      <c r="H80" s="98">
        <f t="shared" si="16"/>
        <v>0</v>
      </c>
      <c r="I80" s="206">
        <v>0</v>
      </c>
      <c r="J80" s="204">
        <v>1253187</v>
      </c>
      <c r="K80" s="204">
        <v>2302992</v>
      </c>
      <c r="L80" s="204">
        <v>51492578</v>
      </c>
      <c r="M80" s="204">
        <v>134783552</v>
      </c>
      <c r="N80" s="204">
        <v>99909861</v>
      </c>
      <c r="O80" s="98">
        <f t="shared" si="17"/>
        <v>289742170</v>
      </c>
      <c r="P80" s="100">
        <f t="shared" si="18"/>
        <v>289742170</v>
      </c>
    </row>
    <row r="81" spans="3:16" ht="30" customHeight="1">
      <c r="C81" s="53"/>
      <c r="D81" s="61" t="s">
        <v>68</v>
      </c>
      <c r="E81" s="62"/>
      <c r="F81" s="204">
        <v>0</v>
      </c>
      <c r="G81" s="204">
        <v>0</v>
      </c>
      <c r="H81" s="98">
        <f t="shared" si="16"/>
        <v>0</v>
      </c>
      <c r="I81" s="206">
        <v>0</v>
      </c>
      <c r="J81" s="204">
        <v>34614525</v>
      </c>
      <c r="K81" s="204">
        <v>40490399</v>
      </c>
      <c r="L81" s="204">
        <v>51843780</v>
      </c>
      <c r="M81" s="204">
        <v>57048172</v>
      </c>
      <c r="N81" s="204">
        <v>38273236</v>
      </c>
      <c r="O81" s="98">
        <f t="shared" si="17"/>
        <v>222270112</v>
      </c>
      <c r="P81" s="100">
        <f t="shared" si="18"/>
        <v>222270112</v>
      </c>
    </row>
    <row r="82" spans="3:16" ht="30" customHeight="1">
      <c r="C82" s="53"/>
      <c r="D82" s="61" t="s">
        <v>69</v>
      </c>
      <c r="E82" s="62"/>
      <c r="F82" s="204">
        <v>0</v>
      </c>
      <c r="G82" s="204">
        <v>0</v>
      </c>
      <c r="H82" s="98">
        <f t="shared" si="16"/>
        <v>0</v>
      </c>
      <c r="I82" s="206">
        <v>0</v>
      </c>
      <c r="J82" s="204">
        <v>0</v>
      </c>
      <c r="K82" s="204">
        <v>269415</v>
      </c>
      <c r="L82" s="204">
        <v>1923435</v>
      </c>
      <c r="M82" s="204">
        <v>13207010</v>
      </c>
      <c r="N82" s="204">
        <v>7403472</v>
      </c>
      <c r="O82" s="98">
        <f t="shared" si="17"/>
        <v>22803332</v>
      </c>
      <c r="P82" s="100">
        <f t="shared" si="18"/>
        <v>22803332</v>
      </c>
    </row>
    <row r="83" spans="3:16" ht="30" customHeight="1" thickBot="1">
      <c r="C83" s="63"/>
      <c r="D83" s="64" t="s">
        <v>78</v>
      </c>
      <c r="E83" s="65"/>
      <c r="F83" s="207">
        <v>0</v>
      </c>
      <c r="G83" s="207">
        <v>0</v>
      </c>
      <c r="H83" s="101">
        <f t="shared" si="16"/>
        <v>0</v>
      </c>
      <c r="I83" s="212">
        <v>0</v>
      </c>
      <c r="J83" s="207">
        <v>2791550</v>
      </c>
      <c r="K83" s="207">
        <v>3980433</v>
      </c>
      <c r="L83" s="207">
        <v>11659762</v>
      </c>
      <c r="M83" s="207">
        <v>58760900</v>
      </c>
      <c r="N83" s="207">
        <v>37989729</v>
      </c>
      <c r="O83" s="101">
        <f t="shared" si="17"/>
        <v>115182374</v>
      </c>
      <c r="P83" s="102">
        <f t="shared" si="18"/>
        <v>115182374</v>
      </c>
    </row>
    <row r="84" spans="3:16" ht="30" customHeight="1" thickBot="1">
      <c r="C84" s="196" t="s">
        <v>70</v>
      </c>
      <c r="D84" s="197"/>
      <c r="E84" s="197"/>
      <c r="F84" s="111">
        <f>SUM(F48,F69,F79)</f>
        <v>22362920</v>
      </c>
      <c r="G84" s="111">
        <f>SUM(G48,G69,G79)</f>
        <v>34371090</v>
      </c>
      <c r="H84" s="112">
        <f t="shared" si="16"/>
        <v>56734010</v>
      </c>
      <c r="I84" s="113">
        <f aca="true" t="shared" si="19" ref="I84:N84">SUM(I48,I69,I79)</f>
        <v>0</v>
      </c>
      <c r="J84" s="111">
        <f t="shared" si="19"/>
        <v>392845724</v>
      </c>
      <c r="K84" s="111">
        <f t="shared" si="19"/>
        <v>357089541</v>
      </c>
      <c r="L84" s="111">
        <f t="shared" si="19"/>
        <v>391823115</v>
      </c>
      <c r="M84" s="111">
        <f t="shared" si="19"/>
        <v>540827727</v>
      </c>
      <c r="N84" s="111">
        <f t="shared" si="19"/>
        <v>349061946</v>
      </c>
      <c r="O84" s="112">
        <f t="shared" si="17"/>
        <v>2031648053</v>
      </c>
      <c r="P84" s="114">
        <f t="shared" si="18"/>
        <v>2088382063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2020-10-26T02:29:57Z</cp:lastPrinted>
  <dcterms:created xsi:type="dcterms:W3CDTF">2012-04-10T04:28:23Z</dcterms:created>
  <dcterms:modified xsi:type="dcterms:W3CDTF">2020-10-26T02:33:04Z</dcterms:modified>
  <cp:category/>
  <cp:version/>
  <cp:contentType/>
  <cp:contentStatus/>
</cp:coreProperties>
</file>