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40" yWindow="3930" windowWidth="10140" windowHeight="6225" activeTab="0"/>
  </bookViews>
  <sheets>
    <sheet name="１" sheetId="1" r:id="rId1"/>
    <sheet name="２" sheetId="2" r:id="rId2"/>
    <sheet name="３ " sheetId="3" r:id="rId3"/>
  </sheets>
  <definedNames/>
  <calcPr fullCalcOnLoad="1"/>
</workbook>
</file>

<file path=xl/sharedStrings.xml><?xml version="1.0" encoding="utf-8"?>
<sst xmlns="http://schemas.openxmlformats.org/spreadsheetml/2006/main" count="283" uniqueCount="93">
  <si>
    <t>山口県国保連合会</t>
  </si>
  <si>
    <t>要介護１</t>
  </si>
  <si>
    <t>要介護２</t>
  </si>
  <si>
    <t>要介護３</t>
  </si>
  <si>
    <t>要介護４</t>
  </si>
  <si>
    <t>要介護５</t>
  </si>
  <si>
    <t>合計</t>
  </si>
  <si>
    <t>要支援１</t>
  </si>
  <si>
    <t>要支援２</t>
  </si>
  <si>
    <t>計</t>
  </si>
  <si>
    <t>要支援１</t>
  </si>
  <si>
    <t>計</t>
  </si>
  <si>
    <t>　第１号被保険者</t>
  </si>
  <si>
    <t>　第２号被保険者</t>
  </si>
  <si>
    <t>　　　総　　数</t>
  </si>
  <si>
    <t>予防給付</t>
  </si>
  <si>
    <t>介護給付</t>
  </si>
  <si>
    <t>介護老人福祉施設</t>
  </si>
  <si>
    <t>介護療養型医療施設</t>
  </si>
  <si>
    <t>総　　数</t>
  </si>
  <si>
    <t>区　　分</t>
  </si>
  <si>
    <t>下関市の介護保険事業の実施状況</t>
  </si>
  <si>
    <t>１．第１号被保険者数</t>
  </si>
  <si>
    <t>２．要介護（要支援）認定者数</t>
  </si>
  <si>
    <t>３．居宅介護（介護予防）サービス受給者数</t>
  </si>
  <si>
    <t>４．地域密着型（介護予防）サービス受給者数</t>
  </si>
  <si>
    <t>５．施設介護サービス受給者数</t>
  </si>
  <si>
    <t>６．保険給付状況（介護給付・予防給付）</t>
  </si>
  <si>
    <t>要支援２</t>
  </si>
  <si>
    <t>経過的
要介護</t>
  </si>
  <si>
    <t>介護老人保健施設</t>
  </si>
  <si>
    <t>山口県国保連合会</t>
  </si>
  <si>
    <t>種　　類</t>
  </si>
  <si>
    <t>予防給付</t>
  </si>
  <si>
    <t>介護給付</t>
  </si>
  <si>
    <t>経過的
要介護</t>
  </si>
  <si>
    <t>ア　件数</t>
  </si>
  <si>
    <t>居宅（介護予防）サービス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</si>
  <si>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</si>
  <si>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</si>
  <si>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</si>
  <si>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</si>
  <si>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</si>
  <si>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</si>
  <si>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通所サービス</t>
  </si>
  <si>
    <t>通所介護</t>
  </si>
  <si>
    <t>通所リハビリテーション</t>
  </si>
  <si>
    <t>短期入所サービス</t>
  </si>
  <si>
    <t>短期入所生活介護</t>
  </si>
  <si>
    <t>短期入所療養介護（介護老人保健施設）</t>
  </si>
  <si>
    <t>短期入所療養介護（介護療養型医療施設等）</t>
  </si>
  <si>
    <t>福祉用具・住宅改修サービス</t>
  </si>
  <si>
    <t>福祉用具貸与</t>
  </si>
  <si>
    <t>福祉用具購入費</t>
  </si>
  <si>
    <t>住宅改修費</t>
  </si>
  <si>
    <t>特定施設入居者生活介護</t>
  </si>
  <si>
    <t>介護予防支援・居宅介護支援</t>
  </si>
  <si>
    <t>地域密着型（介護予防）サービス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</si>
  <si>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</si>
  <si>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</si>
  <si>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</si>
  <si>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</si>
  <si>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</si>
  <si>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</si>
  <si>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</si>
  <si>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複合型サービス（看護小規模多機能型居宅介護）</t>
  </si>
  <si>
    <t>施設サービス</t>
  </si>
  <si>
    <t>介護老人福祉施設</t>
  </si>
  <si>
    <t>介護老人保健施設</t>
  </si>
  <si>
    <t>介護療養型医療施設</t>
  </si>
  <si>
    <t>　　　総　　計</t>
  </si>
  <si>
    <t>イ　単位数</t>
  </si>
  <si>
    <t>ウ　費用額</t>
  </si>
  <si>
    <t>エ　給付費</t>
  </si>
  <si>
    <t>地域密着型通所介護</t>
  </si>
  <si>
    <t>（当月末現在）</t>
  </si>
  <si>
    <t>介護医療院</t>
  </si>
  <si>
    <t>短期入所療養介護（介護医療院）</t>
  </si>
  <si>
    <t>介護医療院</t>
  </si>
  <si>
    <t>（現物給付：前月国保連審査分、償還給付：前月支出決定分）</t>
  </si>
  <si>
    <t>６５歳以上７５歳未満</t>
  </si>
  <si>
    <t>７５歳以上８５歳未満</t>
  </si>
  <si>
    <t>８５歳以上</t>
  </si>
  <si>
    <t>合計</t>
  </si>
  <si>
    <t>合計</t>
  </si>
  <si>
    <t>合計</t>
  </si>
  <si>
    <t>　第１号被保険者</t>
  </si>
  <si>
    <t>　　６５歳以上７５歳未満</t>
  </si>
  <si>
    <t>　　７５歳以上８５歳未満</t>
  </si>
  <si>
    <t>　　８５歳以上</t>
  </si>
  <si>
    <t>　第２号被保険者</t>
  </si>
  <si>
    <t>（令和 02年 7月分）</t>
  </si>
  <si>
    <t>（令和 02年 7月分）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</si>
</sst>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[$-411]gggee&quot;年 &quot;mm&quot;月 &quot;dd&quot;日作成&quot;"/>
    <numFmt numFmtId="178" formatCode="#,##0_ "/>
    <numFmt numFmtId="179" formatCode="&quot;保険者番号：&quot;000000"/>
    <numFmt numFmtId="180" formatCode="&quot;保険者名：&quot;@"/>
    <numFmt numFmtId="181" formatCode="&quot;保険者名　：&quot;@"/>
    <numFmt numFmtId="182" formatCode="[$-411]&quot;(&quot;ggg\ ee&quot;年 &quot;\ m&quot;月　審査分）&quot;"/>
    <numFmt numFmtId="183" formatCode="[$-411]&quot;（&quot;ggg\ ee&quot;年 &quot;\ m&quot;月分）&quot;"/>
    <numFmt numFmtId="184" formatCode="[$-411]&quot;（&quot;ggg\ ee&quot;年  &quot;m&quot;月分）&quot;"/>
    <numFmt numFmtId="185" formatCode="####0&quot; 頁&quot;"/>
  </numFmts>
  <fonts count="5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24"/>
      <name val="ＭＳ ゴシック"/>
      <family val="3"/>
    </font>
    <font>
      <sz val="16"/>
      <name val="ＭＳ ゴシック"/>
      <family val="3"/>
    </font>
    <font>
      <sz val="16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b/>
      <sz val="10"/>
      <color indexed="8"/>
      <name val="ＭＳ ゴシック"/>
      <family val="3"/>
    </font>
    <font>
      <sz val="26"/>
      <color indexed="8"/>
      <name val="ＭＳ ゴシック"/>
      <family val="3"/>
    </font>
    <font>
      <sz val="16"/>
      <color indexed="8"/>
      <name val="ＭＳ ゴシック"/>
      <family val="3"/>
    </font>
    <font>
      <sz val="14"/>
      <color indexed="8"/>
      <name val="ＭＳ ゴシック"/>
      <family val="3"/>
    </font>
    <font>
      <sz val="20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b/>
      <sz val="10"/>
      <color theme="1"/>
      <name val="ＭＳ ゴシック"/>
      <family val="3"/>
    </font>
    <font>
      <sz val="26"/>
      <color theme="1"/>
      <name val="ＭＳ ゴシック"/>
      <family val="3"/>
    </font>
    <font>
      <sz val="16"/>
      <color theme="1"/>
      <name val="ＭＳ ゴシック"/>
      <family val="3"/>
    </font>
    <font>
      <sz val="20"/>
      <color theme="1"/>
      <name val="ＭＳ ゴシック"/>
      <family val="3"/>
    </font>
    <font>
      <sz val="14"/>
      <color theme="1"/>
      <name val="ＭＳ ゴシック"/>
      <family val="3"/>
    </font>
    <font>
      <sz val="12"/>
      <color theme="1"/>
      <name val="ＭＳ 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double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double"/>
      <right style="medium"/>
      <top style="medium"/>
      <bottom style="medium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 style="thin"/>
      <right style="double"/>
      <top style="thin"/>
      <bottom style="medium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double"/>
      <right style="medium"/>
      <top style="medium"/>
      <bottom style="thin"/>
    </border>
    <border diagonalUp="1">
      <left style="double"/>
      <right style="thin"/>
      <top style="thin"/>
      <bottom style="thin"/>
      <diagonal style="thin"/>
    </border>
    <border diagonalUp="1">
      <left style="double"/>
      <right style="thin"/>
      <top style="thin"/>
      <bottom style="medium"/>
      <diagonal style="thin"/>
    </border>
    <border>
      <left/>
      <right/>
      <top/>
      <bottom style="thick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medium"/>
      <right/>
      <top style="medium"/>
      <bottom style="medium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ck"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double"/>
      <top style="medium"/>
      <bottom style="thin"/>
    </border>
    <border>
      <left style="double"/>
      <right style="thick"/>
      <top style="medium"/>
      <bottom style="thin"/>
    </border>
    <border>
      <left style="thick"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thick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medium"/>
      <top style="thin"/>
      <bottom style="thin"/>
    </border>
    <border>
      <left style="thick"/>
      <right style="thin"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thick"/>
      <top style="thin"/>
      <bottom style="medium"/>
    </border>
    <border>
      <left style="thick"/>
      <right/>
      <top/>
      <bottom/>
    </border>
    <border>
      <left style="medium"/>
      <right style="double"/>
      <top/>
      <bottom style="thin"/>
    </border>
    <border>
      <left style="double"/>
      <right style="thick"/>
      <top/>
      <bottom style="thin"/>
    </border>
    <border>
      <left style="medium"/>
      <right style="double"/>
      <top/>
      <bottom style="medium"/>
    </border>
    <border>
      <left style="double"/>
      <right style="thick"/>
      <top/>
      <bottom style="medium"/>
    </border>
    <border diagonalUp="1">
      <left style="double"/>
      <right style="medium"/>
      <top style="medium"/>
      <bottom style="thin"/>
      <diagonal style="thin"/>
    </border>
    <border>
      <left style="medium"/>
      <right style="double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ck"/>
    </border>
    <border>
      <left style="medium"/>
      <right style="double"/>
      <top style="medium"/>
      <bottom style="thick"/>
    </border>
    <border>
      <left style="double"/>
      <right style="medium"/>
      <top style="medium"/>
      <bottom style="thick"/>
    </border>
    <border>
      <left style="double"/>
      <right style="thick"/>
      <top style="medium"/>
      <bottom style="thick"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 diagonalUp="1">
      <left style="double"/>
      <right style="medium"/>
      <top style="thin"/>
      <bottom style="thin"/>
      <diagonal style="thin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 diagonalUp="1">
      <left style="double"/>
      <right style="medium"/>
      <top/>
      <bottom style="medium"/>
      <diagonal style="thin"/>
    </border>
    <border diagonalUp="1">
      <left style="double"/>
      <right style="medium"/>
      <top style="thin"/>
      <bottom style="medium"/>
      <diagonal style="thin"/>
    </border>
    <border>
      <left style="medium"/>
      <right style="thin"/>
      <top style="thin"/>
      <bottom style="medium"/>
    </border>
    <border>
      <left/>
      <right style="double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double"/>
      <right style="double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/>
    </border>
    <border>
      <left/>
      <right style="double"/>
      <top style="medium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double"/>
      <right style="medium"/>
      <top style="medium"/>
      <bottom/>
    </border>
    <border>
      <left style="double"/>
      <right style="medium"/>
      <top/>
      <bottom style="medium"/>
    </border>
    <border>
      <left style="double"/>
      <right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/>
    </border>
    <border>
      <left style="thick"/>
      <right/>
      <top style="medium"/>
      <bottom style="thick"/>
    </border>
    <border>
      <left/>
      <right/>
      <top style="medium"/>
      <bottom style="thick"/>
    </border>
    <border>
      <left/>
      <right style="medium"/>
      <top style="medium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double"/>
      <top style="thick"/>
      <bottom style="medium"/>
    </border>
    <border>
      <left style="double"/>
      <right style="double"/>
      <top style="thick"/>
      <bottom style="medium"/>
    </border>
    <border>
      <left style="double"/>
      <right/>
      <top style="thick"/>
      <bottom style="medium"/>
    </border>
    <border>
      <left style="double"/>
      <right style="thick"/>
      <top style="thick"/>
      <bottom style="medium"/>
    </border>
    <border>
      <left style="double"/>
      <right style="thick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8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178" fontId="8" fillId="0" borderId="11" xfId="0" applyNumberFormat="1" applyFont="1" applyFill="1" applyBorder="1" applyAlignment="1">
      <alignment vertical="center"/>
    </xf>
    <xf numFmtId="178" fontId="8" fillId="0" borderId="13" xfId="0" applyNumberFormat="1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/>
    </xf>
    <xf numFmtId="182" fontId="6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right" vertical="center"/>
    </xf>
    <xf numFmtId="177" fontId="4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/>
    </xf>
    <xf numFmtId="179" fontId="4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center"/>
    </xf>
    <xf numFmtId="0" fontId="4" fillId="0" borderId="0" xfId="0" applyNumberFormat="1" applyFont="1" applyFill="1" applyAlignment="1">
      <alignment horizontal="center" vertical="center"/>
    </xf>
    <xf numFmtId="0" fontId="8" fillId="0" borderId="19" xfId="0" applyFont="1" applyFill="1" applyBorder="1" applyAlignment="1">
      <alignment horizontal="left" vertical="center"/>
    </xf>
    <xf numFmtId="178" fontId="8" fillId="0" borderId="20" xfId="0" applyNumberFormat="1" applyFont="1" applyFill="1" applyBorder="1" applyAlignment="1">
      <alignment vertical="center"/>
    </xf>
    <xf numFmtId="178" fontId="8" fillId="0" borderId="21" xfId="0" applyNumberFormat="1" applyFont="1" applyFill="1" applyBorder="1" applyAlignment="1">
      <alignment vertical="center"/>
    </xf>
    <xf numFmtId="0" fontId="8" fillId="0" borderId="22" xfId="0" applyFont="1" applyFill="1" applyBorder="1" applyAlignment="1">
      <alignment horizontal="left" vertical="center"/>
    </xf>
    <xf numFmtId="178" fontId="8" fillId="0" borderId="23" xfId="0" applyNumberFormat="1" applyFont="1" applyFill="1" applyBorder="1" applyAlignment="1">
      <alignment vertical="center"/>
    </xf>
    <xf numFmtId="178" fontId="8" fillId="0" borderId="24" xfId="0" applyNumberFormat="1" applyFont="1" applyFill="1" applyBorder="1" applyAlignment="1">
      <alignment vertical="center"/>
    </xf>
    <xf numFmtId="178" fontId="8" fillId="0" borderId="25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177" fontId="8" fillId="0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Border="1" applyAlignment="1">
      <alignment horizontal="right"/>
    </xf>
    <xf numFmtId="178" fontId="8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Alignment="1">
      <alignment horizontal="right" vertical="center"/>
    </xf>
    <xf numFmtId="56" fontId="3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vertical="center"/>
    </xf>
    <xf numFmtId="178" fontId="8" fillId="0" borderId="26" xfId="0" applyNumberFormat="1" applyFont="1" applyFill="1" applyBorder="1" applyAlignment="1">
      <alignment vertical="center"/>
    </xf>
    <xf numFmtId="178" fontId="8" fillId="0" borderId="12" xfId="0" applyNumberFormat="1" applyFont="1" applyFill="1" applyBorder="1" applyAlignment="1">
      <alignment vertical="center"/>
    </xf>
    <xf numFmtId="178" fontId="8" fillId="0" borderId="27" xfId="0" applyNumberFormat="1" applyFont="1" applyFill="1" applyBorder="1" applyAlignment="1">
      <alignment vertical="center"/>
    </xf>
    <xf numFmtId="178" fontId="8" fillId="0" borderId="28" xfId="0" applyNumberFormat="1" applyFont="1" applyFill="1" applyBorder="1" applyAlignment="1">
      <alignment vertical="center"/>
    </xf>
    <xf numFmtId="178" fontId="8" fillId="0" borderId="29" xfId="0" applyNumberFormat="1" applyFont="1" applyFill="1" applyBorder="1" applyAlignment="1">
      <alignment vertical="center"/>
    </xf>
    <xf numFmtId="178" fontId="8" fillId="0" borderId="10" xfId="0" applyNumberFormat="1" applyFont="1" applyFill="1" applyBorder="1" applyAlignment="1">
      <alignment vertical="center"/>
    </xf>
    <xf numFmtId="178" fontId="8" fillId="0" borderId="30" xfId="0" applyNumberFormat="1" applyFont="1" applyFill="1" applyBorder="1" applyAlignment="1">
      <alignment vertical="center"/>
    </xf>
    <xf numFmtId="178" fontId="8" fillId="0" borderId="31" xfId="0" applyNumberFormat="1" applyFont="1" applyFill="1" applyBorder="1" applyAlignment="1">
      <alignment vertical="center"/>
    </xf>
    <xf numFmtId="178" fontId="8" fillId="0" borderId="32" xfId="0" applyNumberFormat="1" applyFont="1" applyFill="1" applyBorder="1" applyAlignment="1">
      <alignment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176" fontId="8" fillId="0" borderId="33" xfId="0" applyNumberFormat="1" applyFont="1" applyFill="1" applyBorder="1" applyAlignment="1">
      <alignment vertical="center"/>
    </xf>
    <xf numFmtId="176" fontId="8" fillId="0" borderId="34" xfId="0" applyNumberFormat="1" applyFont="1" applyFill="1" applyBorder="1" applyAlignment="1">
      <alignment vertical="center"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1" fillId="0" borderId="0" xfId="0" applyFont="1" applyFill="1" applyAlignment="1">
      <alignment horizontal="left" vertical="center"/>
    </xf>
    <xf numFmtId="0" fontId="52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0" fillId="0" borderId="0" xfId="0" applyNumberFormat="1" applyFont="1" applyFill="1" applyAlignment="1">
      <alignment horizontal="center"/>
    </xf>
    <xf numFmtId="184" fontId="53" fillId="0" borderId="0" xfId="0" applyNumberFormat="1" applyFont="1" applyFill="1" applyAlignment="1">
      <alignment horizontal="center" vertical="center"/>
    </xf>
    <xf numFmtId="179" fontId="53" fillId="0" borderId="0" xfId="0" applyNumberFormat="1" applyFont="1" applyFill="1" applyAlignment="1">
      <alignment horizontal="left"/>
    </xf>
    <xf numFmtId="180" fontId="53" fillId="0" borderId="0" xfId="0" applyNumberFormat="1" applyFont="1" applyFill="1" applyAlignment="1">
      <alignment/>
    </xf>
    <xf numFmtId="185" fontId="51" fillId="0" borderId="0" xfId="0" applyNumberFormat="1" applyFont="1" applyFill="1" applyAlignment="1">
      <alignment horizontal="right" vertical="center"/>
    </xf>
    <xf numFmtId="177" fontId="51" fillId="0" borderId="0" xfId="0" applyNumberFormat="1" applyFont="1" applyFill="1" applyAlignment="1">
      <alignment horizontal="right" vertical="center"/>
    </xf>
    <xf numFmtId="0" fontId="54" fillId="0" borderId="0" xfId="0" applyFont="1" applyFill="1" applyAlignment="1">
      <alignment/>
    </xf>
    <xf numFmtId="179" fontId="51" fillId="0" borderId="0" xfId="0" applyNumberFormat="1" applyFont="1" applyFill="1" applyAlignment="1">
      <alignment horizontal="left"/>
    </xf>
    <xf numFmtId="180" fontId="51" fillId="0" borderId="0" xfId="0" applyNumberFormat="1" applyFont="1" applyFill="1" applyAlignment="1">
      <alignment/>
    </xf>
    <xf numFmtId="179" fontId="55" fillId="0" borderId="0" xfId="0" applyNumberFormat="1" applyFont="1" applyFill="1" applyAlignment="1">
      <alignment/>
    </xf>
    <xf numFmtId="0" fontId="55" fillId="0" borderId="0" xfId="0" applyNumberFormat="1" applyFont="1" applyFill="1" applyBorder="1" applyAlignment="1">
      <alignment horizontal="right"/>
    </xf>
    <xf numFmtId="0" fontId="53" fillId="0" borderId="0" xfId="0" applyFont="1" applyFill="1" applyAlignment="1">
      <alignment vertical="center"/>
    </xf>
    <xf numFmtId="0" fontId="51" fillId="0" borderId="0" xfId="0" applyFont="1" applyFill="1" applyBorder="1" applyAlignment="1">
      <alignment/>
    </xf>
    <xf numFmtId="0" fontId="51" fillId="0" borderId="0" xfId="0" applyNumberFormat="1" applyFont="1" applyFill="1" applyAlignment="1">
      <alignment horizontal="center" vertical="center"/>
    </xf>
    <xf numFmtId="181" fontId="55" fillId="0" borderId="35" xfId="0" applyNumberFormat="1" applyFont="1" applyFill="1" applyBorder="1" applyAlignment="1">
      <alignment vertical="center" shrinkToFit="1"/>
    </xf>
    <xf numFmtId="0" fontId="50" fillId="0" borderId="0" xfId="0" applyFont="1" applyFill="1" applyAlignment="1">
      <alignment horizontal="right" vertical="center" wrapText="1"/>
    </xf>
    <xf numFmtId="0" fontId="55" fillId="0" borderId="36" xfId="0" applyFont="1" applyFill="1" applyBorder="1" applyAlignment="1">
      <alignment horizontal="center" vertical="center"/>
    </xf>
    <xf numFmtId="0" fontId="55" fillId="0" borderId="37" xfId="0" applyFont="1" applyFill="1" applyBorder="1" applyAlignment="1">
      <alignment horizontal="center" vertical="center" wrapText="1"/>
    </xf>
    <xf numFmtId="0" fontId="55" fillId="0" borderId="26" xfId="0" applyFont="1" applyFill="1" applyBorder="1" applyAlignment="1">
      <alignment horizontal="center" vertical="center" wrapText="1"/>
    </xf>
    <xf numFmtId="0" fontId="55" fillId="0" borderId="36" xfId="0" applyFont="1" applyFill="1" applyBorder="1" applyAlignment="1">
      <alignment horizontal="center" vertical="center" wrapText="1"/>
    </xf>
    <xf numFmtId="0" fontId="55" fillId="0" borderId="38" xfId="0" applyFont="1" applyFill="1" applyBorder="1" applyAlignment="1">
      <alignment horizontal="center" vertical="center" wrapText="1"/>
    </xf>
    <xf numFmtId="0" fontId="55" fillId="0" borderId="39" xfId="0" applyFont="1" applyFill="1" applyBorder="1" applyAlignment="1">
      <alignment horizontal="left" vertical="center"/>
    </xf>
    <xf numFmtId="0" fontId="55" fillId="0" borderId="40" xfId="0" applyFont="1" applyFill="1" applyBorder="1" applyAlignment="1">
      <alignment horizontal="center" vertical="center"/>
    </xf>
    <xf numFmtId="176" fontId="56" fillId="0" borderId="40" xfId="0" applyNumberFormat="1" applyFont="1" applyFill="1" applyBorder="1" applyAlignment="1">
      <alignment vertical="center" shrinkToFit="1"/>
    </xf>
    <xf numFmtId="176" fontId="56" fillId="0" borderId="41" xfId="0" applyNumberFormat="1" applyFont="1" applyFill="1" applyBorder="1" applyAlignment="1">
      <alignment vertical="center" shrinkToFit="1"/>
    </xf>
    <xf numFmtId="0" fontId="55" fillId="0" borderId="42" xfId="0" applyFont="1" applyFill="1" applyBorder="1" applyAlignment="1">
      <alignment horizontal="left" vertical="center"/>
    </xf>
    <xf numFmtId="0" fontId="55" fillId="0" borderId="43" xfId="0" applyFont="1" applyFill="1" applyBorder="1" applyAlignment="1">
      <alignment horizontal="center" vertical="center"/>
    </xf>
    <xf numFmtId="0" fontId="55" fillId="0" borderId="44" xfId="0" applyFont="1" applyFill="1" applyBorder="1" applyAlignment="1">
      <alignment horizontal="center" vertical="center"/>
    </xf>
    <xf numFmtId="178" fontId="55" fillId="0" borderId="45" xfId="0" applyNumberFormat="1" applyFont="1" applyFill="1" applyBorder="1" applyAlignment="1" applyProtection="1">
      <alignment vertical="center" shrinkToFit="1"/>
      <protection/>
    </xf>
    <xf numFmtId="178" fontId="55" fillId="0" borderId="46" xfId="0" applyNumberFormat="1" applyFont="1" applyFill="1" applyBorder="1" applyAlignment="1" applyProtection="1">
      <alignment vertical="center" shrinkToFit="1"/>
      <protection/>
    </xf>
    <xf numFmtId="178" fontId="55" fillId="0" borderId="32" xfId="0" applyNumberFormat="1" applyFont="1" applyFill="1" applyBorder="1" applyAlignment="1" applyProtection="1">
      <alignment vertical="center" shrinkToFit="1"/>
      <protection/>
    </xf>
    <xf numFmtId="178" fontId="55" fillId="0" borderId="47" xfId="0" applyNumberFormat="1" applyFont="1" applyFill="1" applyBorder="1" applyAlignment="1" applyProtection="1">
      <alignment vertical="center" shrinkToFit="1"/>
      <protection/>
    </xf>
    <xf numFmtId="0" fontId="55" fillId="0" borderId="48" xfId="0" applyFont="1" applyFill="1" applyBorder="1" applyAlignment="1">
      <alignment horizontal="left" vertical="center"/>
    </xf>
    <xf numFmtId="0" fontId="55" fillId="0" borderId="49" xfId="0" applyFont="1" applyFill="1" applyBorder="1" applyAlignment="1">
      <alignment horizontal="left" vertical="center"/>
    </xf>
    <xf numFmtId="0" fontId="55" fillId="0" borderId="50" xfId="0" applyFont="1" applyFill="1" applyBorder="1" applyAlignment="1">
      <alignment horizontal="left" vertical="center"/>
    </xf>
    <xf numFmtId="178" fontId="55" fillId="0" borderId="51" xfId="0" applyNumberFormat="1" applyFont="1" applyFill="1" applyBorder="1" applyAlignment="1" applyProtection="1">
      <alignment vertical="center" shrinkToFit="1"/>
      <protection/>
    </xf>
    <xf numFmtId="178" fontId="55" fillId="0" borderId="52" xfId="0" applyNumberFormat="1" applyFont="1" applyFill="1" applyBorder="1" applyAlignment="1" applyProtection="1">
      <alignment vertical="center" shrinkToFit="1"/>
      <protection/>
    </xf>
    <xf numFmtId="178" fontId="55" fillId="0" borderId="27" xfId="0" applyNumberFormat="1" applyFont="1" applyFill="1" applyBorder="1" applyAlignment="1" applyProtection="1">
      <alignment vertical="center" shrinkToFit="1"/>
      <protection/>
    </xf>
    <xf numFmtId="178" fontId="55" fillId="0" borderId="53" xfId="0" applyNumberFormat="1" applyFont="1" applyFill="1" applyBorder="1" applyAlignment="1" applyProtection="1">
      <alignment vertical="center" shrinkToFit="1"/>
      <protection/>
    </xf>
    <xf numFmtId="0" fontId="55" fillId="0" borderId="54" xfId="0" applyFont="1" applyFill="1" applyBorder="1" applyAlignment="1">
      <alignment horizontal="left" vertical="center"/>
    </xf>
    <xf numFmtId="0" fontId="55" fillId="0" borderId="18" xfId="0" applyFont="1" applyFill="1" applyBorder="1" applyAlignment="1">
      <alignment horizontal="left" vertical="center"/>
    </xf>
    <xf numFmtId="0" fontId="55" fillId="0" borderId="55" xfId="0" applyFont="1" applyFill="1" applyBorder="1" applyAlignment="1">
      <alignment horizontal="left" vertical="center"/>
    </xf>
    <xf numFmtId="0" fontId="55" fillId="0" borderId="54" xfId="0" applyFont="1" applyFill="1" applyBorder="1" applyAlignment="1">
      <alignment horizontal="left" vertical="center" shrinkToFit="1"/>
    </xf>
    <xf numFmtId="0" fontId="55" fillId="0" borderId="56" xfId="0" applyFont="1" applyFill="1" applyBorder="1" applyAlignment="1">
      <alignment horizontal="left" vertical="center"/>
    </xf>
    <xf numFmtId="0" fontId="55" fillId="0" borderId="14" xfId="0" applyFont="1" applyFill="1" applyBorder="1" applyAlignment="1">
      <alignment horizontal="left" vertical="center"/>
    </xf>
    <xf numFmtId="0" fontId="55" fillId="0" borderId="57" xfId="0" applyFont="1" applyFill="1" applyBorder="1" applyAlignment="1">
      <alignment horizontal="left" vertical="center"/>
    </xf>
    <xf numFmtId="0" fontId="55" fillId="0" borderId="58" xfId="0" applyFont="1" applyFill="1" applyBorder="1" applyAlignment="1">
      <alignment horizontal="left" vertical="center"/>
    </xf>
    <xf numFmtId="0" fontId="55" fillId="0" borderId="59" xfId="0" applyFont="1" applyFill="1" applyBorder="1" applyAlignment="1">
      <alignment horizontal="left" vertical="center"/>
    </xf>
    <xf numFmtId="0" fontId="55" fillId="0" borderId="60" xfId="0" applyFont="1" applyFill="1" applyBorder="1" applyAlignment="1">
      <alignment horizontal="left" vertical="center"/>
    </xf>
    <xf numFmtId="178" fontId="55" fillId="0" borderId="61" xfId="0" applyNumberFormat="1" applyFont="1" applyFill="1" applyBorder="1" applyAlignment="1" applyProtection="1">
      <alignment vertical="center" shrinkToFit="1"/>
      <protection/>
    </xf>
    <xf numFmtId="178" fontId="55" fillId="0" borderId="62" xfId="0" applyNumberFormat="1" applyFont="1" applyFill="1" applyBorder="1" applyAlignment="1" applyProtection="1">
      <alignment vertical="center" shrinkToFit="1"/>
      <protection/>
    </xf>
    <xf numFmtId="0" fontId="55" fillId="0" borderId="43" xfId="0" applyFont="1" applyFill="1" applyBorder="1" applyAlignment="1">
      <alignment horizontal="left" vertical="center"/>
    </xf>
    <xf numFmtId="0" fontId="55" fillId="0" borderId="44" xfId="0" applyFont="1" applyFill="1" applyBorder="1" applyAlignment="1">
      <alignment horizontal="left" vertical="center"/>
    </xf>
    <xf numFmtId="0" fontId="55" fillId="0" borderId="63" xfId="0" applyFont="1" applyFill="1" applyBorder="1" applyAlignment="1">
      <alignment horizontal="left" vertical="center"/>
    </xf>
    <xf numFmtId="178" fontId="55" fillId="0" borderId="64" xfId="0" applyNumberFormat="1" applyFont="1" applyFill="1" applyBorder="1" applyAlignment="1" applyProtection="1">
      <alignment vertical="center" shrinkToFit="1"/>
      <protection/>
    </xf>
    <xf numFmtId="178" fontId="55" fillId="0" borderId="65" xfId="0" applyNumberFormat="1" applyFont="1" applyFill="1" applyBorder="1" applyAlignment="1" applyProtection="1">
      <alignment vertical="center" shrinkToFit="1"/>
      <protection/>
    </xf>
    <xf numFmtId="178" fontId="55" fillId="0" borderId="66" xfId="0" applyNumberFormat="1" applyFont="1" applyFill="1" applyBorder="1" applyAlignment="1" applyProtection="1">
      <alignment vertical="center" shrinkToFit="1"/>
      <protection/>
    </xf>
    <xf numFmtId="178" fontId="55" fillId="0" borderId="67" xfId="0" applyNumberFormat="1" applyFont="1" applyFill="1" applyBorder="1" applyAlignment="1" applyProtection="1">
      <alignment vertical="center" shrinkToFit="1"/>
      <protection/>
    </xf>
    <xf numFmtId="176" fontId="55" fillId="0" borderId="68" xfId="0" applyNumberFormat="1" applyFont="1" applyFill="1" applyBorder="1" applyAlignment="1" applyProtection="1">
      <alignment vertical="center" shrinkToFit="1"/>
      <protection/>
    </xf>
    <xf numFmtId="178" fontId="56" fillId="0" borderId="51" xfId="0" applyNumberFormat="1" applyFont="1" applyFill="1" applyBorder="1" applyAlignment="1">
      <alignment vertical="center" shrinkToFit="1"/>
    </xf>
    <xf numFmtId="178" fontId="55" fillId="0" borderId="69" xfId="0" applyNumberFormat="1" applyFont="1" applyFill="1" applyBorder="1" applyAlignment="1" applyProtection="1">
      <alignment vertical="center" shrinkToFit="1"/>
      <protection/>
    </xf>
    <xf numFmtId="178" fontId="56" fillId="0" borderId="70" xfId="0" applyNumberFormat="1" applyFont="1" applyFill="1" applyBorder="1" applyAlignment="1">
      <alignment vertical="center" shrinkToFit="1"/>
    </xf>
    <xf numFmtId="178" fontId="55" fillId="0" borderId="71" xfId="0" applyNumberFormat="1" applyFont="1" applyFill="1" applyBorder="1" applyAlignment="1" applyProtection="1">
      <alignment vertical="center" shrinkToFit="1"/>
      <protection/>
    </xf>
    <xf numFmtId="178" fontId="55" fillId="0" borderId="72" xfId="0" applyNumberFormat="1" applyFont="1" applyFill="1" applyBorder="1" applyAlignment="1" applyProtection="1">
      <alignment vertical="center" shrinkToFit="1"/>
      <protection/>
    </xf>
    <xf numFmtId="178" fontId="55" fillId="0" borderId="73" xfId="0" applyNumberFormat="1" applyFont="1" applyFill="1" applyBorder="1" applyAlignment="1" applyProtection="1">
      <alignment vertical="center" shrinkToFit="1"/>
      <protection/>
    </xf>
    <xf numFmtId="178" fontId="55" fillId="0" borderId="74" xfId="0" applyNumberFormat="1" applyFont="1" applyFill="1" applyBorder="1" applyAlignment="1" applyProtection="1">
      <alignment vertical="center" shrinkToFit="1"/>
      <protection/>
    </xf>
    <xf numFmtId="0" fontId="55" fillId="0" borderId="75" xfId="0" applyFont="1" applyFill="1" applyBorder="1" applyAlignment="1">
      <alignment horizontal="left" vertical="center"/>
    </xf>
    <xf numFmtId="0" fontId="55" fillId="0" borderId="76" xfId="0" applyFont="1" applyFill="1" applyBorder="1" applyAlignment="1">
      <alignment horizontal="center" vertical="center"/>
    </xf>
    <xf numFmtId="176" fontId="55" fillId="0" borderId="76" xfId="0" applyNumberFormat="1" applyFont="1" applyFill="1" applyBorder="1" applyAlignment="1" applyProtection="1">
      <alignment vertical="center" shrinkToFit="1"/>
      <protection locked="0"/>
    </xf>
    <xf numFmtId="176" fontId="55" fillId="0" borderId="77" xfId="0" applyNumberFormat="1" applyFont="1" applyFill="1" applyBorder="1" applyAlignment="1" applyProtection="1">
      <alignment vertical="center" shrinkToFit="1"/>
      <protection locked="0"/>
    </xf>
    <xf numFmtId="178" fontId="56" fillId="0" borderId="51" xfId="0" applyNumberFormat="1" applyFont="1" applyFill="1" applyBorder="1" applyAlignment="1" applyProtection="1">
      <alignment vertical="center" shrinkToFit="1"/>
      <protection locked="0"/>
    </xf>
    <xf numFmtId="178" fontId="56" fillId="0" borderId="27" xfId="0" applyNumberFormat="1" applyFont="1" applyFill="1" applyBorder="1" applyAlignment="1" applyProtection="1">
      <alignment vertical="center" shrinkToFit="1"/>
      <protection locked="0"/>
    </xf>
    <xf numFmtId="176" fontId="56" fillId="0" borderId="78" xfId="0" applyNumberFormat="1" applyFont="1" applyFill="1" applyBorder="1" applyAlignment="1" applyProtection="1">
      <alignment vertical="center" shrinkToFit="1"/>
      <protection locked="0"/>
    </xf>
    <xf numFmtId="178" fontId="56" fillId="0" borderId="70" xfId="0" applyNumberFormat="1" applyFont="1" applyFill="1" applyBorder="1" applyAlignment="1" applyProtection="1">
      <alignment vertical="center" shrinkToFit="1"/>
      <protection locked="0"/>
    </xf>
    <xf numFmtId="178" fontId="56" fillId="0" borderId="28" xfId="0" applyNumberFormat="1" applyFont="1" applyFill="1" applyBorder="1" applyAlignment="1" applyProtection="1">
      <alignment vertical="center" shrinkToFit="1"/>
      <protection locked="0"/>
    </xf>
    <xf numFmtId="178" fontId="56" fillId="0" borderId="79" xfId="0" applyNumberFormat="1" applyFont="1" applyFill="1" applyBorder="1" applyAlignment="1" applyProtection="1">
      <alignment vertical="center" shrinkToFit="1"/>
      <protection locked="0"/>
    </xf>
    <xf numFmtId="178" fontId="56" fillId="0" borderId="80" xfId="0" applyNumberFormat="1" applyFont="1" applyFill="1" applyBorder="1" applyAlignment="1" applyProtection="1">
      <alignment vertical="center" shrinkToFit="1"/>
      <protection locked="0"/>
    </xf>
    <xf numFmtId="176" fontId="56" fillId="0" borderId="81" xfId="0" applyNumberFormat="1" applyFont="1" applyFill="1" applyBorder="1" applyAlignment="1" applyProtection="1">
      <alignment vertical="center" shrinkToFit="1"/>
      <protection locked="0"/>
    </xf>
    <xf numFmtId="176" fontId="56" fillId="0" borderId="82" xfId="0" applyNumberFormat="1" applyFont="1" applyFill="1" applyBorder="1" applyAlignment="1" applyProtection="1">
      <alignment vertical="center" shrinkToFit="1"/>
      <protection locked="0"/>
    </xf>
    <xf numFmtId="0" fontId="8" fillId="0" borderId="32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83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178" fontId="8" fillId="0" borderId="59" xfId="0" applyNumberFormat="1" applyFont="1" applyFill="1" applyBorder="1" applyAlignment="1">
      <alignment vertical="center"/>
    </xf>
    <xf numFmtId="178" fontId="8" fillId="0" borderId="84" xfId="0" applyNumberFormat="1" applyFont="1" applyFill="1" applyBorder="1" applyAlignment="1">
      <alignment vertical="center"/>
    </xf>
    <xf numFmtId="180" fontId="3" fillId="0" borderId="40" xfId="0" applyNumberFormat="1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85" xfId="0" applyFont="1" applyFill="1" applyBorder="1" applyAlignment="1">
      <alignment horizontal="center" vertical="center"/>
    </xf>
    <xf numFmtId="0" fontId="8" fillId="0" borderId="86" xfId="0" applyFont="1" applyFill="1" applyBorder="1" applyAlignment="1">
      <alignment horizontal="center" vertical="center"/>
    </xf>
    <xf numFmtId="178" fontId="8" fillId="0" borderId="87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183" fontId="6" fillId="0" borderId="0" xfId="0" applyNumberFormat="1" applyFont="1" applyFill="1" applyAlignment="1">
      <alignment horizontal="center" vertical="center"/>
    </xf>
    <xf numFmtId="183" fontId="7" fillId="0" borderId="0" xfId="0" applyNumberFormat="1" applyFont="1" applyFill="1" applyAlignment="1">
      <alignment horizontal="center" vertical="center"/>
    </xf>
    <xf numFmtId="178" fontId="8" fillId="0" borderId="86" xfId="0" applyNumberFormat="1" applyFont="1" applyFill="1" applyBorder="1" applyAlignment="1">
      <alignment vertical="center"/>
    </xf>
    <xf numFmtId="0" fontId="8" fillId="0" borderId="88" xfId="0" applyFont="1" applyFill="1" applyBorder="1" applyAlignment="1">
      <alignment horizontal="center" vertical="center"/>
    </xf>
    <xf numFmtId="0" fontId="8" fillId="0" borderId="89" xfId="0" applyFont="1" applyFill="1" applyBorder="1" applyAlignment="1">
      <alignment horizontal="center" vertical="center"/>
    </xf>
    <xf numFmtId="0" fontId="8" fillId="0" borderId="90" xfId="0" applyFont="1" applyFill="1" applyBorder="1" applyAlignment="1">
      <alignment horizontal="center" vertical="center"/>
    </xf>
    <xf numFmtId="178" fontId="8" fillId="0" borderId="60" xfId="0" applyNumberFormat="1" applyFont="1" applyFill="1" applyBorder="1" applyAlignment="1">
      <alignment vertical="center"/>
    </xf>
    <xf numFmtId="0" fontId="8" fillId="0" borderId="91" xfId="0" applyFont="1" applyFill="1" applyBorder="1" applyAlignment="1">
      <alignment horizontal="center" vertical="center"/>
    </xf>
    <xf numFmtId="0" fontId="8" fillId="0" borderId="92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93" xfId="0" applyFont="1" applyFill="1" applyBorder="1" applyAlignment="1">
      <alignment horizontal="center" vertical="center"/>
    </xf>
    <xf numFmtId="0" fontId="8" fillId="0" borderId="94" xfId="0" applyFont="1" applyFill="1" applyBorder="1" applyAlignment="1">
      <alignment horizontal="center" vertical="center"/>
    </xf>
    <xf numFmtId="176" fontId="8" fillId="0" borderId="0" xfId="0" applyNumberFormat="1" applyFont="1" applyFill="1" applyAlignment="1">
      <alignment horizontal="right" vertical="center"/>
    </xf>
    <xf numFmtId="0" fontId="8" fillId="0" borderId="95" xfId="0" applyFont="1" applyFill="1" applyBorder="1" applyAlignment="1">
      <alignment horizontal="center" vertical="center"/>
    </xf>
    <xf numFmtId="0" fontId="8" fillId="0" borderId="96" xfId="0" applyFont="1" applyFill="1" applyBorder="1" applyAlignment="1">
      <alignment horizontal="center" vertical="center"/>
    </xf>
    <xf numFmtId="0" fontId="8" fillId="0" borderId="97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98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center"/>
    </xf>
    <xf numFmtId="0" fontId="8" fillId="0" borderId="99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horizontal="left" vertical="center" shrinkToFit="1"/>
    </xf>
    <xf numFmtId="0" fontId="55" fillId="0" borderId="57" xfId="0" applyFont="1" applyFill="1" applyBorder="1" applyAlignment="1">
      <alignment horizontal="left" vertical="center" shrinkToFit="1"/>
    </xf>
    <xf numFmtId="0" fontId="55" fillId="0" borderId="59" xfId="0" applyFont="1" applyFill="1" applyBorder="1" applyAlignment="1">
      <alignment horizontal="left" vertical="center" shrinkToFit="1"/>
    </xf>
    <xf numFmtId="0" fontId="55" fillId="0" borderId="60" xfId="0" applyFont="1" applyFill="1" applyBorder="1" applyAlignment="1">
      <alignment horizontal="left" vertical="center" shrinkToFit="1"/>
    </xf>
    <xf numFmtId="0" fontId="55" fillId="0" borderId="100" xfId="0" applyFont="1" applyFill="1" applyBorder="1" applyAlignment="1">
      <alignment horizontal="left" vertical="center"/>
    </xf>
    <xf numFmtId="0" fontId="55" fillId="0" borderId="101" xfId="0" applyFont="1" applyFill="1" applyBorder="1" applyAlignment="1">
      <alignment horizontal="left" vertical="center"/>
    </xf>
    <xf numFmtId="0" fontId="55" fillId="0" borderId="102" xfId="0" applyFont="1" applyFill="1" applyBorder="1" applyAlignment="1">
      <alignment horizontal="left" vertical="center"/>
    </xf>
    <xf numFmtId="0" fontId="52" fillId="0" borderId="0" xfId="0" applyFont="1" applyFill="1" applyAlignment="1">
      <alignment horizontal="center" vertical="center"/>
    </xf>
    <xf numFmtId="183" fontId="53" fillId="0" borderId="0" xfId="0" applyNumberFormat="1" applyFont="1" applyFill="1" applyAlignment="1">
      <alignment horizontal="center" vertical="center"/>
    </xf>
    <xf numFmtId="176" fontId="55" fillId="0" borderId="0" xfId="0" applyNumberFormat="1" applyFont="1" applyFill="1" applyAlignment="1">
      <alignment horizontal="right" vertical="center"/>
    </xf>
    <xf numFmtId="0" fontId="55" fillId="0" borderId="103" xfId="0" applyFont="1" applyFill="1" applyBorder="1" applyAlignment="1">
      <alignment horizontal="center" vertical="center"/>
    </xf>
    <xf numFmtId="0" fontId="55" fillId="0" borderId="104" xfId="0" applyFont="1" applyFill="1" applyBorder="1" applyAlignment="1">
      <alignment horizontal="center" vertical="center"/>
    </xf>
    <xf numFmtId="0" fontId="55" fillId="0" borderId="105" xfId="0" applyFont="1" applyFill="1" applyBorder="1" applyAlignment="1">
      <alignment horizontal="center" vertical="center"/>
    </xf>
    <xf numFmtId="0" fontId="55" fillId="0" borderId="36" xfId="0" applyFont="1" applyFill="1" applyBorder="1" applyAlignment="1">
      <alignment horizontal="center" vertical="center"/>
    </xf>
    <xf numFmtId="0" fontId="55" fillId="0" borderId="106" xfId="0" applyFont="1" applyFill="1" applyBorder="1" applyAlignment="1">
      <alignment horizontal="center" vertical="center"/>
    </xf>
    <xf numFmtId="0" fontId="55" fillId="0" borderId="107" xfId="0" applyFont="1" applyFill="1" applyBorder="1" applyAlignment="1">
      <alignment horizontal="center" vertical="center"/>
    </xf>
    <xf numFmtId="0" fontId="55" fillId="0" borderId="107" xfId="0" applyFont="1" applyFill="1" applyBorder="1" applyAlignment="1">
      <alignment horizontal="center" vertical="center" wrapText="1"/>
    </xf>
    <xf numFmtId="0" fontId="55" fillId="0" borderId="108" xfId="0" applyFont="1" applyFill="1" applyBorder="1" applyAlignment="1">
      <alignment horizontal="center" vertical="center" wrapText="1"/>
    </xf>
    <xf numFmtId="0" fontId="55" fillId="0" borderId="109" xfId="0" applyFont="1" applyFill="1" applyBorder="1" applyAlignment="1">
      <alignment horizontal="center" vertical="center"/>
    </xf>
    <xf numFmtId="0" fontId="55" fillId="0" borderId="110" xfId="0" applyFont="1" applyFill="1" applyBorder="1" applyAlignment="1">
      <alignment horizontal="center" vertical="center"/>
    </xf>
    <xf numFmtId="0" fontId="57" fillId="0" borderId="57" xfId="0" applyFont="1" applyFill="1" applyBorder="1" applyAlignment="1">
      <alignment horizontal="left" vertical="center" shrinkToFit="1"/>
    </xf>
    <xf numFmtId="178" fontId="55" fillId="0" borderId="61" xfId="0" applyNumberFormat="1" applyFont="1" applyFill="1" applyBorder="1" applyAlignment="1">
      <alignment vertical="center" shrinkToFit="1"/>
    </xf>
    <xf numFmtId="178" fontId="55" fillId="0" borderId="62" xfId="0" applyNumberFormat="1" applyFont="1" applyFill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U51"/>
  <sheetViews>
    <sheetView tabSelected="1" zoomScale="60" zoomScaleNormal="60" zoomScalePageLayoutView="0" workbookViewId="0" topLeftCell="A1">
      <selection activeCell="C51" sqref="C51:E51"/>
    </sheetView>
  </sheetViews>
  <sheetFormatPr defaultColWidth="0" defaultRowHeight="13.5" zeroHeight="1"/>
  <cols>
    <col min="1" max="1" width="4.625" style="15" customWidth="1"/>
    <col min="2" max="2" width="3.75390625" style="15" customWidth="1"/>
    <col min="3" max="4" width="6.125" style="15" customWidth="1"/>
    <col min="5" max="5" width="20.625" style="15" customWidth="1"/>
    <col min="6" max="16" width="16.625" style="15" customWidth="1"/>
    <col min="17" max="17" width="4.25390625" style="15" customWidth="1"/>
    <col min="18" max="16384" width="0" style="15" hidden="1" customWidth="1"/>
  </cols>
  <sheetData>
    <row r="1" spans="4:15" ht="39.75" customHeight="1">
      <c r="D1" s="16"/>
      <c r="E1" s="17"/>
      <c r="F1" s="159" t="s">
        <v>21</v>
      </c>
      <c r="G1" s="159"/>
      <c r="H1" s="159"/>
      <c r="I1" s="159"/>
      <c r="J1" s="159"/>
      <c r="K1" s="159"/>
      <c r="L1" s="159"/>
      <c r="M1" s="159"/>
      <c r="N1" s="159"/>
      <c r="O1" s="18"/>
    </row>
    <row r="2" spans="5:16" ht="45" customHeight="1">
      <c r="E2" s="19"/>
      <c r="F2" s="160" t="s">
        <v>91</v>
      </c>
      <c r="G2" s="160"/>
      <c r="H2" s="160"/>
      <c r="I2" s="160"/>
      <c r="J2" s="160"/>
      <c r="K2" s="161"/>
      <c r="L2" s="161"/>
      <c r="M2" s="161"/>
      <c r="N2" s="161"/>
      <c r="O2" s="173">
        <v>41009</v>
      </c>
      <c r="P2" s="173"/>
    </row>
    <row r="3" spans="6:17" ht="30" customHeight="1">
      <c r="F3" s="20"/>
      <c r="G3" s="20"/>
      <c r="H3" s="20"/>
      <c r="I3" s="20"/>
      <c r="J3" s="20"/>
      <c r="N3" s="21"/>
      <c r="O3" s="173" t="s">
        <v>0</v>
      </c>
      <c r="P3" s="173"/>
      <c r="Q3" s="22"/>
    </row>
    <row r="4" spans="3:17" ht="45" customHeight="1">
      <c r="C4" s="23" t="s">
        <v>22</v>
      </c>
      <c r="F4" s="20"/>
      <c r="G4" s="42"/>
      <c r="H4" s="20"/>
      <c r="I4" s="20"/>
      <c r="J4" s="20"/>
      <c r="M4" s="36" t="s">
        <v>75</v>
      </c>
      <c r="N4" s="21"/>
      <c r="P4" s="41"/>
      <c r="Q4" s="22"/>
    </row>
    <row r="5" spans="6:17" ht="7.5" customHeight="1" thickBot="1">
      <c r="F5" s="20"/>
      <c r="G5" s="20"/>
      <c r="H5" s="20"/>
      <c r="I5" s="20"/>
      <c r="J5" s="20"/>
      <c r="N5" s="21"/>
      <c r="O5" s="41"/>
      <c r="P5" s="41"/>
      <c r="Q5" s="22"/>
    </row>
    <row r="6" spans="3:19" ht="45" customHeight="1">
      <c r="C6" s="171" t="s">
        <v>20</v>
      </c>
      <c r="D6" s="164"/>
      <c r="E6" s="172"/>
      <c r="F6" s="167" t="s">
        <v>80</v>
      </c>
      <c r="G6" s="172"/>
      <c r="H6" s="164" t="s">
        <v>81</v>
      </c>
      <c r="I6" s="164"/>
      <c r="J6" s="167" t="s">
        <v>82</v>
      </c>
      <c r="K6" s="168"/>
      <c r="L6" s="164" t="s">
        <v>85</v>
      </c>
      <c r="M6" s="165"/>
      <c r="P6" s="21"/>
      <c r="Q6" s="41"/>
      <c r="R6" s="41"/>
      <c r="S6" s="22"/>
    </row>
    <row r="7" spans="3:19" ht="45" customHeight="1" thickBot="1">
      <c r="C7" s="156" t="s">
        <v>19</v>
      </c>
      <c r="D7" s="157"/>
      <c r="E7" s="157"/>
      <c r="F7" s="149">
        <v>43001</v>
      </c>
      <c r="G7" s="158"/>
      <c r="H7" s="162">
        <v>31198</v>
      </c>
      <c r="I7" s="158"/>
      <c r="J7" s="149">
        <v>17309</v>
      </c>
      <c r="K7" s="150"/>
      <c r="L7" s="162">
        <f>SUM(F7:K7)</f>
        <v>91508</v>
      </c>
      <c r="M7" s="166"/>
      <c r="P7" s="21"/>
      <c r="Q7" s="41"/>
      <c r="R7" s="41"/>
      <c r="S7" s="22"/>
    </row>
    <row r="8" spans="3:21" ht="30" customHeight="1">
      <c r="C8" s="43"/>
      <c r="D8" s="43"/>
      <c r="E8" s="43"/>
      <c r="F8" s="40"/>
      <c r="G8" s="40"/>
      <c r="H8" s="40"/>
      <c r="I8" s="40"/>
      <c r="J8" s="40"/>
      <c r="K8" s="40"/>
      <c r="L8" s="40"/>
      <c r="M8" s="40"/>
      <c r="N8" s="40"/>
      <c r="O8" s="40"/>
      <c r="R8" s="21"/>
      <c r="S8" s="41"/>
      <c r="T8" s="41"/>
      <c r="U8" s="22"/>
    </row>
    <row r="9" spans="3:17" ht="45" customHeight="1">
      <c r="C9" s="23" t="s">
        <v>23</v>
      </c>
      <c r="E9" s="24"/>
      <c r="O9" s="35"/>
      <c r="P9" s="37" t="s">
        <v>75</v>
      </c>
      <c r="Q9" s="22"/>
    </row>
    <row r="10" spans="3:17" ht="6.75" customHeight="1" thickBot="1">
      <c r="C10" s="25"/>
      <c r="D10" s="25"/>
      <c r="E10" s="26"/>
      <c r="L10" s="27"/>
      <c r="M10" s="27"/>
      <c r="N10" s="151"/>
      <c r="O10" s="151"/>
      <c r="P10" s="151"/>
      <c r="Q10" s="27"/>
    </row>
    <row r="11" spans="3:17" ht="49.5" customHeight="1">
      <c r="C11" s="154"/>
      <c r="D11" s="155"/>
      <c r="E11" s="155"/>
      <c r="F11" s="1" t="s">
        <v>10</v>
      </c>
      <c r="G11" s="1" t="s">
        <v>28</v>
      </c>
      <c r="H11" s="55" t="s">
        <v>11</v>
      </c>
      <c r="I11" s="56" t="s">
        <v>29</v>
      </c>
      <c r="J11" s="57" t="s">
        <v>1</v>
      </c>
      <c r="K11" s="57" t="s">
        <v>2</v>
      </c>
      <c r="L11" s="57" t="s">
        <v>3</v>
      </c>
      <c r="M11" s="57" t="s">
        <v>4</v>
      </c>
      <c r="N11" s="57" t="s">
        <v>5</v>
      </c>
      <c r="O11" s="58" t="s">
        <v>11</v>
      </c>
      <c r="P11" s="53" t="s">
        <v>83</v>
      </c>
      <c r="Q11" s="2"/>
    </row>
    <row r="12" spans="3:17" ht="49.5" customHeight="1">
      <c r="C12" s="28" t="s">
        <v>86</v>
      </c>
      <c r="D12" s="3"/>
      <c r="E12" s="3"/>
      <c r="F12" s="8">
        <f>SUM(F13:F15)</f>
        <v>3723</v>
      </c>
      <c r="G12" s="8">
        <f>SUM(G13:G15)</f>
        <v>2665</v>
      </c>
      <c r="H12" s="45">
        <f>SUM(H13:H15)</f>
        <v>6388</v>
      </c>
      <c r="I12" s="59">
        <v>0</v>
      </c>
      <c r="J12" s="8">
        <f aca="true" t="shared" si="0" ref="J12:O12">SUM(J13:J15)</f>
        <v>4535</v>
      </c>
      <c r="K12" s="8">
        <f t="shared" si="0"/>
        <v>2664</v>
      </c>
      <c r="L12" s="8">
        <f t="shared" si="0"/>
        <v>2062</v>
      </c>
      <c r="M12" s="8">
        <f t="shared" si="0"/>
        <v>2525</v>
      </c>
      <c r="N12" s="8">
        <f t="shared" si="0"/>
        <v>1467</v>
      </c>
      <c r="O12" s="45">
        <f t="shared" si="0"/>
        <v>13253</v>
      </c>
      <c r="P12" s="46">
        <f aca="true" t="shared" si="1" ref="P12:P17">H12+O12</f>
        <v>19641</v>
      </c>
      <c r="Q12" s="2"/>
    </row>
    <row r="13" spans="3:16" ht="49.5" customHeight="1">
      <c r="C13" s="28" t="s">
        <v>87</v>
      </c>
      <c r="D13" s="54"/>
      <c r="E13" s="54"/>
      <c r="F13" s="8">
        <v>454</v>
      </c>
      <c r="G13" s="8">
        <v>291</v>
      </c>
      <c r="H13" s="45">
        <f>SUM(F13:G13)</f>
        <v>745</v>
      </c>
      <c r="I13" s="59">
        <v>0</v>
      </c>
      <c r="J13" s="8">
        <v>465</v>
      </c>
      <c r="K13" s="8">
        <v>274</v>
      </c>
      <c r="L13" s="8">
        <v>194</v>
      </c>
      <c r="M13" s="8">
        <v>184</v>
      </c>
      <c r="N13" s="8">
        <v>124</v>
      </c>
      <c r="O13" s="45">
        <f>SUM(J13:N13)</f>
        <v>1241</v>
      </c>
      <c r="P13" s="46">
        <f t="shared" si="1"/>
        <v>1986</v>
      </c>
    </row>
    <row r="14" spans="3:16" ht="49.5" customHeight="1">
      <c r="C14" s="152" t="s">
        <v>88</v>
      </c>
      <c r="D14" s="153"/>
      <c r="E14" s="153"/>
      <c r="F14" s="8">
        <v>1618</v>
      </c>
      <c r="G14" s="8">
        <v>964</v>
      </c>
      <c r="H14" s="45">
        <f>SUM(F14:G14)</f>
        <v>2582</v>
      </c>
      <c r="I14" s="59">
        <v>0</v>
      </c>
      <c r="J14" s="8">
        <v>1563</v>
      </c>
      <c r="K14" s="8">
        <v>799</v>
      </c>
      <c r="L14" s="8">
        <v>569</v>
      </c>
      <c r="M14" s="8">
        <v>669</v>
      </c>
      <c r="N14" s="8">
        <v>387</v>
      </c>
      <c r="O14" s="45">
        <f>SUM(J14:N14)</f>
        <v>3987</v>
      </c>
      <c r="P14" s="46">
        <f t="shared" si="1"/>
        <v>6569</v>
      </c>
    </row>
    <row r="15" spans="3:16" ht="49.5" customHeight="1">
      <c r="C15" s="28" t="s">
        <v>89</v>
      </c>
      <c r="D15" s="54"/>
      <c r="E15" s="54"/>
      <c r="F15" s="8">
        <v>1651</v>
      </c>
      <c r="G15" s="8">
        <v>1410</v>
      </c>
      <c r="H15" s="45">
        <f>SUM(F15:G15)</f>
        <v>3061</v>
      </c>
      <c r="I15" s="59"/>
      <c r="J15" s="8">
        <v>2507</v>
      </c>
      <c r="K15" s="8">
        <v>1591</v>
      </c>
      <c r="L15" s="8">
        <v>1299</v>
      </c>
      <c r="M15" s="8">
        <v>1672</v>
      </c>
      <c r="N15" s="8">
        <v>956</v>
      </c>
      <c r="O15" s="45">
        <f>SUM(J15:N15)</f>
        <v>8025</v>
      </c>
      <c r="P15" s="46">
        <f t="shared" si="1"/>
        <v>11086</v>
      </c>
    </row>
    <row r="16" spans="3:16" ht="49.5" customHeight="1">
      <c r="C16" s="152" t="s">
        <v>90</v>
      </c>
      <c r="D16" s="153"/>
      <c r="E16" s="153"/>
      <c r="F16" s="8">
        <v>31</v>
      </c>
      <c r="G16" s="8">
        <v>50</v>
      </c>
      <c r="H16" s="45">
        <f>SUM(F16:G16)</f>
        <v>81</v>
      </c>
      <c r="I16" s="59">
        <v>0</v>
      </c>
      <c r="J16" s="8">
        <v>82</v>
      </c>
      <c r="K16" s="8">
        <v>49</v>
      </c>
      <c r="L16" s="8">
        <v>33</v>
      </c>
      <c r="M16" s="8">
        <v>47</v>
      </c>
      <c r="N16" s="8">
        <v>27</v>
      </c>
      <c r="O16" s="45">
        <f>SUM(J16:N16)</f>
        <v>238</v>
      </c>
      <c r="P16" s="46">
        <f t="shared" si="1"/>
        <v>319</v>
      </c>
    </row>
    <row r="17" spans="3:16" ht="49.5" customHeight="1" thickBot="1">
      <c r="C17" s="147" t="s">
        <v>14</v>
      </c>
      <c r="D17" s="148"/>
      <c r="E17" s="148"/>
      <c r="F17" s="29">
        <f>F12+F16</f>
        <v>3754</v>
      </c>
      <c r="G17" s="29">
        <f>G12+G16</f>
        <v>2715</v>
      </c>
      <c r="H17" s="29">
        <f>H12+H16</f>
        <v>6469</v>
      </c>
      <c r="I17" s="60">
        <v>0</v>
      </c>
      <c r="J17" s="29">
        <f aca="true" t="shared" si="2" ref="J17:O17">J12+J16</f>
        <v>4617</v>
      </c>
      <c r="K17" s="29">
        <f t="shared" si="2"/>
        <v>2713</v>
      </c>
      <c r="L17" s="29">
        <f t="shared" si="2"/>
        <v>2095</v>
      </c>
      <c r="M17" s="29">
        <f t="shared" si="2"/>
        <v>2572</v>
      </c>
      <c r="N17" s="29">
        <f t="shared" si="2"/>
        <v>1494</v>
      </c>
      <c r="O17" s="29">
        <f t="shared" si="2"/>
        <v>13491</v>
      </c>
      <c r="P17" s="47">
        <f t="shared" si="1"/>
        <v>19960</v>
      </c>
    </row>
    <row r="18" ht="30" customHeight="1"/>
    <row r="19" spans="3:17" ht="39.75" customHeight="1">
      <c r="C19" s="23" t="s">
        <v>24</v>
      </c>
      <c r="E19" s="24"/>
      <c r="N19" s="38"/>
      <c r="O19" s="22"/>
      <c r="P19" s="39" t="s">
        <v>79</v>
      </c>
      <c r="Q19" s="22"/>
    </row>
    <row r="20" spans="3:17" ht="6.75" customHeight="1" thickBot="1">
      <c r="C20" s="25"/>
      <c r="D20" s="25"/>
      <c r="E20" s="26"/>
      <c r="L20" s="27"/>
      <c r="M20" s="27"/>
      <c r="N20" s="27"/>
      <c r="P20" s="27"/>
      <c r="Q20" s="27"/>
    </row>
    <row r="21" spans="3:17" ht="49.5" customHeight="1">
      <c r="C21" s="154"/>
      <c r="D21" s="155"/>
      <c r="E21" s="155"/>
      <c r="F21" s="177" t="s">
        <v>15</v>
      </c>
      <c r="G21" s="163"/>
      <c r="H21" s="163"/>
      <c r="I21" s="163" t="s">
        <v>16</v>
      </c>
      <c r="J21" s="163"/>
      <c r="K21" s="163"/>
      <c r="L21" s="163"/>
      <c r="M21" s="163"/>
      <c r="N21" s="163"/>
      <c r="O21" s="163"/>
      <c r="P21" s="145" t="s">
        <v>84</v>
      </c>
      <c r="Q21" s="2"/>
    </row>
    <row r="22" spans="3:17" ht="49.5" customHeight="1">
      <c r="C22" s="182"/>
      <c r="D22" s="183"/>
      <c r="E22" s="183"/>
      <c r="F22" s="3" t="s">
        <v>7</v>
      </c>
      <c r="G22" s="3" t="s">
        <v>8</v>
      </c>
      <c r="H22" s="4" t="s">
        <v>9</v>
      </c>
      <c r="I22" s="5" t="s">
        <v>29</v>
      </c>
      <c r="J22" s="3" t="s">
        <v>1</v>
      </c>
      <c r="K22" s="6" t="s">
        <v>2</v>
      </c>
      <c r="L22" s="6" t="s">
        <v>3</v>
      </c>
      <c r="M22" s="6" t="s">
        <v>4</v>
      </c>
      <c r="N22" s="6" t="s">
        <v>5</v>
      </c>
      <c r="O22" s="7" t="s">
        <v>9</v>
      </c>
      <c r="P22" s="146"/>
      <c r="Q22" s="2"/>
    </row>
    <row r="23" spans="3:17" ht="49.5" customHeight="1">
      <c r="C23" s="28" t="s">
        <v>12</v>
      </c>
      <c r="D23" s="3"/>
      <c r="E23" s="3"/>
      <c r="F23" s="8">
        <v>968</v>
      </c>
      <c r="G23" s="8">
        <v>1167</v>
      </c>
      <c r="H23" s="45">
        <f>SUM(F23:G23)</f>
        <v>2135</v>
      </c>
      <c r="I23" s="9">
        <v>0</v>
      </c>
      <c r="J23" s="8">
        <v>3250</v>
      </c>
      <c r="K23" s="8">
        <v>2011</v>
      </c>
      <c r="L23" s="8">
        <v>1150</v>
      </c>
      <c r="M23" s="8">
        <v>814</v>
      </c>
      <c r="N23" s="8">
        <v>337</v>
      </c>
      <c r="O23" s="45">
        <f>SUM(I23:N23)</f>
        <v>7562</v>
      </c>
      <c r="P23" s="46">
        <f>H23+O23</f>
        <v>9697</v>
      </c>
      <c r="Q23" s="2"/>
    </row>
    <row r="24" spans="3:16" ht="49.5" customHeight="1">
      <c r="C24" s="152" t="s">
        <v>13</v>
      </c>
      <c r="D24" s="153"/>
      <c r="E24" s="153"/>
      <c r="F24" s="8">
        <v>8</v>
      </c>
      <c r="G24" s="8">
        <v>23</v>
      </c>
      <c r="H24" s="45">
        <f>SUM(F24:G24)</f>
        <v>31</v>
      </c>
      <c r="I24" s="9">
        <v>0</v>
      </c>
      <c r="J24" s="8">
        <v>61</v>
      </c>
      <c r="K24" s="8">
        <v>39</v>
      </c>
      <c r="L24" s="8">
        <v>14</v>
      </c>
      <c r="M24" s="8">
        <v>15</v>
      </c>
      <c r="N24" s="8">
        <v>11</v>
      </c>
      <c r="O24" s="45">
        <f>SUM(I24:N24)</f>
        <v>140</v>
      </c>
      <c r="P24" s="46">
        <f>H24+O24</f>
        <v>171</v>
      </c>
    </row>
    <row r="25" spans="3:16" ht="49.5" customHeight="1" thickBot="1">
      <c r="C25" s="147" t="s">
        <v>14</v>
      </c>
      <c r="D25" s="148"/>
      <c r="E25" s="148"/>
      <c r="F25" s="29">
        <f>SUM(F23:F24)</f>
        <v>976</v>
      </c>
      <c r="G25" s="29">
        <f>SUM(G23:G24)</f>
        <v>1190</v>
      </c>
      <c r="H25" s="48">
        <f>SUM(F25:G25)</f>
        <v>2166</v>
      </c>
      <c r="I25" s="30">
        <f>SUM(I23:I24)</f>
        <v>0</v>
      </c>
      <c r="J25" s="29">
        <f aca="true" t="shared" si="3" ref="J25:O25">SUM(J23:J24)</f>
        <v>3311</v>
      </c>
      <c r="K25" s="29">
        <f t="shared" si="3"/>
        <v>2050</v>
      </c>
      <c r="L25" s="29">
        <f t="shared" si="3"/>
        <v>1164</v>
      </c>
      <c r="M25" s="29">
        <f t="shared" si="3"/>
        <v>829</v>
      </c>
      <c r="N25" s="29">
        <f t="shared" si="3"/>
        <v>348</v>
      </c>
      <c r="O25" s="48">
        <f t="shared" si="3"/>
        <v>7702</v>
      </c>
      <c r="P25" s="47">
        <f>H25+O25</f>
        <v>9868</v>
      </c>
    </row>
    <row r="26" ht="30" customHeight="1"/>
    <row r="27" spans="3:17" ht="39.75" customHeight="1">
      <c r="C27" s="23" t="s">
        <v>25</v>
      </c>
      <c r="E27" s="24"/>
      <c r="N27" s="22"/>
      <c r="O27" s="22"/>
      <c r="P27" s="39" t="s">
        <v>79</v>
      </c>
      <c r="Q27" s="22"/>
    </row>
    <row r="28" spans="3:17" ht="6.75" customHeight="1" thickBot="1">
      <c r="C28" s="25"/>
      <c r="D28" s="25"/>
      <c r="E28" s="26"/>
      <c r="L28" s="27"/>
      <c r="M28" s="27"/>
      <c r="N28" s="27"/>
      <c r="P28" s="27"/>
      <c r="Q28" s="27"/>
    </row>
    <row r="29" spans="3:17" ht="49.5" customHeight="1">
      <c r="C29" s="154"/>
      <c r="D29" s="155"/>
      <c r="E29" s="155"/>
      <c r="F29" s="177" t="s">
        <v>15</v>
      </c>
      <c r="G29" s="163"/>
      <c r="H29" s="163"/>
      <c r="I29" s="163" t="s">
        <v>16</v>
      </c>
      <c r="J29" s="163"/>
      <c r="K29" s="163"/>
      <c r="L29" s="163"/>
      <c r="M29" s="163"/>
      <c r="N29" s="163"/>
      <c r="O29" s="163"/>
      <c r="P29" s="145" t="s">
        <v>84</v>
      </c>
      <c r="Q29" s="2"/>
    </row>
    <row r="30" spans="3:17" ht="49.5" customHeight="1">
      <c r="C30" s="182"/>
      <c r="D30" s="183"/>
      <c r="E30" s="183"/>
      <c r="F30" s="3" t="s">
        <v>7</v>
      </c>
      <c r="G30" s="3" t="s">
        <v>8</v>
      </c>
      <c r="H30" s="4" t="s">
        <v>9</v>
      </c>
      <c r="I30" s="5" t="s">
        <v>29</v>
      </c>
      <c r="J30" s="3" t="s">
        <v>1</v>
      </c>
      <c r="K30" s="6" t="s">
        <v>2</v>
      </c>
      <c r="L30" s="6" t="s">
        <v>3</v>
      </c>
      <c r="M30" s="6" t="s">
        <v>4</v>
      </c>
      <c r="N30" s="6" t="s">
        <v>5</v>
      </c>
      <c r="O30" s="7" t="s">
        <v>9</v>
      </c>
      <c r="P30" s="146"/>
      <c r="Q30" s="2"/>
    </row>
    <row r="31" spans="3:17" ht="49.5" customHeight="1">
      <c r="C31" s="28" t="s">
        <v>12</v>
      </c>
      <c r="D31" s="3"/>
      <c r="E31" s="3"/>
      <c r="F31" s="8">
        <v>14</v>
      </c>
      <c r="G31" s="8">
        <v>16</v>
      </c>
      <c r="H31" s="45">
        <f>SUM(F31:G31)</f>
        <v>30</v>
      </c>
      <c r="I31" s="9">
        <v>0</v>
      </c>
      <c r="J31" s="8">
        <v>964</v>
      </c>
      <c r="K31" s="8">
        <v>715</v>
      </c>
      <c r="L31" s="8">
        <v>542</v>
      </c>
      <c r="M31" s="8">
        <v>481</v>
      </c>
      <c r="N31" s="8">
        <v>323</v>
      </c>
      <c r="O31" s="45">
        <f>SUM(I31:N31)</f>
        <v>3025</v>
      </c>
      <c r="P31" s="46">
        <f>H31+O31</f>
        <v>3055</v>
      </c>
      <c r="Q31" s="2"/>
    </row>
    <row r="32" spans="3:16" ht="49.5" customHeight="1">
      <c r="C32" s="152" t="s">
        <v>13</v>
      </c>
      <c r="D32" s="153"/>
      <c r="E32" s="153"/>
      <c r="F32" s="8">
        <v>0</v>
      </c>
      <c r="G32" s="8">
        <v>0</v>
      </c>
      <c r="H32" s="45">
        <f>SUM(F32:G32)</f>
        <v>0</v>
      </c>
      <c r="I32" s="9">
        <v>0</v>
      </c>
      <c r="J32" s="8">
        <v>9</v>
      </c>
      <c r="K32" s="8">
        <v>9</v>
      </c>
      <c r="L32" s="8">
        <v>6</v>
      </c>
      <c r="M32" s="8">
        <v>2</v>
      </c>
      <c r="N32" s="8">
        <v>4</v>
      </c>
      <c r="O32" s="45">
        <f>SUM(I32:N32)</f>
        <v>30</v>
      </c>
      <c r="P32" s="46">
        <f>H32+O32</f>
        <v>30</v>
      </c>
    </row>
    <row r="33" spans="3:16" ht="49.5" customHeight="1" thickBot="1">
      <c r="C33" s="147" t="s">
        <v>14</v>
      </c>
      <c r="D33" s="148"/>
      <c r="E33" s="148"/>
      <c r="F33" s="29">
        <f>SUM(F31:F32)</f>
        <v>14</v>
      </c>
      <c r="G33" s="29">
        <f>SUM(G31:G32)</f>
        <v>16</v>
      </c>
      <c r="H33" s="48">
        <f>SUM(F33:G33)</f>
        <v>30</v>
      </c>
      <c r="I33" s="30">
        <f aca="true" t="shared" si="4" ref="I33:N33">SUM(I31:I32)</f>
        <v>0</v>
      </c>
      <c r="J33" s="29">
        <f t="shared" si="4"/>
        <v>973</v>
      </c>
      <c r="K33" s="29">
        <f t="shared" si="4"/>
        <v>724</v>
      </c>
      <c r="L33" s="29">
        <f t="shared" si="4"/>
        <v>548</v>
      </c>
      <c r="M33" s="29">
        <f t="shared" si="4"/>
        <v>483</v>
      </c>
      <c r="N33" s="29">
        <f t="shared" si="4"/>
        <v>327</v>
      </c>
      <c r="O33" s="48">
        <f>SUM(I33:N33)</f>
        <v>3055</v>
      </c>
      <c r="P33" s="47">
        <f>H33+O33</f>
        <v>3085</v>
      </c>
    </row>
    <row r="34" ht="30" customHeight="1"/>
    <row r="35" spans="3:17" ht="39.75" customHeight="1">
      <c r="C35" s="23" t="s">
        <v>26</v>
      </c>
      <c r="E35" s="24"/>
      <c r="N35" s="22"/>
      <c r="O35" s="39" t="s">
        <v>79</v>
      </c>
      <c r="P35" s="22"/>
      <c r="Q35" s="22"/>
    </row>
    <row r="36" spans="3:17" ht="6.75" customHeight="1" thickBot="1">
      <c r="C36" s="25"/>
      <c r="D36" s="25"/>
      <c r="E36" s="26"/>
      <c r="L36" s="27"/>
      <c r="M36" s="27"/>
      <c r="N36" s="27"/>
      <c r="P36" s="27"/>
      <c r="Q36" s="27"/>
    </row>
    <row r="37" spans="3:17" ht="49.5" customHeight="1">
      <c r="C37" s="154"/>
      <c r="D37" s="155"/>
      <c r="E37" s="155"/>
      <c r="F37" s="177" t="s">
        <v>15</v>
      </c>
      <c r="G37" s="163"/>
      <c r="H37" s="163"/>
      <c r="I37" s="163" t="s">
        <v>16</v>
      </c>
      <c r="J37" s="163"/>
      <c r="K37" s="163"/>
      <c r="L37" s="163"/>
      <c r="M37" s="163"/>
      <c r="N37" s="176"/>
      <c r="O37" s="174" t="s">
        <v>84</v>
      </c>
      <c r="P37" s="2"/>
      <c r="Q37" s="2"/>
    </row>
    <row r="38" spans="3:17" ht="49.5" customHeight="1" thickBot="1">
      <c r="C38" s="180"/>
      <c r="D38" s="181"/>
      <c r="E38" s="181"/>
      <c r="F38" s="10" t="s">
        <v>7</v>
      </c>
      <c r="G38" s="10" t="s">
        <v>8</v>
      </c>
      <c r="H38" s="11" t="s">
        <v>9</v>
      </c>
      <c r="I38" s="12" t="s">
        <v>1</v>
      </c>
      <c r="J38" s="10" t="s">
        <v>2</v>
      </c>
      <c r="K38" s="13" t="s">
        <v>3</v>
      </c>
      <c r="L38" s="13" t="s">
        <v>4</v>
      </c>
      <c r="M38" s="13" t="s">
        <v>5</v>
      </c>
      <c r="N38" s="14" t="s">
        <v>11</v>
      </c>
      <c r="O38" s="175"/>
      <c r="P38" s="2"/>
      <c r="Q38" s="2"/>
    </row>
    <row r="39" spans="3:17" ht="49.5" customHeight="1">
      <c r="C39" s="31" t="s">
        <v>17</v>
      </c>
      <c r="D39" s="1"/>
      <c r="E39" s="1"/>
      <c r="F39" s="49">
        <f>SUM(F40:F41)</f>
        <v>0</v>
      </c>
      <c r="G39" s="49">
        <f>SUM(G40:G41)</f>
        <v>0</v>
      </c>
      <c r="H39" s="50">
        <f aca="true" t="shared" si="5" ref="H39:H51">SUM(F39:G39)</f>
        <v>0</v>
      </c>
      <c r="I39" s="51">
        <f>SUM(I40:I41)</f>
        <v>6</v>
      </c>
      <c r="J39" s="49">
        <f>SUM(J40:J41)</f>
        <v>9</v>
      </c>
      <c r="K39" s="49">
        <f>SUM(K40:K41)</f>
        <v>211</v>
      </c>
      <c r="L39" s="49">
        <f>SUM(L40:L41)</f>
        <v>522</v>
      </c>
      <c r="M39" s="49">
        <f>SUM(M40:M41)</f>
        <v>357</v>
      </c>
      <c r="N39" s="50">
        <f aca="true" t="shared" si="6" ref="N39:N47">SUM(I39:M39)</f>
        <v>1105</v>
      </c>
      <c r="O39" s="52">
        <f>H39+N39</f>
        <v>1105</v>
      </c>
      <c r="P39" s="2"/>
      <c r="Q39" s="2"/>
    </row>
    <row r="40" spans="3:15" ht="49.5" customHeight="1">
      <c r="C40" s="152" t="s">
        <v>12</v>
      </c>
      <c r="D40" s="153"/>
      <c r="E40" s="153"/>
      <c r="F40" s="8">
        <v>0</v>
      </c>
      <c r="G40" s="8">
        <v>0</v>
      </c>
      <c r="H40" s="45">
        <f t="shared" si="5"/>
        <v>0</v>
      </c>
      <c r="I40" s="9">
        <v>6</v>
      </c>
      <c r="J40" s="8">
        <v>9</v>
      </c>
      <c r="K40" s="8">
        <v>209</v>
      </c>
      <c r="L40" s="8">
        <v>521</v>
      </c>
      <c r="M40" s="8">
        <v>355</v>
      </c>
      <c r="N40" s="45">
        <f>SUM(I40:M40)</f>
        <v>1100</v>
      </c>
      <c r="O40" s="46">
        <f aca="true" t="shared" si="7" ref="O40:O50">H40+N40</f>
        <v>1100</v>
      </c>
    </row>
    <row r="41" spans="3:15" ht="49.5" customHeight="1" thickBot="1">
      <c r="C41" s="147" t="s">
        <v>13</v>
      </c>
      <c r="D41" s="148"/>
      <c r="E41" s="148"/>
      <c r="F41" s="29">
        <v>0</v>
      </c>
      <c r="G41" s="29">
        <v>0</v>
      </c>
      <c r="H41" s="48">
        <f t="shared" si="5"/>
        <v>0</v>
      </c>
      <c r="I41" s="30">
        <v>0</v>
      </c>
      <c r="J41" s="29">
        <v>0</v>
      </c>
      <c r="K41" s="29">
        <v>2</v>
      </c>
      <c r="L41" s="29">
        <v>1</v>
      </c>
      <c r="M41" s="29">
        <v>2</v>
      </c>
      <c r="N41" s="48">
        <f t="shared" si="6"/>
        <v>5</v>
      </c>
      <c r="O41" s="47">
        <f t="shared" si="7"/>
        <v>5</v>
      </c>
    </row>
    <row r="42" spans="3:15" ht="49.5" customHeight="1">
      <c r="C42" s="169" t="s">
        <v>30</v>
      </c>
      <c r="D42" s="170"/>
      <c r="E42" s="170"/>
      <c r="F42" s="49">
        <f>SUM(F43:F44)</f>
        <v>0</v>
      </c>
      <c r="G42" s="49">
        <f>SUM(G43:G44)</f>
        <v>0</v>
      </c>
      <c r="H42" s="50">
        <f t="shared" si="5"/>
        <v>0</v>
      </c>
      <c r="I42" s="51">
        <f>SUM(I43:I44)</f>
        <v>156</v>
      </c>
      <c r="J42" s="49">
        <f>SUM(J43:J44)</f>
        <v>144</v>
      </c>
      <c r="K42" s="49">
        <f>SUM(K43:K44)</f>
        <v>180</v>
      </c>
      <c r="L42" s="49">
        <f>SUM(L43:L44)</f>
        <v>192</v>
      </c>
      <c r="M42" s="49">
        <f>SUM(M43:M44)</f>
        <v>116</v>
      </c>
      <c r="N42" s="45">
        <f t="shared" si="6"/>
        <v>788</v>
      </c>
      <c r="O42" s="52">
        <f t="shared" si="7"/>
        <v>788</v>
      </c>
    </row>
    <row r="43" spans="3:15" ht="49.5" customHeight="1">
      <c r="C43" s="152" t="s">
        <v>12</v>
      </c>
      <c r="D43" s="153"/>
      <c r="E43" s="153"/>
      <c r="F43" s="8">
        <v>0</v>
      </c>
      <c r="G43" s="8">
        <v>0</v>
      </c>
      <c r="H43" s="45">
        <f t="shared" si="5"/>
        <v>0</v>
      </c>
      <c r="I43" s="9">
        <v>155</v>
      </c>
      <c r="J43" s="8">
        <v>143</v>
      </c>
      <c r="K43" s="8">
        <v>175</v>
      </c>
      <c r="L43" s="8">
        <v>186</v>
      </c>
      <c r="M43" s="8">
        <v>114</v>
      </c>
      <c r="N43" s="45">
        <f t="shared" si="6"/>
        <v>773</v>
      </c>
      <c r="O43" s="46">
        <f t="shared" si="7"/>
        <v>773</v>
      </c>
    </row>
    <row r="44" spans="3:15" ht="49.5" customHeight="1" thickBot="1">
      <c r="C44" s="147" t="s">
        <v>13</v>
      </c>
      <c r="D44" s="148"/>
      <c r="E44" s="148"/>
      <c r="F44" s="29">
        <v>0</v>
      </c>
      <c r="G44" s="29">
        <v>0</v>
      </c>
      <c r="H44" s="48">
        <f t="shared" si="5"/>
        <v>0</v>
      </c>
      <c r="I44" s="30">
        <v>1</v>
      </c>
      <c r="J44" s="29">
        <v>1</v>
      </c>
      <c r="K44" s="29">
        <v>5</v>
      </c>
      <c r="L44" s="29">
        <v>6</v>
      </c>
      <c r="M44" s="29">
        <v>2</v>
      </c>
      <c r="N44" s="48">
        <f t="shared" si="6"/>
        <v>15</v>
      </c>
      <c r="O44" s="47">
        <f t="shared" si="7"/>
        <v>15</v>
      </c>
    </row>
    <row r="45" spans="3:15" ht="49.5" customHeight="1">
      <c r="C45" s="169" t="s">
        <v>18</v>
      </c>
      <c r="D45" s="170"/>
      <c r="E45" s="170"/>
      <c r="F45" s="49">
        <f>SUM(F46:F47)</f>
        <v>0</v>
      </c>
      <c r="G45" s="49">
        <f>SUM(G46:G47)</f>
        <v>0</v>
      </c>
      <c r="H45" s="50">
        <f t="shared" si="5"/>
        <v>0</v>
      </c>
      <c r="I45" s="51">
        <f>SUM(I46:I47)</f>
        <v>1</v>
      </c>
      <c r="J45" s="49">
        <f>SUM(J46:J47)</f>
        <v>1</v>
      </c>
      <c r="K45" s="49">
        <f>SUM(K46:K47)</f>
        <v>6</v>
      </c>
      <c r="L45" s="49">
        <f>SUM(L46:L47)</f>
        <v>38</v>
      </c>
      <c r="M45" s="49">
        <f>SUM(M46:M47)</f>
        <v>20</v>
      </c>
      <c r="N45" s="50">
        <f>SUM(I45:M45)</f>
        <v>66</v>
      </c>
      <c r="O45" s="52">
        <f t="shared" si="7"/>
        <v>66</v>
      </c>
    </row>
    <row r="46" spans="3:15" ht="49.5" customHeight="1">
      <c r="C46" s="152" t="s">
        <v>12</v>
      </c>
      <c r="D46" s="153"/>
      <c r="E46" s="153"/>
      <c r="F46" s="8">
        <v>0</v>
      </c>
      <c r="G46" s="8">
        <v>0</v>
      </c>
      <c r="H46" s="45">
        <f t="shared" si="5"/>
        <v>0</v>
      </c>
      <c r="I46" s="9">
        <v>1</v>
      </c>
      <c r="J46" s="8">
        <v>1</v>
      </c>
      <c r="K46" s="8">
        <v>6</v>
      </c>
      <c r="L46" s="8">
        <v>38</v>
      </c>
      <c r="M46" s="8">
        <v>20</v>
      </c>
      <c r="N46" s="45">
        <f t="shared" si="6"/>
        <v>66</v>
      </c>
      <c r="O46" s="46">
        <f>H46+N46</f>
        <v>66</v>
      </c>
    </row>
    <row r="47" spans="3:15" ht="49.5" customHeight="1" thickBot="1">
      <c r="C47" s="147" t="s">
        <v>13</v>
      </c>
      <c r="D47" s="148"/>
      <c r="E47" s="148"/>
      <c r="F47" s="29">
        <v>0</v>
      </c>
      <c r="G47" s="29">
        <v>0</v>
      </c>
      <c r="H47" s="48">
        <f t="shared" si="5"/>
        <v>0</v>
      </c>
      <c r="I47" s="30">
        <v>0</v>
      </c>
      <c r="J47" s="29">
        <v>0</v>
      </c>
      <c r="K47" s="29">
        <v>0</v>
      </c>
      <c r="L47" s="29">
        <v>0</v>
      </c>
      <c r="M47" s="29">
        <v>0</v>
      </c>
      <c r="N47" s="48">
        <f t="shared" si="6"/>
        <v>0</v>
      </c>
      <c r="O47" s="47">
        <f t="shared" si="7"/>
        <v>0</v>
      </c>
    </row>
    <row r="48" spans="3:15" ht="49.5" customHeight="1">
      <c r="C48" s="169" t="s">
        <v>76</v>
      </c>
      <c r="D48" s="170"/>
      <c r="E48" s="170"/>
      <c r="F48" s="49">
        <f>SUM(F49:F50)</f>
        <v>0</v>
      </c>
      <c r="G48" s="49">
        <f>SUM(G49:G50)</f>
        <v>0</v>
      </c>
      <c r="H48" s="50">
        <f>SUM(F48:G48)</f>
        <v>0</v>
      </c>
      <c r="I48" s="51">
        <f>SUM(I49:I50)</f>
        <v>13</v>
      </c>
      <c r="J48" s="49">
        <f>SUM(J49:J50)</f>
        <v>17</v>
      </c>
      <c r="K48" s="49">
        <f>SUM(K49:K50)</f>
        <v>36</v>
      </c>
      <c r="L48" s="49">
        <f>SUM(L49:L50)</f>
        <v>168</v>
      </c>
      <c r="M48" s="49">
        <f>SUM(M49:M50)</f>
        <v>92</v>
      </c>
      <c r="N48" s="50">
        <f>SUM(I48:M48)</f>
        <v>326</v>
      </c>
      <c r="O48" s="52">
        <f>H48+N48</f>
        <v>326</v>
      </c>
    </row>
    <row r="49" spans="3:15" ht="49.5" customHeight="1">
      <c r="C49" s="152" t="s">
        <v>12</v>
      </c>
      <c r="D49" s="153"/>
      <c r="E49" s="153"/>
      <c r="F49" s="8">
        <v>0</v>
      </c>
      <c r="G49" s="8">
        <v>0</v>
      </c>
      <c r="H49" s="45">
        <f t="shared" si="5"/>
        <v>0</v>
      </c>
      <c r="I49" s="9">
        <v>13</v>
      </c>
      <c r="J49" s="8">
        <v>17</v>
      </c>
      <c r="K49" s="8">
        <v>36</v>
      </c>
      <c r="L49" s="8">
        <v>164</v>
      </c>
      <c r="M49" s="8">
        <v>92</v>
      </c>
      <c r="N49" s="45">
        <f>SUM(I49:M49)</f>
        <v>322</v>
      </c>
      <c r="O49" s="46">
        <f t="shared" si="7"/>
        <v>322</v>
      </c>
    </row>
    <row r="50" spans="3:15" ht="49.5" customHeight="1" thickBot="1">
      <c r="C50" s="147" t="s">
        <v>13</v>
      </c>
      <c r="D50" s="148"/>
      <c r="E50" s="148"/>
      <c r="F50" s="29">
        <v>0</v>
      </c>
      <c r="G50" s="29">
        <v>0</v>
      </c>
      <c r="H50" s="48">
        <f t="shared" si="5"/>
        <v>0</v>
      </c>
      <c r="I50" s="30">
        <v>0</v>
      </c>
      <c r="J50" s="29">
        <v>0</v>
      </c>
      <c r="K50" s="29">
        <v>0</v>
      </c>
      <c r="L50" s="29">
        <v>4</v>
      </c>
      <c r="M50" s="29">
        <v>0</v>
      </c>
      <c r="N50" s="48">
        <f>SUM(I50:M50)</f>
        <v>4</v>
      </c>
      <c r="O50" s="47">
        <f t="shared" si="7"/>
        <v>4</v>
      </c>
    </row>
    <row r="51" spans="3:15" ht="49.5" customHeight="1" thickBot="1">
      <c r="C51" s="178" t="s">
        <v>14</v>
      </c>
      <c r="D51" s="179"/>
      <c r="E51" s="179"/>
      <c r="F51" s="32">
        <v>0</v>
      </c>
      <c r="G51" s="32">
        <v>0</v>
      </c>
      <c r="H51" s="33">
        <f t="shared" si="5"/>
        <v>0</v>
      </c>
      <c r="I51" s="34">
        <v>175</v>
      </c>
      <c r="J51" s="32">
        <v>171</v>
      </c>
      <c r="K51" s="32">
        <v>431</v>
      </c>
      <c r="L51" s="32">
        <v>917</v>
      </c>
      <c r="M51" s="32">
        <v>582</v>
      </c>
      <c r="N51" s="33">
        <f>SUM(I51:M51)</f>
        <v>2276</v>
      </c>
      <c r="O51" s="44">
        <f>H51+N51</f>
        <v>2276</v>
      </c>
    </row>
    <row r="52" ht="19.5" customHeight="1"/>
    <row r="53" ht="12"/>
  </sheetData>
  <sheetProtection/>
  <mergeCells count="47">
    <mergeCell ref="C32:E32"/>
    <mergeCell ref="C33:E33"/>
    <mergeCell ref="C40:E40"/>
    <mergeCell ref="F21:H21"/>
    <mergeCell ref="C24:E24"/>
    <mergeCell ref="C25:E25"/>
    <mergeCell ref="C37:E38"/>
    <mergeCell ref="F37:H37"/>
    <mergeCell ref="C29:E30"/>
    <mergeCell ref="C21:E22"/>
    <mergeCell ref="C51:E51"/>
    <mergeCell ref="C41:E41"/>
    <mergeCell ref="C42:E42"/>
    <mergeCell ref="C43:E43"/>
    <mergeCell ref="C44:E44"/>
    <mergeCell ref="C45:E45"/>
    <mergeCell ref="C46:E46"/>
    <mergeCell ref="C47:E47"/>
    <mergeCell ref="C49:E49"/>
    <mergeCell ref="C50:E50"/>
    <mergeCell ref="C48:E48"/>
    <mergeCell ref="C6:E6"/>
    <mergeCell ref="F6:G6"/>
    <mergeCell ref="H6:I6"/>
    <mergeCell ref="O2:P2"/>
    <mergeCell ref="O3:P3"/>
    <mergeCell ref="O37:O38"/>
    <mergeCell ref="I37:N37"/>
    <mergeCell ref="F29:H29"/>
    <mergeCell ref="P29:P30"/>
    <mergeCell ref="F1:N1"/>
    <mergeCell ref="F2:N2"/>
    <mergeCell ref="H7:I7"/>
    <mergeCell ref="I29:O29"/>
    <mergeCell ref="I21:O21"/>
    <mergeCell ref="L6:M6"/>
    <mergeCell ref="L7:M7"/>
    <mergeCell ref="J6:K6"/>
    <mergeCell ref="P21:P22"/>
    <mergeCell ref="C17:E17"/>
    <mergeCell ref="J7:K7"/>
    <mergeCell ref="N10:P10"/>
    <mergeCell ref="C16:E16"/>
    <mergeCell ref="C11:E11"/>
    <mergeCell ref="C14:E14"/>
    <mergeCell ref="C7:E7"/>
    <mergeCell ref="F7:G7"/>
  </mergeCells>
  <printOptions/>
  <pageMargins left="0.5905511811023623" right="0.1968503937007874" top="0.4724409448818898" bottom="0.1968503937007874" header="0.5118110236220472" footer="0.5118110236220472"/>
  <pageSetup fitToHeight="1" fitToWidth="1"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84"/>
  <sheetViews>
    <sheetView zoomScale="60" zoomScaleNormal="60" zoomScalePageLayoutView="0" workbookViewId="0" topLeftCell="B1">
      <selection activeCell="E2" sqref="E2"/>
    </sheetView>
  </sheetViews>
  <sheetFormatPr defaultColWidth="0" defaultRowHeight="13.5" zeroHeight="1"/>
  <cols>
    <col min="1" max="2" width="0.6171875" style="61" customWidth="1"/>
    <col min="3" max="4" width="2.625" style="61" customWidth="1"/>
    <col min="5" max="5" width="40.625" style="61" customWidth="1"/>
    <col min="6" max="16" width="20.25390625" style="61" customWidth="1"/>
    <col min="17" max="17" width="4.25390625" style="61" customWidth="1"/>
    <col min="18" max="16384" width="0" style="61" hidden="1" customWidth="1"/>
  </cols>
  <sheetData>
    <row r="1" spans="4:15" ht="39.75" customHeight="1">
      <c r="D1" s="62"/>
      <c r="E1" s="63"/>
      <c r="G1" s="191" t="s">
        <v>21</v>
      </c>
      <c r="H1" s="191"/>
      <c r="I1" s="191"/>
      <c r="J1" s="191"/>
      <c r="K1" s="191"/>
      <c r="L1" s="191"/>
      <c r="M1" s="191"/>
      <c r="N1" s="64"/>
      <c r="O1" s="65"/>
    </row>
    <row r="2" spans="5:16" ht="30" customHeight="1">
      <c r="E2" s="66"/>
      <c r="G2" s="192" t="s">
        <v>92</v>
      </c>
      <c r="H2" s="192"/>
      <c r="I2" s="192"/>
      <c r="J2" s="192"/>
      <c r="K2" s="192"/>
      <c r="L2" s="192"/>
      <c r="M2" s="192"/>
      <c r="N2" s="67"/>
      <c r="O2" s="193">
        <v>41086</v>
      </c>
      <c r="P2" s="193"/>
    </row>
    <row r="3" spans="5:17" ht="24.75" customHeight="1">
      <c r="E3" s="68"/>
      <c r="F3" s="69"/>
      <c r="N3" s="70"/>
      <c r="O3" s="193"/>
      <c r="P3" s="193"/>
      <c r="Q3" s="71"/>
    </row>
    <row r="4" spans="3:17" ht="24.75" customHeight="1">
      <c r="C4" s="72"/>
      <c r="N4" s="68"/>
      <c r="O4" s="193" t="s">
        <v>31</v>
      </c>
      <c r="P4" s="193"/>
      <c r="Q4" s="71"/>
    </row>
    <row r="5" spans="3:17" ht="27" customHeight="1">
      <c r="C5" s="72" t="s">
        <v>27</v>
      </c>
      <c r="E5" s="73"/>
      <c r="F5" s="74"/>
      <c r="N5" s="75"/>
      <c r="O5" s="75"/>
      <c r="P5" s="76" t="s">
        <v>79</v>
      </c>
      <c r="Q5" s="71"/>
    </row>
    <row r="6" spans="3:17" ht="9" customHeight="1" thickBot="1">
      <c r="C6" s="77"/>
      <c r="D6" s="77"/>
      <c r="E6" s="77"/>
      <c r="F6" s="78"/>
      <c r="L6" s="79"/>
      <c r="M6" s="79"/>
      <c r="N6" s="80"/>
      <c r="O6" s="80"/>
      <c r="P6" s="80"/>
      <c r="Q6" s="79"/>
    </row>
    <row r="7" spans="3:17" ht="30" customHeight="1" thickBot="1" thickTop="1">
      <c r="C7" s="194" t="s">
        <v>32</v>
      </c>
      <c r="D7" s="195"/>
      <c r="E7" s="195"/>
      <c r="F7" s="198" t="s">
        <v>33</v>
      </c>
      <c r="G7" s="199"/>
      <c r="H7" s="199"/>
      <c r="I7" s="200" t="s">
        <v>34</v>
      </c>
      <c r="J7" s="200"/>
      <c r="K7" s="200"/>
      <c r="L7" s="200"/>
      <c r="M7" s="200"/>
      <c r="N7" s="200"/>
      <c r="O7" s="201"/>
      <c r="P7" s="202" t="s">
        <v>6</v>
      </c>
      <c r="Q7" s="81"/>
    </row>
    <row r="8" spans="3:17" ht="42" customHeight="1" thickBot="1">
      <c r="C8" s="196"/>
      <c r="D8" s="197"/>
      <c r="E8" s="197"/>
      <c r="F8" s="82" t="s">
        <v>7</v>
      </c>
      <c r="G8" s="82" t="s">
        <v>8</v>
      </c>
      <c r="H8" s="83" t="s">
        <v>9</v>
      </c>
      <c r="I8" s="84" t="s">
        <v>35</v>
      </c>
      <c r="J8" s="85" t="s">
        <v>1</v>
      </c>
      <c r="K8" s="85" t="s">
        <v>2</v>
      </c>
      <c r="L8" s="85" t="s">
        <v>3</v>
      </c>
      <c r="M8" s="85" t="s">
        <v>4</v>
      </c>
      <c r="N8" s="85" t="s">
        <v>5</v>
      </c>
      <c r="O8" s="86" t="s">
        <v>9</v>
      </c>
      <c r="P8" s="203"/>
      <c r="Q8" s="81"/>
    </row>
    <row r="9" spans="3:17" ht="30" customHeight="1" thickBot="1">
      <c r="C9" s="87" t="s">
        <v>36</v>
      </c>
      <c r="D9" s="88"/>
      <c r="E9" s="88"/>
      <c r="F9" s="89"/>
      <c r="G9" s="89"/>
      <c r="H9" s="89"/>
      <c r="I9" s="89"/>
      <c r="J9" s="89"/>
      <c r="K9" s="89"/>
      <c r="L9" s="89"/>
      <c r="M9" s="89"/>
      <c r="N9" s="89"/>
      <c r="O9" s="89"/>
      <c r="P9" s="90"/>
      <c r="Q9" s="81"/>
    </row>
    <row r="10" spans="3:17" ht="30" customHeight="1">
      <c r="C10" s="91" t="s">
        <v>37</v>
      </c>
      <c r="D10" s="92"/>
      <c r="E10" s="93"/>
      <c r="F10" s="94">
        <f>SUM(F11,F17,F20,F25,F29,F30)</f>
        <v>2048</v>
      </c>
      <c r="G10" s="94">
        <f>SUM(G11,G17,G20,G25,G29,G30)</f>
        <v>2618</v>
      </c>
      <c r="H10" s="95">
        <f>SUM(F10:G10)</f>
        <v>4666</v>
      </c>
      <c r="I10" s="96">
        <f aca="true" t="shared" si="0" ref="I10:N10">SUM(I11,I17,I20,I25,I29,I30)</f>
        <v>0</v>
      </c>
      <c r="J10" s="94">
        <f t="shared" si="0"/>
        <v>8809</v>
      </c>
      <c r="K10" s="94">
        <f t="shared" si="0"/>
        <v>6271</v>
      </c>
      <c r="L10" s="94">
        <f t="shared" si="0"/>
        <v>3580</v>
      </c>
      <c r="M10" s="94">
        <f t="shared" si="0"/>
        <v>2626</v>
      </c>
      <c r="N10" s="94">
        <f t="shared" si="0"/>
        <v>1217</v>
      </c>
      <c r="O10" s="95">
        <f>SUM(I10:N10)</f>
        <v>22503</v>
      </c>
      <c r="P10" s="97">
        <f>SUM(O10,H10)</f>
        <v>27169</v>
      </c>
      <c r="Q10" s="81"/>
    </row>
    <row r="11" spans="3:16" ht="30" customHeight="1">
      <c r="C11" s="98"/>
      <c r="D11" s="99" t="s">
        <v>38</v>
      </c>
      <c r="E11" s="100"/>
      <c r="F11" s="101">
        <f>SUM(F12:F16)</f>
        <v>131</v>
      </c>
      <c r="G11" s="101">
        <f>SUM(G12:G16)</f>
        <v>185</v>
      </c>
      <c r="H11" s="102">
        <f aca="true" t="shared" si="1" ref="H11:H74">SUM(F11:G11)</f>
        <v>316</v>
      </c>
      <c r="I11" s="103">
        <f aca="true" t="shared" si="2" ref="I11:N11">SUM(I12:I16)</f>
        <v>0</v>
      </c>
      <c r="J11" s="101">
        <f t="shared" si="2"/>
        <v>1963</v>
      </c>
      <c r="K11" s="101">
        <f t="shared" si="2"/>
        <v>1449</v>
      </c>
      <c r="L11" s="101">
        <f t="shared" si="2"/>
        <v>831</v>
      </c>
      <c r="M11" s="101">
        <f t="shared" si="2"/>
        <v>668</v>
      </c>
      <c r="N11" s="101">
        <f t="shared" si="2"/>
        <v>428</v>
      </c>
      <c r="O11" s="102">
        <f aca="true" t="shared" si="3" ref="O11:O74">SUM(I11:N11)</f>
        <v>5339</v>
      </c>
      <c r="P11" s="104">
        <f aca="true" t="shared" si="4" ref="P11:P74">SUM(O11,H11)</f>
        <v>5655</v>
      </c>
    </row>
    <row r="12" spans="3:16" ht="30" customHeight="1">
      <c r="C12" s="98"/>
      <c r="D12" s="99"/>
      <c r="E12" s="105" t="s">
        <v>39</v>
      </c>
      <c r="F12" s="136">
        <v>0</v>
      </c>
      <c r="G12" s="136">
        <v>0</v>
      </c>
      <c r="H12" s="102">
        <f>SUM(F12:G12)</f>
        <v>0</v>
      </c>
      <c r="I12" s="137">
        <v>0</v>
      </c>
      <c r="J12" s="136">
        <v>1089</v>
      </c>
      <c r="K12" s="136">
        <v>655</v>
      </c>
      <c r="L12" s="136">
        <v>304</v>
      </c>
      <c r="M12" s="136">
        <v>189</v>
      </c>
      <c r="N12" s="136">
        <v>116</v>
      </c>
      <c r="O12" s="102">
        <f t="shared" si="3"/>
        <v>2353</v>
      </c>
      <c r="P12" s="104">
        <f t="shared" si="4"/>
        <v>2353</v>
      </c>
    </row>
    <row r="13" spans="3:16" ht="30" customHeight="1">
      <c r="C13" s="98"/>
      <c r="D13" s="99"/>
      <c r="E13" s="105" t="s">
        <v>40</v>
      </c>
      <c r="F13" s="136">
        <v>0</v>
      </c>
      <c r="G13" s="136">
        <v>0</v>
      </c>
      <c r="H13" s="102">
        <f t="shared" si="1"/>
        <v>0</v>
      </c>
      <c r="I13" s="137">
        <v>0</v>
      </c>
      <c r="J13" s="136">
        <v>4</v>
      </c>
      <c r="K13" s="136">
        <v>7</v>
      </c>
      <c r="L13" s="136">
        <v>13</v>
      </c>
      <c r="M13" s="136">
        <v>39</v>
      </c>
      <c r="N13" s="136">
        <v>42</v>
      </c>
      <c r="O13" s="102">
        <f t="shared" si="3"/>
        <v>105</v>
      </c>
      <c r="P13" s="104">
        <f t="shared" si="4"/>
        <v>105</v>
      </c>
    </row>
    <row r="14" spans="3:16" ht="30" customHeight="1">
      <c r="C14" s="98"/>
      <c r="D14" s="99"/>
      <c r="E14" s="105" t="s">
        <v>41</v>
      </c>
      <c r="F14" s="136">
        <v>40</v>
      </c>
      <c r="G14" s="136">
        <v>83</v>
      </c>
      <c r="H14" s="102">
        <f t="shared" si="1"/>
        <v>123</v>
      </c>
      <c r="I14" s="137">
        <v>0</v>
      </c>
      <c r="J14" s="136">
        <v>244</v>
      </c>
      <c r="K14" s="136">
        <v>168</v>
      </c>
      <c r="L14" s="136">
        <v>100</v>
      </c>
      <c r="M14" s="136">
        <v>108</v>
      </c>
      <c r="N14" s="136">
        <v>81</v>
      </c>
      <c r="O14" s="102">
        <f t="shared" si="3"/>
        <v>701</v>
      </c>
      <c r="P14" s="104">
        <f t="shared" si="4"/>
        <v>824</v>
      </c>
    </row>
    <row r="15" spans="3:16" ht="30" customHeight="1">
      <c r="C15" s="98"/>
      <c r="D15" s="99"/>
      <c r="E15" s="105" t="s">
        <v>42</v>
      </c>
      <c r="F15" s="136">
        <v>30</v>
      </c>
      <c r="G15" s="136">
        <v>46</v>
      </c>
      <c r="H15" s="102">
        <f t="shared" si="1"/>
        <v>76</v>
      </c>
      <c r="I15" s="137">
        <v>0</v>
      </c>
      <c r="J15" s="136">
        <v>131</v>
      </c>
      <c r="K15" s="136">
        <v>103</v>
      </c>
      <c r="L15" s="136">
        <v>88</v>
      </c>
      <c r="M15" s="136">
        <v>66</v>
      </c>
      <c r="N15" s="136">
        <v>29</v>
      </c>
      <c r="O15" s="102">
        <f t="shared" si="3"/>
        <v>417</v>
      </c>
      <c r="P15" s="104">
        <f t="shared" si="4"/>
        <v>493</v>
      </c>
    </row>
    <row r="16" spans="3:16" ht="30" customHeight="1">
      <c r="C16" s="98"/>
      <c r="D16" s="99"/>
      <c r="E16" s="105" t="s">
        <v>43</v>
      </c>
      <c r="F16" s="136">
        <v>61</v>
      </c>
      <c r="G16" s="136">
        <v>56</v>
      </c>
      <c r="H16" s="102">
        <f t="shared" si="1"/>
        <v>117</v>
      </c>
      <c r="I16" s="137">
        <v>0</v>
      </c>
      <c r="J16" s="136">
        <v>495</v>
      </c>
      <c r="K16" s="136">
        <v>516</v>
      </c>
      <c r="L16" s="136">
        <v>326</v>
      </c>
      <c r="M16" s="136">
        <v>266</v>
      </c>
      <c r="N16" s="136">
        <v>160</v>
      </c>
      <c r="O16" s="102">
        <f t="shared" si="3"/>
        <v>1763</v>
      </c>
      <c r="P16" s="104">
        <f t="shared" si="4"/>
        <v>1880</v>
      </c>
    </row>
    <row r="17" spans="3:16" ht="30" customHeight="1">
      <c r="C17" s="98"/>
      <c r="D17" s="106" t="s">
        <v>44</v>
      </c>
      <c r="E17" s="107"/>
      <c r="F17" s="101">
        <f>SUM(F18:F19)</f>
        <v>239</v>
      </c>
      <c r="G17" s="101">
        <f>SUM(G18:G19)</f>
        <v>268</v>
      </c>
      <c r="H17" s="102">
        <f t="shared" si="1"/>
        <v>507</v>
      </c>
      <c r="I17" s="103">
        <f aca="true" t="shared" si="5" ref="I17:N17">SUM(I18:I19)</f>
        <v>0</v>
      </c>
      <c r="J17" s="101">
        <f t="shared" si="5"/>
        <v>1931</v>
      </c>
      <c r="K17" s="101">
        <f t="shared" si="5"/>
        <v>1232</v>
      </c>
      <c r="L17" s="101">
        <f t="shared" si="5"/>
        <v>623</v>
      </c>
      <c r="M17" s="101">
        <f t="shared" si="5"/>
        <v>430</v>
      </c>
      <c r="N17" s="101">
        <f t="shared" si="5"/>
        <v>146</v>
      </c>
      <c r="O17" s="102">
        <f t="shared" si="3"/>
        <v>4362</v>
      </c>
      <c r="P17" s="104">
        <f t="shared" si="4"/>
        <v>4869</v>
      </c>
    </row>
    <row r="18" spans="3:16" ht="30" customHeight="1">
      <c r="C18" s="98"/>
      <c r="D18" s="99"/>
      <c r="E18" s="105" t="s">
        <v>45</v>
      </c>
      <c r="F18" s="136">
        <v>0</v>
      </c>
      <c r="G18" s="136">
        <v>0</v>
      </c>
      <c r="H18" s="102">
        <f t="shared" si="1"/>
        <v>0</v>
      </c>
      <c r="I18" s="137">
        <v>0</v>
      </c>
      <c r="J18" s="136">
        <v>1446</v>
      </c>
      <c r="K18" s="136">
        <v>914</v>
      </c>
      <c r="L18" s="136">
        <v>483</v>
      </c>
      <c r="M18" s="136">
        <v>351</v>
      </c>
      <c r="N18" s="136">
        <v>123</v>
      </c>
      <c r="O18" s="102">
        <f t="shared" si="3"/>
        <v>3317</v>
      </c>
      <c r="P18" s="104">
        <f t="shared" si="4"/>
        <v>3317</v>
      </c>
    </row>
    <row r="19" spans="3:16" ht="30" customHeight="1">
      <c r="C19" s="98"/>
      <c r="D19" s="99"/>
      <c r="E19" s="105" t="s">
        <v>46</v>
      </c>
      <c r="F19" s="136">
        <v>239</v>
      </c>
      <c r="G19" s="136">
        <v>268</v>
      </c>
      <c r="H19" s="102">
        <f t="shared" si="1"/>
        <v>507</v>
      </c>
      <c r="I19" s="137">
        <v>0</v>
      </c>
      <c r="J19" s="136">
        <v>485</v>
      </c>
      <c r="K19" s="136">
        <v>318</v>
      </c>
      <c r="L19" s="136">
        <v>140</v>
      </c>
      <c r="M19" s="136">
        <v>79</v>
      </c>
      <c r="N19" s="136">
        <v>23</v>
      </c>
      <c r="O19" s="102">
        <f t="shared" si="3"/>
        <v>1045</v>
      </c>
      <c r="P19" s="104">
        <f t="shared" si="4"/>
        <v>1552</v>
      </c>
    </row>
    <row r="20" spans="3:16" ht="30" customHeight="1">
      <c r="C20" s="98"/>
      <c r="D20" s="106" t="s">
        <v>47</v>
      </c>
      <c r="E20" s="107"/>
      <c r="F20" s="101">
        <f>SUM(F21:F24)</f>
        <v>6</v>
      </c>
      <c r="G20" s="101">
        <f>SUM(G21:G24)</f>
        <v>3</v>
      </c>
      <c r="H20" s="102">
        <f t="shared" si="1"/>
        <v>9</v>
      </c>
      <c r="I20" s="103">
        <f aca="true" t="shared" si="6" ref="I20:N20">SUM(I21:I24)</f>
        <v>0</v>
      </c>
      <c r="J20" s="101">
        <f t="shared" si="6"/>
        <v>129</v>
      </c>
      <c r="K20" s="101">
        <f t="shared" si="6"/>
        <v>120</v>
      </c>
      <c r="L20" s="101">
        <f t="shared" si="6"/>
        <v>161</v>
      </c>
      <c r="M20" s="101">
        <f t="shared" si="6"/>
        <v>146</v>
      </c>
      <c r="N20" s="101">
        <f t="shared" si="6"/>
        <v>59</v>
      </c>
      <c r="O20" s="102">
        <f t="shared" si="3"/>
        <v>615</v>
      </c>
      <c r="P20" s="104">
        <f t="shared" si="4"/>
        <v>624</v>
      </c>
    </row>
    <row r="21" spans="3:16" ht="30" customHeight="1">
      <c r="C21" s="98"/>
      <c r="D21" s="99"/>
      <c r="E21" s="105" t="s">
        <v>48</v>
      </c>
      <c r="F21" s="136">
        <v>5</v>
      </c>
      <c r="G21" s="136">
        <v>2</v>
      </c>
      <c r="H21" s="102">
        <f t="shared" si="1"/>
        <v>7</v>
      </c>
      <c r="I21" s="137">
        <v>0</v>
      </c>
      <c r="J21" s="136">
        <v>101</v>
      </c>
      <c r="K21" s="136">
        <v>99</v>
      </c>
      <c r="L21" s="136">
        <v>149</v>
      </c>
      <c r="M21" s="136">
        <v>138</v>
      </c>
      <c r="N21" s="136">
        <v>54</v>
      </c>
      <c r="O21" s="102">
        <f t="shared" si="3"/>
        <v>541</v>
      </c>
      <c r="P21" s="104">
        <f t="shared" si="4"/>
        <v>548</v>
      </c>
    </row>
    <row r="22" spans="3:16" ht="30" customHeight="1">
      <c r="C22" s="98"/>
      <c r="D22" s="99"/>
      <c r="E22" s="108" t="s">
        <v>49</v>
      </c>
      <c r="F22" s="136">
        <v>1</v>
      </c>
      <c r="G22" s="136">
        <v>1</v>
      </c>
      <c r="H22" s="102">
        <f t="shared" si="1"/>
        <v>2</v>
      </c>
      <c r="I22" s="137">
        <v>0</v>
      </c>
      <c r="J22" s="136">
        <v>28</v>
      </c>
      <c r="K22" s="136">
        <v>21</v>
      </c>
      <c r="L22" s="136">
        <v>12</v>
      </c>
      <c r="M22" s="136">
        <v>8</v>
      </c>
      <c r="N22" s="136">
        <v>5</v>
      </c>
      <c r="O22" s="102">
        <f t="shared" si="3"/>
        <v>74</v>
      </c>
      <c r="P22" s="104">
        <f t="shared" si="4"/>
        <v>76</v>
      </c>
    </row>
    <row r="23" spans="3:16" ht="30" customHeight="1">
      <c r="C23" s="98"/>
      <c r="D23" s="99"/>
      <c r="E23" s="108" t="s">
        <v>50</v>
      </c>
      <c r="F23" s="136">
        <v>0</v>
      </c>
      <c r="G23" s="136">
        <v>0</v>
      </c>
      <c r="H23" s="102">
        <f t="shared" si="1"/>
        <v>0</v>
      </c>
      <c r="I23" s="137">
        <v>0</v>
      </c>
      <c r="J23" s="136">
        <v>0</v>
      </c>
      <c r="K23" s="136">
        <v>0</v>
      </c>
      <c r="L23" s="136">
        <v>0</v>
      </c>
      <c r="M23" s="136">
        <v>0</v>
      </c>
      <c r="N23" s="136">
        <v>0</v>
      </c>
      <c r="O23" s="102">
        <f t="shared" si="3"/>
        <v>0</v>
      </c>
      <c r="P23" s="104">
        <f t="shared" si="4"/>
        <v>0</v>
      </c>
    </row>
    <row r="24" spans="3:16" ht="30" customHeight="1">
      <c r="C24" s="98"/>
      <c r="D24" s="109"/>
      <c r="E24" s="108" t="s">
        <v>77</v>
      </c>
      <c r="F24" s="136">
        <v>0</v>
      </c>
      <c r="G24" s="136">
        <v>0</v>
      </c>
      <c r="H24" s="102">
        <f t="shared" si="1"/>
        <v>0</v>
      </c>
      <c r="I24" s="138">
        <v>0</v>
      </c>
      <c r="J24" s="136">
        <v>0</v>
      </c>
      <c r="K24" s="136">
        <v>0</v>
      </c>
      <c r="L24" s="136">
        <v>0</v>
      </c>
      <c r="M24" s="136">
        <v>0</v>
      </c>
      <c r="N24" s="136">
        <v>0</v>
      </c>
      <c r="O24" s="102">
        <f t="shared" si="3"/>
        <v>0</v>
      </c>
      <c r="P24" s="104">
        <f t="shared" si="4"/>
        <v>0</v>
      </c>
    </row>
    <row r="25" spans="3:16" ht="30" customHeight="1">
      <c r="C25" s="98"/>
      <c r="D25" s="106" t="s">
        <v>51</v>
      </c>
      <c r="E25" s="107"/>
      <c r="F25" s="101">
        <f>SUM(F26:F28)</f>
        <v>749</v>
      </c>
      <c r="G25" s="101">
        <f>SUM(G26:G28)</f>
        <v>1005</v>
      </c>
      <c r="H25" s="102">
        <f t="shared" si="1"/>
        <v>1754</v>
      </c>
      <c r="I25" s="103">
        <f aca="true" t="shared" si="7" ref="I25:N25">SUM(I26:I28)</f>
        <v>0</v>
      </c>
      <c r="J25" s="101">
        <f>SUM(J26:J28)</f>
        <v>1562</v>
      </c>
      <c r="K25" s="101">
        <f t="shared" si="7"/>
        <v>1469</v>
      </c>
      <c r="L25" s="101">
        <f t="shared" si="7"/>
        <v>841</v>
      </c>
      <c r="M25" s="101">
        <f t="shared" si="7"/>
        <v>591</v>
      </c>
      <c r="N25" s="101">
        <f t="shared" si="7"/>
        <v>251</v>
      </c>
      <c r="O25" s="102">
        <f t="shared" si="3"/>
        <v>4714</v>
      </c>
      <c r="P25" s="104">
        <f t="shared" si="4"/>
        <v>6468</v>
      </c>
    </row>
    <row r="26" spans="3:16" ht="30" customHeight="1">
      <c r="C26" s="98"/>
      <c r="D26" s="99"/>
      <c r="E26" s="108" t="s">
        <v>52</v>
      </c>
      <c r="F26" s="136">
        <v>688</v>
      </c>
      <c r="G26" s="136">
        <v>959</v>
      </c>
      <c r="H26" s="102">
        <f t="shared" si="1"/>
        <v>1647</v>
      </c>
      <c r="I26" s="137">
        <v>0</v>
      </c>
      <c r="J26" s="136">
        <v>1491</v>
      </c>
      <c r="K26" s="136">
        <v>1436</v>
      </c>
      <c r="L26" s="136">
        <v>820</v>
      </c>
      <c r="M26" s="136">
        <v>574</v>
      </c>
      <c r="N26" s="136">
        <v>251</v>
      </c>
      <c r="O26" s="102">
        <f t="shared" si="3"/>
        <v>4572</v>
      </c>
      <c r="P26" s="104">
        <f t="shared" si="4"/>
        <v>6219</v>
      </c>
    </row>
    <row r="27" spans="3:16" ht="30" customHeight="1">
      <c r="C27" s="98"/>
      <c r="D27" s="99"/>
      <c r="E27" s="108" t="s">
        <v>53</v>
      </c>
      <c r="F27" s="136">
        <v>30</v>
      </c>
      <c r="G27" s="136">
        <v>22</v>
      </c>
      <c r="H27" s="102">
        <f t="shared" si="1"/>
        <v>52</v>
      </c>
      <c r="I27" s="137">
        <v>0</v>
      </c>
      <c r="J27" s="136">
        <v>32</v>
      </c>
      <c r="K27" s="136">
        <v>18</v>
      </c>
      <c r="L27" s="136">
        <v>9</v>
      </c>
      <c r="M27" s="136">
        <v>5</v>
      </c>
      <c r="N27" s="136">
        <v>0</v>
      </c>
      <c r="O27" s="102">
        <f t="shared" si="3"/>
        <v>64</v>
      </c>
      <c r="P27" s="104">
        <f t="shared" si="4"/>
        <v>116</v>
      </c>
    </row>
    <row r="28" spans="3:16" ht="30" customHeight="1">
      <c r="C28" s="98"/>
      <c r="D28" s="99"/>
      <c r="E28" s="108" t="s">
        <v>54</v>
      </c>
      <c r="F28" s="136">
        <v>31</v>
      </c>
      <c r="G28" s="136">
        <v>24</v>
      </c>
      <c r="H28" s="102">
        <f t="shared" si="1"/>
        <v>55</v>
      </c>
      <c r="I28" s="137">
        <v>0</v>
      </c>
      <c r="J28" s="136">
        <v>39</v>
      </c>
      <c r="K28" s="136">
        <v>15</v>
      </c>
      <c r="L28" s="136">
        <v>12</v>
      </c>
      <c r="M28" s="136">
        <v>12</v>
      </c>
      <c r="N28" s="136">
        <v>0</v>
      </c>
      <c r="O28" s="102">
        <f t="shared" si="3"/>
        <v>78</v>
      </c>
      <c r="P28" s="104">
        <f t="shared" si="4"/>
        <v>133</v>
      </c>
    </row>
    <row r="29" spans="3:16" ht="30" customHeight="1">
      <c r="C29" s="98"/>
      <c r="D29" s="110" t="s">
        <v>55</v>
      </c>
      <c r="E29" s="111"/>
      <c r="F29" s="136">
        <v>17</v>
      </c>
      <c r="G29" s="136">
        <v>13</v>
      </c>
      <c r="H29" s="102">
        <f t="shared" si="1"/>
        <v>30</v>
      </c>
      <c r="I29" s="137">
        <v>0</v>
      </c>
      <c r="J29" s="136">
        <v>91</v>
      </c>
      <c r="K29" s="136">
        <v>67</v>
      </c>
      <c r="L29" s="136">
        <v>52</v>
      </c>
      <c r="M29" s="136">
        <v>60</v>
      </c>
      <c r="N29" s="136">
        <v>16</v>
      </c>
      <c r="O29" s="102">
        <f t="shared" si="3"/>
        <v>286</v>
      </c>
      <c r="P29" s="104">
        <f t="shared" si="4"/>
        <v>316</v>
      </c>
    </row>
    <row r="30" spans="3:16" ht="30" customHeight="1" thickBot="1">
      <c r="C30" s="112"/>
      <c r="D30" s="113" t="s">
        <v>56</v>
      </c>
      <c r="E30" s="114"/>
      <c r="F30" s="139">
        <v>906</v>
      </c>
      <c r="G30" s="139">
        <v>1144</v>
      </c>
      <c r="H30" s="115">
        <f t="shared" si="1"/>
        <v>2050</v>
      </c>
      <c r="I30" s="140">
        <v>0</v>
      </c>
      <c r="J30" s="139">
        <v>3133</v>
      </c>
      <c r="K30" s="139">
        <v>1934</v>
      </c>
      <c r="L30" s="139">
        <v>1072</v>
      </c>
      <c r="M30" s="139">
        <v>731</v>
      </c>
      <c r="N30" s="139">
        <v>317</v>
      </c>
      <c r="O30" s="115">
        <f t="shared" si="3"/>
        <v>7187</v>
      </c>
      <c r="P30" s="116">
        <f t="shared" si="4"/>
        <v>9237</v>
      </c>
    </row>
    <row r="31" spans="3:16" ht="30" customHeight="1">
      <c r="C31" s="91" t="s">
        <v>57</v>
      </c>
      <c r="D31" s="117"/>
      <c r="E31" s="118"/>
      <c r="F31" s="94">
        <f>SUM(F32:F40)</f>
        <v>15</v>
      </c>
      <c r="G31" s="94">
        <f>SUM(G32:G40)</f>
        <v>16</v>
      </c>
      <c r="H31" s="95">
        <f t="shared" si="1"/>
        <v>31</v>
      </c>
      <c r="I31" s="96">
        <f aca="true" t="shared" si="8" ref="I31:N31">SUM(I32:I40)</f>
        <v>0</v>
      </c>
      <c r="J31" s="94">
        <f t="shared" si="8"/>
        <v>1053</v>
      </c>
      <c r="K31" s="94">
        <f t="shared" si="8"/>
        <v>850</v>
      </c>
      <c r="L31" s="94">
        <f t="shared" si="8"/>
        <v>625</v>
      </c>
      <c r="M31" s="94">
        <f t="shared" si="8"/>
        <v>524</v>
      </c>
      <c r="N31" s="94">
        <f t="shared" si="8"/>
        <v>342</v>
      </c>
      <c r="O31" s="95">
        <f t="shared" si="3"/>
        <v>3394</v>
      </c>
      <c r="P31" s="97">
        <f t="shared" si="4"/>
        <v>3425</v>
      </c>
    </row>
    <row r="32" spans="3:16" ht="30" customHeight="1">
      <c r="C32" s="119"/>
      <c r="D32" s="110" t="s">
        <v>58</v>
      </c>
      <c r="E32" s="111"/>
      <c r="F32" s="141">
        <v>0</v>
      </c>
      <c r="G32" s="141">
        <v>0</v>
      </c>
      <c r="H32" s="120">
        <f t="shared" si="1"/>
        <v>0</v>
      </c>
      <c r="I32" s="138">
        <v>0</v>
      </c>
      <c r="J32" s="141">
        <v>103</v>
      </c>
      <c r="K32" s="141">
        <v>155</v>
      </c>
      <c r="L32" s="141">
        <v>89</v>
      </c>
      <c r="M32" s="141">
        <v>64</v>
      </c>
      <c r="N32" s="141">
        <v>20</v>
      </c>
      <c r="O32" s="120">
        <f t="shared" si="3"/>
        <v>431</v>
      </c>
      <c r="P32" s="121">
        <f t="shared" si="4"/>
        <v>431</v>
      </c>
    </row>
    <row r="33" spans="3:16" ht="30" customHeight="1">
      <c r="C33" s="98"/>
      <c r="D33" s="110" t="s">
        <v>59</v>
      </c>
      <c r="E33" s="111"/>
      <c r="F33" s="136">
        <v>0</v>
      </c>
      <c r="G33" s="136">
        <v>0</v>
      </c>
      <c r="H33" s="101">
        <f t="shared" si="1"/>
        <v>0</v>
      </c>
      <c r="I33" s="138">
        <v>0</v>
      </c>
      <c r="J33" s="136">
        <v>1</v>
      </c>
      <c r="K33" s="136">
        <v>0</v>
      </c>
      <c r="L33" s="136">
        <v>0</v>
      </c>
      <c r="M33" s="136">
        <v>0</v>
      </c>
      <c r="N33" s="136">
        <v>0</v>
      </c>
      <c r="O33" s="102">
        <f t="shared" si="3"/>
        <v>1</v>
      </c>
      <c r="P33" s="104">
        <f t="shared" si="4"/>
        <v>1</v>
      </c>
    </row>
    <row r="34" spans="3:16" ht="30" customHeight="1">
      <c r="C34" s="98"/>
      <c r="D34" s="110" t="s">
        <v>74</v>
      </c>
      <c r="E34" s="111"/>
      <c r="F34" s="136">
        <v>0</v>
      </c>
      <c r="G34" s="136">
        <v>0</v>
      </c>
      <c r="H34" s="101">
        <f t="shared" si="1"/>
        <v>0</v>
      </c>
      <c r="I34" s="138">
        <v>0</v>
      </c>
      <c r="J34" s="136">
        <v>736</v>
      </c>
      <c r="K34" s="136">
        <v>480</v>
      </c>
      <c r="L34" s="136">
        <v>250</v>
      </c>
      <c r="M34" s="136">
        <v>97</v>
      </c>
      <c r="N34" s="136">
        <v>43</v>
      </c>
      <c r="O34" s="102">
        <f t="shared" si="3"/>
        <v>1606</v>
      </c>
      <c r="P34" s="104">
        <f t="shared" si="4"/>
        <v>1606</v>
      </c>
    </row>
    <row r="35" spans="3:16" ht="30" customHeight="1">
      <c r="C35" s="98"/>
      <c r="D35" s="110" t="s">
        <v>60</v>
      </c>
      <c r="E35" s="111"/>
      <c r="F35" s="136">
        <v>0</v>
      </c>
      <c r="G35" s="136">
        <v>3</v>
      </c>
      <c r="H35" s="101">
        <f t="shared" si="1"/>
        <v>3</v>
      </c>
      <c r="I35" s="137">
        <v>0</v>
      </c>
      <c r="J35" s="136">
        <v>31</v>
      </c>
      <c r="K35" s="136">
        <v>25</v>
      </c>
      <c r="L35" s="136">
        <v>32</v>
      </c>
      <c r="M35" s="136">
        <v>30</v>
      </c>
      <c r="N35" s="136">
        <v>18</v>
      </c>
      <c r="O35" s="102">
        <f t="shared" si="3"/>
        <v>136</v>
      </c>
      <c r="P35" s="104">
        <f t="shared" si="4"/>
        <v>139</v>
      </c>
    </row>
    <row r="36" spans="3:16" ht="30" customHeight="1">
      <c r="C36" s="98"/>
      <c r="D36" s="110" t="s">
        <v>61</v>
      </c>
      <c r="E36" s="111"/>
      <c r="F36" s="136">
        <v>15</v>
      </c>
      <c r="G36" s="136">
        <v>13</v>
      </c>
      <c r="H36" s="101">
        <f t="shared" si="1"/>
        <v>28</v>
      </c>
      <c r="I36" s="137">
        <v>0</v>
      </c>
      <c r="J36" s="136">
        <v>91</v>
      </c>
      <c r="K36" s="136">
        <v>76</v>
      </c>
      <c r="L36" s="136">
        <v>48</v>
      </c>
      <c r="M36" s="136">
        <v>45</v>
      </c>
      <c r="N36" s="136">
        <v>15</v>
      </c>
      <c r="O36" s="102">
        <f t="shared" si="3"/>
        <v>275</v>
      </c>
      <c r="P36" s="104">
        <f t="shared" si="4"/>
        <v>303</v>
      </c>
    </row>
    <row r="37" spans="3:16" ht="30" customHeight="1">
      <c r="C37" s="98"/>
      <c r="D37" s="110" t="s">
        <v>62</v>
      </c>
      <c r="E37" s="111"/>
      <c r="F37" s="136">
        <v>0</v>
      </c>
      <c r="G37" s="136">
        <v>0</v>
      </c>
      <c r="H37" s="101">
        <f t="shared" si="1"/>
        <v>0</v>
      </c>
      <c r="I37" s="138">
        <v>0</v>
      </c>
      <c r="J37" s="136">
        <v>89</v>
      </c>
      <c r="K37" s="136">
        <v>105</v>
      </c>
      <c r="L37" s="136">
        <v>116</v>
      </c>
      <c r="M37" s="136">
        <v>57</v>
      </c>
      <c r="N37" s="136">
        <v>30</v>
      </c>
      <c r="O37" s="102">
        <f t="shared" si="3"/>
        <v>397</v>
      </c>
      <c r="P37" s="104">
        <f t="shared" si="4"/>
        <v>397</v>
      </c>
    </row>
    <row r="38" spans="3:16" ht="30" customHeight="1">
      <c r="C38" s="98"/>
      <c r="D38" s="110" t="s">
        <v>63</v>
      </c>
      <c r="E38" s="111"/>
      <c r="F38" s="136">
        <v>0</v>
      </c>
      <c r="G38" s="136">
        <v>0</v>
      </c>
      <c r="H38" s="101">
        <f t="shared" si="1"/>
        <v>0</v>
      </c>
      <c r="I38" s="138">
        <v>0</v>
      </c>
      <c r="J38" s="136">
        <v>0</v>
      </c>
      <c r="K38" s="136">
        <v>0</v>
      </c>
      <c r="L38" s="136">
        <v>0</v>
      </c>
      <c r="M38" s="136">
        <v>0</v>
      </c>
      <c r="N38" s="136">
        <v>0</v>
      </c>
      <c r="O38" s="102">
        <f t="shared" si="3"/>
        <v>0</v>
      </c>
      <c r="P38" s="104">
        <f t="shared" si="4"/>
        <v>0</v>
      </c>
    </row>
    <row r="39" spans="3:16" ht="30" customHeight="1">
      <c r="C39" s="98"/>
      <c r="D39" s="184" t="s">
        <v>64</v>
      </c>
      <c r="E39" s="185"/>
      <c r="F39" s="136">
        <v>0</v>
      </c>
      <c r="G39" s="136">
        <v>0</v>
      </c>
      <c r="H39" s="102">
        <f t="shared" si="1"/>
        <v>0</v>
      </c>
      <c r="I39" s="138">
        <v>0</v>
      </c>
      <c r="J39" s="136">
        <v>1</v>
      </c>
      <c r="K39" s="136">
        <v>5</v>
      </c>
      <c r="L39" s="136">
        <v>84</v>
      </c>
      <c r="M39" s="136">
        <v>221</v>
      </c>
      <c r="N39" s="136">
        <v>214</v>
      </c>
      <c r="O39" s="102">
        <f t="shared" si="3"/>
        <v>525</v>
      </c>
      <c r="P39" s="104">
        <f t="shared" si="4"/>
        <v>525</v>
      </c>
    </row>
    <row r="40" spans="3:16" ht="30" customHeight="1" thickBot="1">
      <c r="C40" s="112"/>
      <c r="D40" s="186" t="s">
        <v>65</v>
      </c>
      <c r="E40" s="187"/>
      <c r="F40" s="142">
        <v>0</v>
      </c>
      <c r="G40" s="142">
        <v>0</v>
      </c>
      <c r="H40" s="122">
        <f t="shared" si="1"/>
        <v>0</v>
      </c>
      <c r="I40" s="143">
        <v>0</v>
      </c>
      <c r="J40" s="142">
        <v>1</v>
      </c>
      <c r="K40" s="142">
        <v>4</v>
      </c>
      <c r="L40" s="142">
        <v>6</v>
      </c>
      <c r="M40" s="142">
        <v>10</v>
      </c>
      <c r="N40" s="142">
        <v>2</v>
      </c>
      <c r="O40" s="122">
        <f t="shared" si="3"/>
        <v>23</v>
      </c>
      <c r="P40" s="123">
        <f t="shared" si="4"/>
        <v>23</v>
      </c>
    </row>
    <row r="41" spans="3:16" ht="30" customHeight="1">
      <c r="C41" s="91" t="s">
        <v>66</v>
      </c>
      <c r="D41" s="117"/>
      <c r="E41" s="118"/>
      <c r="F41" s="94">
        <f>SUM(F42:F45)</f>
        <v>0</v>
      </c>
      <c r="G41" s="94">
        <f>SUM(G42:G45)</f>
        <v>0</v>
      </c>
      <c r="H41" s="95">
        <f t="shared" si="1"/>
        <v>0</v>
      </c>
      <c r="I41" s="124">
        <v>0</v>
      </c>
      <c r="J41" s="94">
        <f>SUM(J42:J45)</f>
        <v>184</v>
      </c>
      <c r="K41" s="94">
        <f>SUM(K42:K45)</f>
        <v>175</v>
      </c>
      <c r="L41" s="94">
        <f>SUM(L42:L45)</f>
        <v>436</v>
      </c>
      <c r="M41" s="94">
        <f>SUM(M42:M45)</f>
        <v>946</v>
      </c>
      <c r="N41" s="94">
        <f>SUM(N42:N45)</f>
        <v>587</v>
      </c>
      <c r="O41" s="95">
        <f t="shared" si="3"/>
        <v>2328</v>
      </c>
      <c r="P41" s="97">
        <f t="shared" si="4"/>
        <v>2328</v>
      </c>
    </row>
    <row r="42" spans="3:16" ht="30" customHeight="1">
      <c r="C42" s="98"/>
      <c r="D42" s="110" t="s">
        <v>67</v>
      </c>
      <c r="E42" s="111"/>
      <c r="F42" s="136">
        <v>0</v>
      </c>
      <c r="G42" s="136">
        <v>0</v>
      </c>
      <c r="H42" s="102">
        <f t="shared" si="1"/>
        <v>0</v>
      </c>
      <c r="I42" s="138">
        <v>0</v>
      </c>
      <c r="J42" s="136">
        <v>6</v>
      </c>
      <c r="K42" s="136">
        <v>9</v>
      </c>
      <c r="L42" s="136">
        <v>210</v>
      </c>
      <c r="M42" s="136">
        <v>531</v>
      </c>
      <c r="N42" s="136">
        <v>358</v>
      </c>
      <c r="O42" s="125">
        <f t="shared" si="3"/>
        <v>1114</v>
      </c>
      <c r="P42" s="104">
        <f t="shared" si="4"/>
        <v>1114</v>
      </c>
    </row>
    <row r="43" spans="3:16" ht="30" customHeight="1">
      <c r="C43" s="98"/>
      <c r="D43" s="110" t="s">
        <v>68</v>
      </c>
      <c r="E43" s="111"/>
      <c r="F43" s="136">
        <v>0</v>
      </c>
      <c r="G43" s="136">
        <v>0</v>
      </c>
      <c r="H43" s="102">
        <f t="shared" si="1"/>
        <v>0</v>
      </c>
      <c r="I43" s="138">
        <v>0</v>
      </c>
      <c r="J43" s="136">
        <v>157</v>
      </c>
      <c r="K43" s="136">
        <v>144</v>
      </c>
      <c r="L43" s="136">
        <v>181</v>
      </c>
      <c r="M43" s="136">
        <v>195</v>
      </c>
      <c r="N43" s="136">
        <v>117</v>
      </c>
      <c r="O43" s="125">
        <f t="shared" si="3"/>
        <v>794</v>
      </c>
      <c r="P43" s="104">
        <f t="shared" si="4"/>
        <v>794</v>
      </c>
    </row>
    <row r="44" spans="3:16" ht="30" customHeight="1">
      <c r="C44" s="98"/>
      <c r="D44" s="110" t="s">
        <v>69</v>
      </c>
      <c r="E44" s="111"/>
      <c r="F44" s="136">
        <v>0</v>
      </c>
      <c r="G44" s="136">
        <v>0</v>
      </c>
      <c r="H44" s="126">
        <f t="shared" si="1"/>
        <v>0</v>
      </c>
      <c r="I44" s="138">
        <v>0</v>
      </c>
      <c r="J44" s="136">
        <v>1</v>
      </c>
      <c r="K44" s="136">
        <v>1</v>
      </c>
      <c r="L44" s="136">
        <v>7</v>
      </c>
      <c r="M44" s="136">
        <v>38</v>
      </c>
      <c r="N44" s="136">
        <v>20</v>
      </c>
      <c r="O44" s="125">
        <f t="shared" si="3"/>
        <v>67</v>
      </c>
      <c r="P44" s="104">
        <f t="shared" si="4"/>
        <v>67</v>
      </c>
    </row>
    <row r="45" spans="3:16" ht="30" customHeight="1" thickBot="1">
      <c r="C45" s="112"/>
      <c r="D45" s="113" t="s">
        <v>78</v>
      </c>
      <c r="E45" s="114"/>
      <c r="F45" s="139">
        <v>0</v>
      </c>
      <c r="G45" s="139">
        <v>0</v>
      </c>
      <c r="H45" s="115">
        <f t="shared" si="1"/>
        <v>0</v>
      </c>
      <c r="I45" s="144">
        <v>0</v>
      </c>
      <c r="J45" s="139">
        <v>20</v>
      </c>
      <c r="K45" s="139">
        <v>21</v>
      </c>
      <c r="L45" s="139">
        <v>38</v>
      </c>
      <c r="M45" s="139">
        <v>182</v>
      </c>
      <c r="N45" s="139">
        <v>92</v>
      </c>
      <c r="O45" s="127">
        <f t="shared" si="3"/>
        <v>353</v>
      </c>
      <c r="P45" s="116">
        <f t="shared" si="4"/>
        <v>353</v>
      </c>
    </row>
    <row r="46" spans="3:16" ht="30" customHeight="1" thickBot="1">
      <c r="C46" s="188" t="s">
        <v>70</v>
      </c>
      <c r="D46" s="189"/>
      <c r="E46" s="190"/>
      <c r="F46" s="128">
        <f>SUM(F10,F31,F41)</f>
        <v>2063</v>
      </c>
      <c r="G46" s="128">
        <f>SUM(G10,G31,G41)</f>
        <v>2634</v>
      </c>
      <c r="H46" s="129">
        <f t="shared" si="1"/>
        <v>4697</v>
      </c>
      <c r="I46" s="130">
        <f aca="true" t="shared" si="9" ref="I46:N46">SUM(I10,I31,I41)</f>
        <v>0</v>
      </c>
      <c r="J46" s="128">
        <f t="shared" si="9"/>
        <v>10046</v>
      </c>
      <c r="K46" s="128">
        <f t="shared" si="9"/>
        <v>7296</v>
      </c>
      <c r="L46" s="128">
        <f t="shared" si="9"/>
        <v>4641</v>
      </c>
      <c r="M46" s="128">
        <f t="shared" si="9"/>
        <v>4096</v>
      </c>
      <c r="N46" s="128">
        <f t="shared" si="9"/>
        <v>2146</v>
      </c>
      <c r="O46" s="129">
        <f t="shared" si="3"/>
        <v>28225</v>
      </c>
      <c r="P46" s="131">
        <f t="shared" si="4"/>
        <v>32922</v>
      </c>
    </row>
    <row r="47" spans="3:17" ht="30" customHeight="1" thickBot="1" thickTop="1">
      <c r="C47" s="132" t="s">
        <v>71</v>
      </c>
      <c r="D47" s="133"/>
      <c r="E47" s="133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5"/>
      <c r="Q47" s="81"/>
    </row>
    <row r="48" spans="3:17" ht="30" customHeight="1">
      <c r="C48" s="91" t="s">
        <v>37</v>
      </c>
      <c r="D48" s="92"/>
      <c r="E48" s="93"/>
      <c r="F48" s="94">
        <f>SUM(F49,F55,F58,F63,F67,F68)</f>
        <v>1710404</v>
      </c>
      <c r="G48" s="94">
        <f>SUM(G49,G55,G58,G63,G67,G68)</f>
        <v>3010904</v>
      </c>
      <c r="H48" s="95">
        <f t="shared" si="1"/>
        <v>4721308</v>
      </c>
      <c r="I48" s="96">
        <f aca="true" t="shared" si="10" ref="I48:N48">SUM(I49,I55,I58,I63,I67,I68)</f>
        <v>0</v>
      </c>
      <c r="J48" s="94">
        <f t="shared" si="10"/>
        <v>26378234</v>
      </c>
      <c r="K48" s="94">
        <f t="shared" si="10"/>
        <v>22387796</v>
      </c>
      <c r="L48" s="94">
        <f t="shared" si="10"/>
        <v>17495190</v>
      </c>
      <c r="M48" s="94">
        <f t="shared" si="10"/>
        <v>16101986</v>
      </c>
      <c r="N48" s="94">
        <f t="shared" si="10"/>
        <v>7741738</v>
      </c>
      <c r="O48" s="95">
        <f t="shared" si="3"/>
        <v>90104944</v>
      </c>
      <c r="P48" s="97">
        <f t="shared" si="4"/>
        <v>94826252</v>
      </c>
      <c r="Q48" s="81"/>
    </row>
    <row r="49" spans="3:16" ht="30" customHeight="1">
      <c r="C49" s="98"/>
      <c r="D49" s="99" t="s">
        <v>38</v>
      </c>
      <c r="E49" s="100"/>
      <c r="F49" s="101">
        <f>SUM(F50:F54)</f>
        <v>219442</v>
      </c>
      <c r="G49" s="101">
        <f>SUM(G50:G54)</f>
        <v>538174</v>
      </c>
      <c r="H49" s="102">
        <f t="shared" si="1"/>
        <v>757616</v>
      </c>
      <c r="I49" s="103">
        <f aca="true" t="shared" si="11" ref="I49:N49">SUM(I50:I54)</f>
        <v>0</v>
      </c>
      <c r="J49" s="101">
        <f t="shared" si="11"/>
        <v>5544757</v>
      </c>
      <c r="K49" s="101">
        <f t="shared" si="11"/>
        <v>4360443</v>
      </c>
      <c r="L49" s="101">
        <f t="shared" si="11"/>
        <v>3118134</v>
      </c>
      <c r="M49" s="101">
        <f t="shared" si="11"/>
        <v>3287157</v>
      </c>
      <c r="N49" s="101">
        <f t="shared" si="11"/>
        <v>2602557</v>
      </c>
      <c r="O49" s="102">
        <f t="shared" si="3"/>
        <v>18913048</v>
      </c>
      <c r="P49" s="104">
        <f t="shared" si="4"/>
        <v>19670664</v>
      </c>
    </row>
    <row r="50" spans="3:16" ht="30" customHeight="1">
      <c r="C50" s="98"/>
      <c r="D50" s="99"/>
      <c r="E50" s="105" t="s">
        <v>39</v>
      </c>
      <c r="F50" s="136">
        <v>0</v>
      </c>
      <c r="G50" s="136">
        <v>0</v>
      </c>
      <c r="H50" s="102">
        <f t="shared" si="1"/>
        <v>0</v>
      </c>
      <c r="I50" s="137">
        <v>0</v>
      </c>
      <c r="J50" s="136">
        <v>3617528</v>
      </c>
      <c r="K50" s="136">
        <v>2800390</v>
      </c>
      <c r="L50" s="136">
        <v>2030758</v>
      </c>
      <c r="M50" s="136">
        <v>2038624</v>
      </c>
      <c r="N50" s="136">
        <v>1604132</v>
      </c>
      <c r="O50" s="125">
        <f t="shared" si="3"/>
        <v>12091432</v>
      </c>
      <c r="P50" s="104">
        <f t="shared" si="4"/>
        <v>12091432</v>
      </c>
    </row>
    <row r="51" spans="3:16" ht="30" customHeight="1">
      <c r="C51" s="98"/>
      <c r="D51" s="99"/>
      <c r="E51" s="105" t="s">
        <v>40</v>
      </c>
      <c r="F51" s="136">
        <v>0</v>
      </c>
      <c r="G51" s="136">
        <v>0</v>
      </c>
      <c r="H51" s="102">
        <f t="shared" si="1"/>
        <v>0</v>
      </c>
      <c r="I51" s="137">
        <v>0</v>
      </c>
      <c r="J51" s="136">
        <v>24052</v>
      </c>
      <c r="K51" s="136">
        <v>29273</v>
      </c>
      <c r="L51" s="136">
        <v>66898</v>
      </c>
      <c r="M51" s="136">
        <v>280285</v>
      </c>
      <c r="N51" s="136">
        <v>287267</v>
      </c>
      <c r="O51" s="125">
        <f t="shared" si="3"/>
        <v>687775</v>
      </c>
      <c r="P51" s="104">
        <f t="shared" si="4"/>
        <v>687775</v>
      </c>
    </row>
    <row r="52" spans="3:16" ht="30" customHeight="1">
      <c r="C52" s="98"/>
      <c r="D52" s="99"/>
      <c r="E52" s="105" t="s">
        <v>41</v>
      </c>
      <c r="F52" s="136">
        <v>82836</v>
      </c>
      <c r="G52" s="136">
        <v>276990</v>
      </c>
      <c r="H52" s="102">
        <f t="shared" si="1"/>
        <v>359826</v>
      </c>
      <c r="I52" s="137">
        <v>0</v>
      </c>
      <c r="J52" s="136">
        <v>935712</v>
      </c>
      <c r="K52" s="136">
        <v>712523</v>
      </c>
      <c r="L52" s="136">
        <v>403525</v>
      </c>
      <c r="M52" s="136">
        <v>501500</v>
      </c>
      <c r="N52" s="136">
        <v>449552</v>
      </c>
      <c r="O52" s="125">
        <f t="shared" si="3"/>
        <v>3002812</v>
      </c>
      <c r="P52" s="104">
        <f t="shared" si="4"/>
        <v>3362638</v>
      </c>
    </row>
    <row r="53" spans="3:16" ht="30" customHeight="1">
      <c r="C53" s="98"/>
      <c r="D53" s="99"/>
      <c r="E53" s="105" t="s">
        <v>42</v>
      </c>
      <c r="F53" s="136">
        <v>78618</v>
      </c>
      <c r="G53" s="136">
        <v>207486</v>
      </c>
      <c r="H53" s="102">
        <f t="shared" si="1"/>
        <v>286104</v>
      </c>
      <c r="I53" s="137">
        <v>0</v>
      </c>
      <c r="J53" s="136">
        <v>568080</v>
      </c>
      <c r="K53" s="136">
        <v>417676</v>
      </c>
      <c r="L53" s="136">
        <v>358516</v>
      </c>
      <c r="M53" s="136">
        <v>259497</v>
      </c>
      <c r="N53" s="136">
        <v>139620</v>
      </c>
      <c r="O53" s="125">
        <f t="shared" si="3"/>
        <v>1743389</v>
      </c>
      <c r="P53" s="104">
        <f t="shared" si="4"/>
        <v>2029493</v>
      </c>
    </row>
    <row r="54" spans="3:16" ht="30" customHeight="1">
      <c r="C54" s="98"/>
      <c r="D54" s="99"/>
      <c r="E54" s="105" t="s">
        <v>43</v>
      </c>
      <c r="F54" s="136">
        <v>57988</v>
      </c>
      <c r="G54" s="136">
        <v>53698</v>
      </c>
      <c r="H54" s="102">
        <f t="shared" si="1"/>
        <v>111686</v>
      </c>
      <c r="I54" s="137">
        <v>0</v>
      </c>
      <c r="J54" s="136">
        <v>399385</v>
      </c>
      <c r="K54" s="136">
        <v>400581</v>
      </c>
      <c r="L54" s="136">
        <v>258437</v>
      </c>
      <c r="M54" s="136">
        <v>207251</v>
      </c>
      <c r="N54" s="136">
        <v>121986</v>
      </c>
      <c r="O54" s="125">
        <f t="shared" si="3"/>
        <v>1387640</v>
      </c>
      <c r="P54" s="104">
        <f t="shared" si="4"/>
        <v>1499326</v>
      </c>
    </row>
    <row r="55" spans="3:16" ht="30" customHeight="1">
      <c r="C55" s="98"/>
      <c r="D55" s="106" t="s">
        <v>44</v>
      </c>
      <c r="E55" s="107"/>
      <c r="F55" s="101">
        <f>SUM(F56:F57)</f>
        <v>570263</v>
      </c>
      <c r="G55" s="101">
        <f>SUM(G56:G57)</f>
        <v>1184271</v>
      </c>
      <c r="H55" s="102">
        <f t="shared" si="1"/>
        <v>1754534</v>
      </c>
      <c r="I55" s="103">
        <f aca="true" t="shared" si="12" ref="I55:N55">SUM(I56:I57)</f>
        <v>0</v>
      </c>
      <c r="J55" s="101">
        <f t="shared" si="12"/>
        <v>13215529</v>
      </c>
      <c r="K55" s="101">
        <f t="shared" si="12"/>
        <v>11229487</v>
      </c>
      <c r="L55" s="101">
        <f t="shared" si="12"/>
        <v>7497059</v>
      </c>
      <c r="M55" s="101">
        <f t="shared" si="12"/>
        <v>6247967</v>
      </c>
      <c r="N55" s="101">
        <f t="shared" si="12"/>
        <v>2619413</v>
      </c>
      <c r="O55" s="102">
        <f t="shared" si="3"/>
        <v>40809455</v>
      </c>
      <c r="P55" s="104">
        <f t="shared" si="4"/>
        <v>42563989</v>
      </c>
    </row>
    <row r="56" spans="3:16" ht="30" customHeight="1">
      <c r="C56" s="98"/>
      <c r="D56" s="99"/>
      <c r="E56" s="105" t="s">
        <v>45</v>
      </c>
      <c r="F56" s="136">
        <v>0</v>
      </c>
      <c r="G56" s="136">
        <v>0</v>
      </c>
      <c r="H56" s="102">
        <f t="shared" si="1"/>
        <v>0</v>
      </c>
      <c r="I56" s="137">
        <v>0</v>
      </c>
      <c r="J56" s="136">
        <v>10362008</v>
      </c>
      <c r="K56" s="136">
        <v>8672626</v>
      </c>
      <c r="L56" s="136">
        <v>6171520</v>
      </c>
      <c r="M56" s="136">
        <v>5430967</v>
      </c>
      <c r="N56" s="136">
        <v>2354601</v>
      </c>
      <c r="O56" s="102">
        <f t="shared" si="3"/>
        <v>32991722</v>
      </c>
      <c r="P56" s="104">
        <f t="shared" si="4"/>
        <v>32991722</v>
      </c>
    </row>
    <row r="57" spans="3:16" ht="30" customHeight="1">
      <c r="C57" s="98"/>
      <c r="D57" s="99"/>
      <c r="E57" s="105" t="s">
        <v>46</v>
      </c>
      <c r="F57" s="136">
        <v>570263</v>
      </c>
      <c r="G57" s="136">
        <v>1184271</v>
      </c>
      <c r="H57" s="102">
        <f t="shared" si="1"/>
        <v>1754534</v>
      </c>
      <c r="I57" s="137">
        <v>0</v>
      </c>
      <c r="J57" s="136">
        <v>2853521</v>
      </c>
      <c r="K57" s="136">
        <v>2556861</v>
      </c>
      <c r="L57" s="136">
        <v>1325539</v>
      </c>
      <c r="M57" s="136">
        <v>817000</v>
      </c>
      <c r="N57" s="136">
        <v>264812</v>
      </c>
      <c r="O57" s="102">
        <f t="shared" si="3"/>
        <v>7817733</v>
      </c>
      <c r="P57" s="104">
        <f t="shared" si="4"/>
        <v>9572267</v>
      </c>
    </row>
    <row r="58" spans="3:16" ht="30" customHeight="1">
      <c r="C58" s="98"/>
      <c r="D58" s="106" t="s">
        <v>47</v>
      </c>
      <c r="E58" s="107"/>
      <c r="F58" s="101">
        <f>SUM(F59:F62)</f>
        <v>17475</v>
      </c>
      <c r="G58" s="101">
        <f>SUM(G59:G62)</f>
        <v>10532</v>
      </c>
      <c r="H58" s="102">
        <f t="shared" si="1"/>
        <v>28007</v>
      </c>
      <c r="I58" s="103">
        <f aca="true" t="shared" si="13" ref="I58:N58">SUM(I59:I62)</f>
        <v>0</v>
      </c>
      <c r="J58" s="101">
        <f t="shared" si="13"/>
        <v>906456</v>
      </c>
      <c r="K58" s="101">
        <f t="shared" si="13"/>
        <v>993238</v>
      </c>
      <c r="L58" s="101">
        <f t="shared" si="13"/>
        <v>2750328</v>
      </c>
      <c r="M58" s="101">
        <f t="shared" si="13"/>
        <v>2979419</v>
      </c>
      <c r="N58" s="101">
        <f t="shared" si="13"/>
        <v>1157940</v>
      </c>
      <c r="O58" s="102">
        <f t="shared" si="3"/>
        <v>8787381</v>
      </c>
      <c r="P58" s="104">
        <f t="shared" si="4"/>
        <v>8815388</v>
      </c>
    </row>
    <row r="59" spans="3:16" ht="30" customHeight="1">
      <c r="C59" s="98"/>
      <c r="D59" s="99"/>
      <c r="E59" s="105" t="s">
        <v>48</v>
      </c>
      <c r="F59" s="136">
        <v>14002</v>
      </c>
      <c r="G59" s="136">
        <v>6307</v>
      </c>
      <c r="H59" s="102">
        <f t="shared" si="1"/>
        <v>20309</v>
      </c>
      <c r="I59" s="137">
        <v>0</v>
      </c>
      <c r="J59" s="136">
        <v>730826</v>
      </c>
      <c r="K59" s="136">
        <v>808790</v>
      </c>
      <c r="L59" s="136">
        <v>2646386</v>
      </c>
      <c r="M59" s="136">
        <v>2861170</v>
      </c>
      <c r="N59" s="136">
        <v>1101852</v>
      </c>
      <c r="O59" s="102">
        <f t="shared" si="3"/>
        <v>8149024</v>
      </c>
      <c r="P59" s="104">
        <f t="shared" si="4"/>
        <v>8169333</v>
      </c>
    </row>
    <row r="60" spans="3:16" ht="30" customHeight="1">
      <c r="C60" s="98"/>
      <c r="D60" s="99"/>
      <c r="E60" s="108" t="s">
        <v>49</v>
      </c>
      <c r="F60" s="136">
        <v>3473</v>
      </c>
      <c r="G60" s="136">
        <v>4225</v>
      </c>
      <c r="H60" s="102">
        <f t="shared" si="1"/>
        <v>7698</v>
      </c>
      <c r="I60" s="137">
        <v>0</v>
      </c>
      <c r="J60" s="136">
        <v>175630</v>
      </c>
      <c r="K60" s="136">
        <v>184448</v>
      </c>
      <c r="L60" s="136">
        <v>103942</v>
      </c>
      <c r="M60" s="136">
        <v>118249</v>
      </c>
      <c r="N60" s="136">
        <v>56088</v>
      </c>
      <c r="O60" s="102">
        <f t="shared" si="3"/>
        <v>638357</v>
      </c>
      <c r="P60" s="104">
        <f t="shared" si="4"/>
        <v>646055</v>
      </c>
    </row>
    <row r="61" spans="3:16" ht="30" customHeight="1">
      <c r="C61" s="98"/>
      <c r="D61" s="99"/>
      <c r="E61" s="108" t="s">
        <v>50</v>
      </c>
      <c r="F61" s="136">
        <v>0</v>
      </c>
      <c r="G61" s="136">
        <v>0</v>
      </c>
      <c r="H61" s="102">
        <f t="shared" si="1"/>
        <v>0</v>
      </c>
      <c r="I61" s="137">
        <v>0</v>
      </c>
      <c r="J61" s="136">
        <v>0</v>
      </c>
      <c r="K61" s="136">
        <v>0</v>
      </c>
      <c r="L61" s="136">
        <v>0</v>
      </c>
      <c r="M61" s="136">
        <v>0</v>
      </c>
      <c r="N61" s="136">
        <v>0</v>
      </c>
      <c r="O61" s="102">
        <f t="shared" si="3"/>
        <v>0</v>
      </c>
      <c r="P61" s="104">
        <f t="shared" si="4"/>
        <v>0</v>
      </c>
    </row>
    <row r="62" spans="3:16" ht="30" customHeight="1">
      <c r="C62" s="98"/>
      <c r="D62" s="109"/>
      <c r="E62" s="108" t="s">
        <v>77</v>
      </c>
      <c r="F62" s="136">
        <v>0</v>
      </c>
      <c r="G62" s="136">
        <v>0</v>
      </c>
      <c r="H62" s="102">
        <f t="shared" si="1"/>
        <v>0</v>
      </c>
      <c r="I62" s="138">
        <v>0</v>
      </c>
      <c r="J62" s="136">
        <v>0</v>
      </c>
      <c r="K62" s="136">
        <v>0</v>
      </c>
      <c r="L62" s="136">
        <v>0</v>
      </c>
      <c r="M62" s="136">
        <v>0</v>
      </c>
      <c r="N62" s="136">
        <v>0</v>
      </c>
      <c r="O62" s="102">
        <f t="shared" si="3"/>
        <v>0</v>
      </c>
      <c r="P62" s="104">
        <f t="shared" si="4"/>
        <v>0</v>
      </c>
    </row>
    <row r="63" spans="3:16" ht="30" customHeight="1">
      <c r="C63" s="98"/>
      <c r="D63" s="106" t="s">
        <v>51</v>
      </c>
      <c r="E63" s="107"/>
      <c r="F63" s="101">
        <f>SUM(F64)</f>
        <v>392024</v>
      </c>
      <c r="G63" s="101">
        <f>SUM(G64)</f>
        <v>648575</v>
      </c>
      <c r="H63" s="102">
        <f t="shared" si="1"/>
        <v>1040599</v>
      </c>
      <c r="I63" s="103">
        <f aca="true" t="shared" si="14" ref="I63:N63">SUM(I64)</f>
        <v>0</v>
      </c>
      <c r="J63" s="101">
        <f t="shared" si="14"/>
        <v>1180263</v>
      </c>
      <c r="K63" s="101">
        <f t="shared" si="14"/>
        <v>1915318</v>
      </c>
      <c r="L63" s="101">
        <f t="shared" si="14"/>
        <v>1287024</v>
      </c>
      <c r="M63" s="101">
        <f t="shared" si="14"/>
        <v>1057688</v>
      </c>
      <c r="N63" s="101">
        <f t="shared" si="14"/>
        <v>518775</v>
      </c>
      <c r="O63" s="102">
        <f t="shared" si="3"/>
        <v>5959068</v>
      </c>
      <c r="P63" s="104">
        <f t="shared" si="4"/>
        <v>6999667</v>
      </c>
    </row>
    <row r="64" spans="3:16" ht="30" customHeight="1">
      <c r="C64" s="98"/>
      <c r="D64" s="99"/>
      <c r="E64" s="108" t="s">
        <v>52</v>
      </c>
      <c r="F64" s="136">
        <v>392024</v>
      </c>
      <c r="G64" s="136">
        <v>648575</v>
      </c>
      <c r="H64" s="102">
        <f t="shared" si="1"/>
        <v>1040599</v>
      </c>
      <c r="I64" s="137">
        <v>0</v>
      </c>
      <c r="J64" s="136">
        <v>1180263</v>
      </c>
      <c r="K64" s="136">
        <v>1915318</v>
      </c>
      <c r="L64" s="136">
        <v>1287024</v>
      </c>
      <c r="M64" s="136">
        <v>1057688</v>
      </c>
      <c r="N64" s="136">
        <v>518775</v>
      </c>
      <c r="O64" s="102">
        <f t="shared" si="3"/>
        <v>5959068</v>
      </c>
      <c r="P64" s="104">
        <f t="shared" si="4"/>
        <v>6999667</v>
      </c>
    </row>
    <row r="65" spans="3:16" ht="30" customHeight="1" hidden="1">
      <c r="C65" s="98"/>
      <c r="D65" s="99"/>
      <c r="E65" s="108" t="s">
        <v>53</v>
      </c>
      <c r="F65" s="136">
        <v>0</v>
      </c>
      <c r="G65" s="136">
        <v>0</v>
      </c>
      <c r="H65" s="102">
        <f t="shared" si="1"/>
        <v>0</v>
      </c>
      <c r="I65" s="137">
        <v>0</v>
      </c>
      <c r="J65" s="136">
        <v>0</v>
      </c>
      <c r="K65" s="136">
        <v>0</v>
      </c>
      <c r="L65" s="136">
        <v>0</v>
      </c>
      <c r="M65" s="136">
        <v>0</v>
      </c>
      <c r="N65" s="136">
        <v>0</v>
      </c>
      <c r="O65" s="102">
        <f t="shared" si="3"/>
        <v>0</v>
      </c>
      <c r="P65" s="104">
        <f t="shared" si="4"/>
        <v>0</v>
      </c>
    </row>
    <row r="66" spans="3:16" ht="30" customHeight="1" hidden="1">
      <c r="C66" s="98"/>
      <c r="D66" s="99"/>
      <c r="E66" s="108" t="s">
        <v>54</v>
      </c>
      <c r="F66" s="136">
        <v>0</v>
      </c>
      <c r="G66" s="136">
        <v>0</v>
      </c>
      <c r="H66" s="102">
        <f t="shared" si="1"/>
        <v>0</v>
      </c>
      <c r="I66" s="137">
        <v>0</v>
      </c>
      <c r="J66" s="136">
        <v>0</v>
      </c>
      <c r="K66" s="136">
        <v>0</v>
      </c>
      <c r="L66" s="136">
        <v>0</v>
      </c>
      <c r="M66" s="136">
        <v>0</v>
      </c>
      <c r="N66" s="136">
        <v>0</v>
      </c>
      <c r="O66" s="102">
        <f t="shared" si="3"/>
        <v>0</v>
      </c>
      <c r="P66" s="104">
        <f t="shared" si="4"/>
        <v>0</v>
      </c>
    </row>
    <row r="67" spans="3:16" ht="30" customHeight="1">
      <c r="C67" s="98"/>
      <c r="D67" s="110" t="s">
        <v>55</v>
      </c>
      <c r="E67" s="111"/>
      <c r="F67" s="136">
        <v>113814</v>
      </c>
      <c r="G67" s="136">
        <v>128788</v>
      </c>
      <c r="H67" s="102">
        <f t="shared" si="1"/>
        <v>242602</v>
      </c>
      <c r="I67" s="137">
        <v>0</v>
      </c>
      <c r="J67" s="136">
        <v>1578072</v>
      </c>
      <c r="K67" s="136">
        <v>1395837</v>
      </c>
      <c r="L67" s="136">
        <v>1136761</v>
      </c>
      <c r="M67" s="136">
        <v>1390674</v>
      </c>
      <c r="N67" s="136">
        <v>355680</v>
      </c>
      <c r="O67" s="102">
        <f t="shared" si="3"/>
        <v>5857024</v>
      </c>
      <c r="P67" s="104">
        <f t="shared" si="4"/>
        <v>6099626</v>
      </c>
    </row>
    <row r="68" spans="3:16" ht="30" customHeight="1" thickBot="1">
      <c r="C68" s="112"/>
      <c r="D68" s="113" t="s">
        <v>56</v>
      </c>
      <c r="E68" s="114"/>
      <c r="F68" s="139">
        <v>397386</v>
      </c>
      <c r="G68" s="139">
        <v>500564</v>
      </c>
      <c r="H68" s="115">
        <f t="shared" si="1"/>
        <v>897950</v>
      </c>
      <c r="I68" s="140">
        <v>0</v>
      </c>
      <c r="J68" s="139">
        <v>3953157</v>
      </c>
      <c r="K68" s="139">
        <v>2493473</v>
      </c>
      <c r="L68" s="139">
        <v>1705884</v>
      </c>
      <c r="M68" s="139">
        <v>1139081</v>
      </c>
      <c r="N68" s="139">
        <v>487373</v>
      </c>
      <c r="O68" s="115">
        <f t="shared" si="3"/>
        <v>9778968</v>
      </c>
      <c r="P68" s="116">
        <f t="shared" si="4"/>
        <v>10676918</v>
      </c>
    </row>
    <row r="69" spans="3:16" ht="30" customHeight="1">
      <c r="C69" s="91" t="s">
        <v>57</v>
      </c>
      <c r="D69" s="117"/>
      <c r="E69" s="118"/>
      <c r="F69" s="94">
        <f>SUM(F70:F78)</f>
        <v>74950</v>
      </c>
      <c r="G69" s="94">
        <f>SUM(G70:G78)</f>
        <v>126185</v>
      </c>
      <c r="H69" s="95">
        <f t="shared" si="1"/>
        <v>201135</v>
      </c>
      <c r="I69" s="96">
        <f aca="true" t="shared" si="15" ref="I69:N69">SUM(I70:I78)</f>
        <v>0</v>
      </c>
      <c r="J69" s="94">
        <f t="shared" si="15"/>
        <v>9522853</v>
      </c>
      <c r="K69" s="94">
        <f t="shared" si="15"/>
        <v>11035463</v>
      </c>
      <c r="L69" s="94">
        <f t="shared" si="15"/>
        <v>12516136</v>
      </c>
      <c r="M69" s="94">
        <f t="shared" si="15"/>
        <v>13835036</v>
      </c>
      <c r="N69" s="94">
        <f t="shared" si="15"/>
        <v>10539444</v>
      </c>
      <c r="O69" s="95">
        <f t="shared" si="3"/>
        <v>57448932</v>
      </c>
      <c r="P69" s="97">
        <f t="shared" si="4"/>
        <v>57650067</v>
      </c>
    </row>
    <row r="70" spans="3:16" ht="30" customHeight="1">
      <c r="C70" s="119"/>
      <c r="D70" s="110" t="s">
        <v>58</v>
      </c>
      <c r="E70" s="111"/>
      <c r="F70" s="141">
        <v>0</v>
      </c>
      <c r="G70" s="141">
        <v>0</v>
      </c>
      <c r="H70" s="120">
        <f t="shared" si="1"/>
        <v>0</v>
      </c>
      <c r="I70" s="138">
        <v>0</v>
      </c>
      <c r="J70" s="141">
        <v>791519</v>
      </c>
      <c r="K70" s="141">
        <v>1929939</v>
      </c>
      <c r="L70" s="141">
        <v>1674883</v>
      </c>
      <c r="M70" s="141">
        <v>1532716</v>
      </c>
      <c r="N70" s="141">
        <v>537029</v>
      </c>
      <c r="O70" s="120">
        <f t="shared" si="3"/>
        <v>6466086</v>
      </c>
      <c r="P70" s="121">
        <f t="shared" si="4"/>
        <v>6466086</v>
      </c>
    </row>
    <row r="71" spans="3:16" ht="30" customHeight="1">
      <c r="C71" s="98"/>
      <c r="D71" s="110" t="s">
        <v>59</v>
      </c>
      <c r="E71" s="111"/>
      <c r="F71" s="136">
        <v>0</v>
      </c>
      <c r="G71" s="136">
        <v>0</v>
      </c>
      <c r="H71" s="101">
        <f t="shared" si="1"/>
        <v>0</v>
      </c>
      <c r="I71" s="138">
        <v>0</v>
      </c>
      <c r="J71" s="136">
        <v>12176</v>
      </c>
      <c r="K71" s="136">
        <v>0</v>
      </c>
      <c r="L71" s="136">
        <v>0</v>
      </c>
      <c r="M71" s="136">
        <v>0</v>
      </c>
      <c r="N71" s="136">
        <v>0</v>
      </c>
      <c r="O71" s="102">
        <f t="shared" si="3"/>
        <v>12176</v>
      </c>
      <c r="P71" s="104">
        <f t="shared" si="4"/>
        <v>12176</v>
      </c>
    </row>
    <row r="72" spans="3:16" ht="30" customHeight="1">
      <c r="C72" s="98"/>
      <c r="D72" s="110" t="s">
        <v>74</v>
      </c>
      <c r="E72" s="111"/>
      <c r="F72" s="136">
        <v>0</v>
      </c>
      <c r="G72" s="136">
        <v>0</v>
      </c>
      <c r="H72" s="101">
        <f t="shared" si="1"/>
        <v>0</v>
      </c>
      <c r="I72" s="138">
        <v>0</v>
      </c>
      <c r="J72" s="136">
        <v>4705379</v>
      </c>
      <c r="K72" s="136">
        <v>4200003</v>
      </c>
      <c r="L72" s="136">
        <v>3093242</v>
      </c>
      <c r="M72" s="136">
        <v>1554899</v>
      </c>
      <c r="N72" s="136">
        <v>970247</v>
      </c>
      <c r="O72" s="102">
        <f t="shared" si="3"/>
        <v>14523770</v>
      </c>
      <c r="P72" s="104">
        <f t="shared" si="4"/>
        <v>14523770</v>
      </c>
    </row>
    <row r="73" spans="3:16" ht="30" customHeight="1">
      <c r="C73" s="98"/>
      <c r="D73" s="110" t="s">
        <v>60</v>
      </c>
      <c r="E73" s="111"/>
      <c r="F73" s="136">
        <v>0</v>
      </c>
      <c r="G73" s="136">
        <v>11479</v>
      </c>
      <c r="H73" s="101">
        <f t="shared" si="1"/>
        <v>11479</v>
      </c>
      <c r="I73" s="137">
        <v>0</v>
      </c>
      <c r="J73" s="136">
        <v>373226</v>
      </c>
      <c r="K73" s="136">
        <v>280874</v>
      </c>
      <c r="L73" s="136">
        <v>636586</v>
      </c>
      <c r="M73" s="136">
        <v>544855</v>
      </c>
      <c r="N73" s="136">
        <v>459215</v>
      </c>
      <c r="O73" s="102">
        <f t="shared" si="3"/>
        <v>2294756</v>
      </c>
      <c r="P73" s="104">
        <f t="shared" si="4"/>
        <v>2306235</v>
      </c>
    </row>
    <row r="74" spans="3:16" ht="30" customHeight="1">
      <c r="C74" s="98"/>
      <c r="D74" s="110" t="s">
        <v>61</v>
      </c>
      <c r="E74" s="111"/>
      <c r="F74" s="136">
        <v>74950</v>
      </c>
      <c r="G74" s="136">
        <v>114706</v>
      </c>
      <c r="H74" s="101">
        <f t="shared" si="1"/>
        <v>189656</v>
      </c>
      <c r="I74" s="137">
        <v>0</v>
      </c>
      <c r="J74" s="136">
        <v>1189066</v>
      </c>
      <c r="K74" s="136">
        <v>1427004</v>
      </c>
      <c r="L74" s="136">
        <v>1207608</v>
      </c>
      <c r="M74" s="136">
        <v>1283477</v>
      </c>
      <c r="N74" s="136">
        <v>420767</v>
      </c>
      <c r="O74" s="102">
        <f t="shared" si="3"/>
        <v>5527922</v>
      </c>
      <c r="P74" s="104">
        <f t="shared" si="4"/>
        <v>5717578</v>
      </c>
    </row>
    <row r="75" spans="3:16" ht="30" customHeight="1">
      <c r="C75" s="98"/>
      <c r="D75" s="110" t="s">
        <v>62</v>
      </c>
      <c r="E75" s="111"/>
      <c r="F75" s="136">
        <v>0</v>
      </c>
      <c r="G75" s="136">
        <v>0</v>
      </c>
      <c r="H75" s="101">
        <f aca="true" t="shared" si="16" ref="H75:H84">SUM(F75:G75)</f>
        <v>0</v>
      </c>
      <c r="I75" s="138">
        <v>0</v>
      </c>
      <c r="J75" s="136">
        <v>2412946</v>
      </c>
      <c r="K75" s="136">
        <v>2979982</v>
      </c>
      <c r="L75" s="136">
        <v>3324460</v>
      </c>
      <c r="M75" s="136">
        <v>1668742</v>
      </c>
      <c r="N75" s="136">
        <v>858519</v>
      </c>
      <c r="O75" s="102">
        <f aca="true" t="shared" si="17" ref="O75:O84">SUM(I75:N75)</f>
        <v>11244649</v>
      </c>
      <c r="P75" s="104">
        <f aca="true" t="shared" si="18" ref="P75:P84">SUM(O75,H75)</f>
        <v>11244649</v>
      </c>
    </row>
    <row r="76" spans="3:16" ht="30" customHeight="1">
      <c r="C76" s="98"/>
      <c r="D76" s="110" t="s">
        <v>63</v>
      </c>
      <c r="E76" s="111"/>
      <c r="F76" s="136">
        <v>0</v>
      </c>
      <c r="G76" s="136">
        <v>0</v>
      </c>
      <c r="H76" s="101">
        <f t="shared" si="16"/>
        <v>0</v>
      </c>
      <c r="I76" s="138">
        <v>0</v>
      </c>
      <c r="J76" s="136">
        <v>0</v>
      </c>
      <c r="K76" s="136">
        <v>0</v>
      </c>
      <c r="L76" s="136">
        <v>0</v>
      </c>
      <c r="M76" s="136">
        <v>0</v>
      </c>
      <c r="N76" s="136">
        <v>0</v>
      </c>
      <c r="O76" s="102">
        <f t="shared" si="17"/>
        <v>0</v>
      </c>
      <c r="P76" s="104">
        <f t="shared" si="18"/>
        <v>0</v>
      </c>
    </row>
    <row r="77" spans="3:16" ht="30" customHeight="1">
      <c r="C77" s="98"/>
      <c r="D77" s="184" t="s">
        <v>64</v>
      </c>
      <c r="E77" s="185"/>
      <c r="F77" s="136">
        <v>0</v>
      </c>
      <c r="G77" s="136">
        <v>0</v>
      </c>
      <c r="H77" s="102">
        <f t="shared" si="16"/>
        <v>0</v>
      </c>
      <c r="I77" s="138">
        <v>0</v>
      </c>
      <c r="J77" s="136">
        <v>23588</v>
      </c>
      <c r="K77" s="136">
        <v>132962</v>
      </c>
      <c r="L77" s="136">
        <v>2430232</v>
      </c>
      <c r="M77" s="136">
        <v>6959548</v>
      </c>
      <c r="N77" s="136">
        <v>7219726</v>
      </c>
      <c r="O77" s="102">
        <f t="shared" si="17"/>
        <v>16766056</v>
      </c>
      <c r="P77" s="104">
        <f t="shared" si="18"/>
        <v>16766056</v>
      </c>
    </row>
    <row r="78" spans="3:16" ht="30" customHeight="1" thickBot="1">
      <c r="C78" s="112"/>
      <c r="D78" s="186" t="s">
        <v>65</v>
      </c>
      <c r="E78" s="187"/>
      <c r="F78" s="142">
        <v>0</v>
      </c>
      <c r="G78" s="142">
        <v>0</v>
      </c>
      <c r="H78" s="122">
        <f t="shared" si="16"/>
        <v>0</v>
      </c>
      <c r="I78" s="143">
        <v>0</v>
      </c>
      <c r="J78" s="142">
        <v>14953</v>
      </c>
      <c r="K78" s="142">
        <v>84699</v>
      </c>
      <c r="L78" s="142">
        <v>149125</v>
      </c>
      <c r="M78" s="142">
        <v>290799</v>
      </c>
      <c r="N78" s="142">
        <v>73941</v>
      </c>
      <c r="O78" s="122">
        <f t="shared" si="17"/>
        <v>613517</v>
      </c>
      <c r="P78" s="123">
        <f t="shared" si="18"/>
        <v>613517</v>
      </c>
    </row>
    <row r="79" spans="3:16" ht="30" customHeight="1">
      <c r="C79" s="91" t="s">
        <v>66</v>
      </c>
      <c r="D79" s="117"/>
      <c r="E79" s="118"/>
      <c r="F79" s="94">
        <f>SUM(F80:F83)</f>
        <v>0</v>
      </c>
      <c r="G79" s="94">
        <f>SUM(G80:G83)</f>
        <v>0</v>
      </c>
      <c r="H79" s="95">
        <f t="shared" si="16"/>
        <v>0</v>
      </c>
      <c r="I79" s="124">
        <v>0</v>
      </c>
      <c r="J79" s="94">
        <f>SUM(J80:J83)</f>
        <v>4904289</v>
      </c>
      <c r="K79" s="94">
        <f>SUM(K80:K83)</f>
        <v>5045222</v>
      </c>
      <c r="L79" s="94">
        <f>SUM(L80:L83)</f>
        <v>13224691</v>
      </c>
      <c r="M79" s="94">
        <f>SUM(M80:M83)</f>
        <v>30516357</v>
      </c>
      <c r="N79" s="94">
        <f>SUM(N80:N83)</f>
        <v>20238794</v>
      </c>
      <c r="O79" s="95">
        <f t="shared" si="17"/>
        <v>73929353</v>
      </c>
      <c r="P79" s="97">
        <f t="shared" si="18"/>
        <v>73929353</v>
      </c>
    </row>
    <row r="80" spans="3:16" ht="30" customHeight="1">
      <c r="C80" s="98"/>
      <c r="D80" s="110" t="s">
        <v>67</v>
      </c>
      <c r="E80" s="111"/>
      <c r="F80" s="136">
        <v>0</v>
      </c>
      <c r="G80" s="136">
        <v>0</v>
      </c>
      <c r="H80" s="102">
        <f t="shared" si="16"/>
        <v>0</v>
      </c>
      <c r="I80" s="138">
        <v>0</v>
      </c>
      <c r="J80" s="136">
        <v>133601</v>
      </c>
      <c r="K80" s="136">
        <v>230624</v>
      </c>
      <c r="L80" s="136">
        <v>5745523</v>
      </c>
      <c r="M80" s="136">
        <v>15333498</v>
      </c>
      <c r="N80" s="136">
        <v>11283754</v>
      </c>
      <c r="O80" s="125">
        <f t="shared" si="17"/>
        <v>32727000</v>
      </c>
      <c r="P80" s="104">
        <f t="shared" si="18"/>
        <v>32727000</v>
      </c>
    </row>
    <row r="81" spans="3:16" ht="30" customHeight="1">
      <c r="C81" s="98"/>
      <c r="D81" s="110" t="s">
        <v>68</v>
      </c>
      <c r="E81" s="111"/>
      <c r="F81" s="136">
        <v>0</v>
      </c>
      <c r="G81" s="136">
        <v>0</v>
      </c>
      <c r="H81" s="102">
        <f t="shared" si="16"/>
        <v>0</v>
      </c>
      <c r="I81" s="138">
        <v>0</v>
      </c>
      <c r="J81" s="136">
        <v>4217249</v>
      </c>
      <c r="K81" s="136">
        <v>4163046</v>
      </c>
      <c r="L81" s="136">
        <v>5805266</v>
      </c>
      <c r="M81" s="136">
        <v>6425246</v>
      </c>
      <c r="N81" s="136">
        <v>4255100</v>
      </c>
      <c r="O81" s="125">
        <f t="shared" si="17"/>
        <v>24865907</v>
      </c>
      <c r="P81" s="104">
        <f t="shared" si="18"/>
        <v>24865907</v>
      </c>
    </row>
    <row r="82" spans="3:16" ht="30" customHeight="1">
      <c r="C82" s="98"/>
      <c r="D82" s="110" t="s">
        <v>69</v>
      </c>
      <c r="E82" s="111"/>
      <c r="F82" s="136">
        <v>0</v>
      </c>
      <c r="G82" s="136">
        <v>0</v>
      </c>
      <c r="H82" s="102">
        <f t="shared" si="16"/>
        <v>0</v>
      </c>
      <c r="I82" s="138">
        <v>0</v>
      </c>
      <c r="J82" s="136">
        <v>24829</v>
      </c>
      <c r="K82" s="136">
        <v>28938</v>
      </c>
      <c r="L82" s="136">
        <v>247439</v>
      </c>
      <c r="M82" s="136">
        <v>1485351</v>
      </c>
      <c r="N82" s="136">
        <v>839257</v>
      </c>
      <c r="O82" s="125">
        <f t="shared" si="17"/>
        <v>2625814</v>
      </c>
      <c r="P82" s="104">
        <f t="shared" si="18"/>
        <v>2625814</v>
      </c>
    </row>
    <row r="83" spans="3:16" ht="30" customHeight="1" thickBot="1">
      <c r="C83" s="112"/>
      <c r="D83" s="113" t="s">
        <v>78</v>
      </c>
      <c r="E83" s="114"/>
      <c r="F83" s="139">
        <v>0</v>
      </c>
      <c r="G83" s="139">
        <v>0</v>
      </c>
      <c r="H83" s="115">
        <f t="shared" si="16"/>
        <v>0</v>
      </c>
      <c r="I83" s="144">
        <v>0</v>
      </c>
      <c r="J83" s="139">
        <v>528610</v>
      </c>
      <c r="K83" s="139">
        <v>622614</v>
      </c>
      <c r="L83" s="139">
        <v>1426463</v>
      </c>
      <c r="M83" s="139">
        <v>7272262</v>
      </c>
      <c r="N83" s="139">
        <v>3860683</v>
      </c>
      <c r="O83" s="127">
        <f t="shared" si="17"/>
        <v>13710632</v>
      </c>
      <c r="P83" s="116">
        <f t="shared" si="18"/>
        <v>13710632</v>
      </c>
    </row>
    <row r="84" spans="3:16" ht="30" customHeight="1" thickBot="1">
      <c r="C84" s="188" t="s">
        <v>70</v>
      </c>
      <c r="D84" s="189"/>
      <c r="E84" s="189"/>
      <c r="F84" s="128">
        <f>SUM(F48,F69,F79)</f>
        <v>1785354</v>
      </c>
      <c r="G84" s="128">
        <f>SUM(G48,G69,G79)</f>
        <v>3137089</v>
      </c>
      <c r="H84" s="129">
        <f t="shared" si="16"/>
        <v>4922443</v>
      </c>
      <c r="I84" s="130">
        <f aca="true" t="shared" si="19" ref="I84:N84">SUM(I48,I69,I79)</f>
        <v>0</v>
      </c>
      <c r="J84" s="128">
        <f t="shared" si="19"/>
        <v>40805376</v>
      </c>
      <c r="K84" s="128">
        <f t="shared" si="19"/>
        <v>38468481</v>
      </c>
      <c r="L84" s="128">
        <f t="shared" si="19"/>
        <v>43236017</v>
      </c>
      <c r="M84" s="128">
        <f t="shared" si="19"/>
        <v>60453379</v>
      </c>
      <c r="N84" s="128">
        <f t="shared" si="19"/>
        <v>38519976</v>
      </c>
      <c r="O84" s="129">
        <f t="shared" si="17"/>
        <v>221483229</v>
      </c>
      <c r="P84" s="131">
        <f t="shared" si="18"/>
        <v>226405672</v>
      </c>
    </row>
    <row r="85" ht="12.75" thickTop="1"/>
  </sheetData>
  <sheetProtection/>
  <mergeCells count="15">
    <mergeCell ref="G1:M1"/>
    <mergeCell ref="G2:M2"/>
    <mergeCell ref="O2:P2"/>
    <mergeCell ref="O3:P3"/>
    <mergeCell ref="O4:P4"/>
    <mergeCell ref="C7:E8"/>
    <mergeCell ref="F7:H7"/>
    <mergeCell ref="I7:O7"/>
    <mergeCell ref="P7:P8"/>
    <mergeCell ref="D39:E39"/>
    <mergeCell ref="D40:E40"/>
    <mergeCell ref="C46:E46"/>
    <mergeCell ref="D77:E77"/>
    <mergeCell ref="D78:E78"/>
    <mergeCell ref="C84:E84"/>
  </mergeCells>
  <printOptions/>
  <pageMargins left="0.5905511811023623" right="0.1968503937007874" top="0.3937007874015748" bottom="0.1968503937007874" header="0.5118110236220472" footer="0.31496062992125984"/>
  <pageSetup fitToHeight="1" fitToWidth="1" horizontalDpi="600" verticalDpi="600" orientation="portrait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84"/>
  <sheetViews>
    <sheetView zoomScale="60" zoomScaleNormal="60" zoomScalePageLayoutView="0" workbookViewId="0" topLeftCell="A1">
      <selection activeCell="D77" sqref="D77:E77"/>
    </sheetView>
  </sheetViews>
  <sheetFormatPr defaultColWidth="0" defaultRowHeight="13.5" zeroHeight="1"/>
  <cols>
    <col min="1" max="2" width="0.6171875" style="61" customWidth="1"/>
    <col min="3" max="4" width="2.625" style="61" customWidth="1"/>
    <col min="5" max="5" width="40.625" style="61" customWidth="1"/>
    <col min="6" max="16" width="20.25390625" style="61" customWidth="1"/>
    <col min="17" max="17" width="4.25390625" style="61" customWidth="1"/>
    <col min="18" max="16384" width="0" style="61" hidden="1" customWidth="1"/>
  </cols>
  <sheetData>
    <row r="1" spans="4:15" ht="39.75" customHeight="1">
      <c r="D1" s="62"/>
      <c r="E1" s="63"/>
      <c r="G1" s="191" t="s">
        <v>21</v>
      </c>
      <c r="H1" s="191"/>
      <c r="I1" s="191"/>
      <c r="J1" s="191"/>
      <c r="K1" s="191"/>
      <c r="L1" s="191"/>
      <c r="M1" s="191"/>
      <c r="N1" s="64"/>
      <c r="O1" s="65"/>
    </row>
    <row r="2" spans="5:16" ht="30" customHeight="1">
      <c r="E2" s="66"/>
      <c r="G2" s="192" t="s">
        <v>92</v>
      </c>
      <c r="H2" s="192"/>
      <c r="I2" s="192"/>
      <c r="J2" s="192"/>
      <c r="K2" s="192"/>
      <c r="L2" s="192"/>
      <c r="M2" s="192"/>
      <c r="N2" s="67"/>
      <c r="O2" s="193">
        <v>41086</v>
      </c>
      <c r="P2" s="193"/>
    </row>
    <row r="3" spans="5:17" ht="24.75" customHeight="1">
      <c r="E3" s="68"/>
      <c r="F3" s="69"/>
      <c r="N3" s="70"/>
      <c r="O3" s="193"/>
      <c r="P3" s="193"/>
      <c r="Q3" s="71"/>
    </row>
    <row r="4" spans="3:17" ht="24.75" customHeight="1">
      <c r="C4" s="72"/>
      <c r="N4" s="68"/>
      <c r="O4" s="193" t="s">
        <v>31</v>
      </c>
      <c r="P4" s="193"/>
      <c r="Q4" s="71"/>
    </row>
    <row r="5" spans="3:17" ht="27" customHeight="1">
      <c r="C5" s="72" t="s">
        <v>27</v>
      </c>
      <c r="E5" s="73"/>
      <c r="F5" s="74"/>
      <c r="N5" s="75"/>
      <c r="O5" s="75"/>
      <c r="P5" s="76" t="s">
        <v>79</v>
      </c>
      <c r="Q5" s="71"/>
    </row>
    <row r="6" spans="3:17" ht="9" customHeight="1" thickBot="1">
      <c r="C6" s="77"/>
      <c r="D6" s="77"/>
      <c r="E6" s="77"/>
      <c r="F6" s="78"/>
      <c r="L6" s="79"/>
      <c r="M6" s="79"/>
      <c r="N6" s="80"/>
      <c r="O6" s="80"/>
      <c r="P6" s="80"/>
      <c r="Q6" s="79"/>
    </row>
    <row r="7" spans="3:17" ht="30" customHeight="1" thickBot="1" thickTop="1">
      <c r="C7" s="194" t="s">
        <v>32</v>
      </c>
      <c r="D7" s="195"/>
      <c r="E7" s="195"/>
      <c r="F7" s="198" t="s">
        <v>33</v>
      </c>
      <c r="G7" s="199"/>
      <c r="H7" s="199"/>
      <c r="I7" s="200" t="s">
        <v>34</v>
      </c>
      <c r="J7" s="200"/>
      <c r="K7" s="200"/>
      <c r="L7" s="200"/>
      <c r="M7" s="200"/>
      <c r="N7" s="200"/>
      <c r="O7" s="201"/>
      <c r="P7" s="202" t="s">
        <v>6</v>
      </c>
      <c r="Q7" s="81"/>
    </row>
    <row r="8" spans="3:17" ht="42" customHeight="1" thickBot="1">
      <c r="C8" s="196"/>
      <c r="D8" s="197"/>
      <c r="E8" s="197"/>
      <c r="F8" s="82" t="s">
        <v>7</v>
      </c>
      <c r="G8" s="82" t="s">
        <v>8</v>
      </c>
      <c r="H8" s="83" t="s">
        <v>9</v>
      </c>
      <c r="I8" s="84" t="s">
        <v>35</v>
      </c>
      <c r="J8" s="85" t="s">
        <v>1</v>
      </c>
      <c r="K8" s="85" t="s">
        <v>2</v>
      </c>
      <c r="L8" s="85" t="s">
        <v>3</v>
      </c>
      <c r="M8" s="85" t="s">
        <v>4</v>
      </c>
      <c r="N8" s="85" t="s">
        <v>5</v>
      </c>
      <c r="O8" s="86" t="s">
        <v>9</v>
      </c>
      <c r="P8" s="203"/>
      <c r="Q8" s="81"/>
    </row>
    <row r="9" spans="3:17" ht="30" customHeight="1" thickBot="1">
      <c r="C9" s="87" t="s">
        <v>72</v>
      </c>
      <c r="D9" s="88"/>
      <c r="E9" s="88"/>
      <c r="F9" s="89"/>
      <c r="G9" s="89"/>
      <c r="H9" s="89"/>
      <c r="I9" s="89"/>
      <c r="J9" s="89"/>
      <c r="K9" s="89"/>
      <c r="L9" s="89"/>
      <c r="M9" s="89"/>
      <c r="N9" s="89"/>
      <c r="O9" s="89"/>
      <c r="P9" s="90"/>
      <c r="Q9" s="81"/>
    </row>
    <row r="10" spans="3:17" ht="30" customHeight="1">
      <c r="C10" s="91" t="s">
        <v>37</v>
      </c>
      <c r="D10" s="92"/>
      <c r="E10" s="93"/>
      <c r="F10" s="94">
        <f>SUM(F11,F17,F20,F25,F29,F30)</f>
        <v>20865602</v>
      </c>
      <c r="G10" s="94">
        <f>SUM(G11,G17,G20,G25,G29,G30)</f>
        <v>32694938</v>
      </c>
      <c r="H10" s="95">
        <f>SUM(F10:G10)</f>
        <v>53560540</v>
      </c>
      <c r="I10" s="96">
        <f aca="true" t="shared" si="0" ref="I10:N10">SUM(I11,I17,I20,I25,I29,I30)</f>
        <v>0</v>
      </c>
      <c r="J10" s="94">
        <f t="shared" si="0"/>
        <v>267734704</v>
      </c>
      <c r="K10" s="94">
        <f t="shared" si="0"/>
        <v>225908717</v>
      </c>
      <c r="L10" s="94">
        <f t="shared" si="0"/>
        <v>176049809</v>
      </c>
      <c r="M10" s="94">
        <f t="shared" si="0"/>
        <v>162205672</v>
      </c>
      <c r="N10" s="94">
        <f t="shared" si="0"/>
        <v>77669223</v>
      </c>
      <c r="O10" s="95">
        <f>SUM(I10:N10)</f>
        <v>909568125</v>
      </c>
      <c r="P10" s="97">
        <f>SUM(O10,H10)</f>
        <v>963128665</v>
      </c>
      <c r="Q10" s="81"/>
    </row>
    <row r="11" spans="3:16" ht="30" customHeight="1">
      <c r="C11" s="98"/>
      <c r="D11" s="99" t="s">
        <v>38</v>
      </c>
      <c r="E11" s="100"/>
      <c r="F11" s="101">
        <f>SUM(F12:F16)</f>
        <v>2194420</v>
      </c>
      <c r="G11" s="101">
        <f>SUM(G12:G16)</f>
        <v>5383889</v>
      </c>
      <c r="H11" s="102">
        <f aca="true" t="shared" si="1" ref="H11:H74">SUM(F11:G11)</f>
        <v>7578309</v>
      </c>
      <c r="I11" s="103">
        <f aca="true" t="shared" si="2" ref="I11:N11">SUM(I12:I16)</f>
        <v>0</v>
      </c>
      <c r="J11" s="101">
        <f t="shared" si="2"/>
        <v>55476251</v>
      </c>
      <c r="K11" s="101">
        <f t="shared" si="2"/>
        <v>43655277</v>
      </c>
      <c r="L11" s="101">
        <f t="shared" si="2"/>
        <v>31258542</v>
      </c>
      <c r="M11" s="101">
        <f t="shared" si="2"/>
        <v>32957751</v>
      </c>
      <c r="N11" s="101">
        <f t="shared" si="2"/>
        <v>26201602</v>
      </c>
      <c r="O11" s="102">
        <f aca="true" t="shared" si="3" ref="O11:O74">SUM(I11:N11)</f>
        <v>189549423</v>
      </c>
      <c r="P11" s="104">
        <f aca="true" t="shared" si="4" ref="P11:P74">SUM(O11,H11)</f>
        <v>197127732</v>
      </c>
    </row>
    <row r="12" spans="3:16" ht="30" customHeight="1">
      <c r="C12" s="98"/>
      <c r="D12" s="99"/>
      <c r="E12" s="105" t="s">
        <v>39</v>
      </c>
      <c r="F12" s="136">
        <v>0</v>
      </c>
      <c r="G12" s="136">
        <v>0</v>
      </c>
      <c r="H12" s="102">
        <f t="shared" si="1"/>
        <v>0</v>
      </c>
      <c r="I12" s="137">
        <v>0</v>
      </c>
      <c r="J12" s="136">
        <v>36198841</v>
      </c>
      <c r="K12" s="136">
        <v>28047398</v>
      </c>
      <c r="L12" s="136">
        <v>20380820</v>
      </c>
      <c r="M12" s="136">
        <v>20461955</v>
      </c>
      <c r="N12" s="136">
        <v>16157585</v>
      </c>
      <c r="O12" s="102">
        <f t="shared" si="3"/>
        <v>121246599</v>
      </c>
      <c r="P12" s="104">
        <f t="shared" si="4"/>
        <v>121246599</v>
      </c>
    </row>
    <row r="13" spans="3:16" ht="30" customHeight="1">
      <c r="C13" s="98"/>
      <c r="D13" s="99"/>
      <c r="E13" s="105" t="s">
        <v>40</v>
      </c>
      <c r="F13" s="136">
        <v>0</v>
      </c>
      <c r="G13" s="136">
        <v>0</v>
      </c>
      <c r="H13" s="102">
        <f t="shared" si="1"/>
        <v>0</v>
      </c>
      <c r="I13" s="137">
        <v>0</v>
      </c>
      <c r="J13" s="136">
        <v>242500</v>
      </c>
      <c r="K13" s="136">
        <v>293296</v>
      </c>
      <c r="L13" s="136">
        <v>672942</v>
      </c>
      <c r="M13" s="136">
        <v>2813316</v>
      </c>
      <c r="N13" s="136">
        <v>2910560</v>
      </c>
      <c r="O13" s="102">
        <f t="shared" si="3"/>
        <v>6932614</v>
      </c>
      <c r="P13" s="104">
        <f t="shared" si="4"/>
        <v>6932614</v>
      </c>
    </row>
    <row r="14" spans="3:16" ht="30" customHeight="1">
      <c r="C14" s="98"/>
      <c r="D14" s="99"/>
      <c r="E14" s="105" t="s">
        <v>41</v>
      </c>
      <c r="F14" s="136">
        <v>828360</v>
      </c>
      <c r="G14" s="136">
        <v>2772049</v>
      </c>
      <c r="H14" s="102">
        <f t="shared" si="1"/>
        <v>3600409</v>
      </c>
      <c r="I14" s="137">
        <v>0</v>
      </c>
      <c r="J14" s="136">
        <v>9357907</v>
      </c>
      <c r="K14" s="136">
        <v>7132013</v>
      </c>
      <c r="L14" s="136">
        <v>4035250</v>
      </c>
      <c r="M14" s="136">
        <v>5015000</v>
      </c>
      <c r="N14" s="136">
        <v>4509178</v>
      </c>
      <c r="O14" s="102">
        <f t="shared" si="3"/>
        <v>30049348</v>
      </c>
      <c r="P14" s="104">
        <f t="shared" si="4"/>
        <v>33649757</v>
      </c>
    </row>
    <row r="15" spans="3:16" ht="30" customHeight="1">
      <c r="C15" s="98"/>
      <c r="D15" s="99"/>
      <c r="E15" s="105" t="s">
        <v>42</v>
      </c>
      <c r="F15" s="136">
        <v>786180</v>
      </c>
      <c r="G15" s="136">
        <v>2074860</v>
      </c>
      <c r="H15" s="102">
        <f t="shared" si="1"/>
        <v>2861040</v>
      </c>
      <c r="I15" s="137">
        <v>0</v>
      </c>
      <c r="J15" s="136">
        <v>5683153</v>
      </c>
      <c r="K15" s="136">
        <v>4176760</v>
      </c>
      <c r="L15" s="136">
        <v>3585160</v>
      </c>
      <c r="M15" s="136">
        <v>2594970</v>
      </c>
      <c r="N15" s="136">
        <v>1404419</v>
      </c>
      <c r="O15" s="102">
        <f t="shared" si="3"/>
        <v>17444462</v>
      </c>
      <c r="P15" s="104">
        <f t="shared" si="4"/>
        <v>20305502</v>
      </c>
    </row>
    <row r="16" spans="3:16" ht="30" customHeight="1">
      <c r="C16" s="98"/>
      <c r="D16" s="99"/>
      <c r="E16" s="105" t="s">
        <v>43</v>
      </c>
      <c r="F16" s="136">
        <v>579880</v>
      </c>
      <c r="G16" s="136">
        <v>536980</v>
      </c>
      <c r="H16" s="102">
        <f t="shared" si="1"/>
        <v>1116860</v>
      </c>
      <c r="I16" s="137">
        <v>0</v>
      </c>
      <c r="J16" s="136">
        <v>3993850</v>
      </c>
      <c r="K16" s="136">
        <v>4005810</v>
      </c>
      <c r="L16" s="136">
        <v>2584370</v>
      </c>
      <c r="M16" s="136">
        <v>2072510</v>
      </c>
      <c r="N16" s="136">
        <v>1219860</v>
      </c>
      <c r="O16" s="102">
        <f t="shared" si="3"/>
        <v>13876400</v>
      </c>
      <c r="P16" s="104">
        <f t="shared" si="4"/>
        <v>14993260</v>
      </c>
    </row>
    <row r="17" spans="3:16" ht="30" customHeight="1">
      <c r="C17" s="98"/>
      <c r="D17" s="106" t="s">
        <v>44</v>
      </c>
      <c r="E17" s="107"/>
      <c r="F17" s="101">
        <f>SUM(F18:F19)</f>
        <v>5702630</v>
      </c>
      <c r="G17" s="101">
        <f>SUM(G18:G19)</f>
        <v>11846547</v>
      </c>
      <c r="H17" s="102">
        <f t="shared" si="1"/>
        <v>17549177</v>
      </c>
      <c r="I17" s="103">
        <f aca="true" t="shared" si="5" ref="I17:N17">SUM(I18:I19)</f>
        <v>0</v>
      </c>
      <c r="J17" s="101">
        <f t="shared" si="5"/>
        <v>132165965</v>
      </c>
      <c r="K17" s="101">
        <f t="shared" si="5"/>
        <v>112319662</v>
      </c>
      <c r="L17" s="101">
        <f t="shared" si="5"/>
        <v>75018880</v>
      </c>
      <c r="M17" s="101">
        <f t="shared" si="5"/>
        <v>62512720</v>
      </c>
      <c r="N17" s="101">
        <f t="shared" si="5"/>
        <v>26224911</v>
      </c>
      <c r="O17" s="102">
        <f t="shared" si="3"/>
        <v>408242138</v>
      </c>
      <c r="P17" s="104">
        <f t="shared" si="4"/>
        <v>425791315</v>
      </c>
    </row>
    <row r="18" spans="3:16" ht="30" customHeight="1">
      <c r="C18" s="98"/>
      <c r="D18" s="99"/>
      <c r="E18" s="105" t="s">
        <v>45</v>
      </c>
      <c r="F18" s="136">
        <v>0</v>
      </c>
      <c r="G18" s="136">
        <v>0</v>
      </c>
      <c r="H18" s="102">
        <f t="shared" si="1"/>
        <v>0</v>
      </c>
      <c r="I18" s="137">
        <v>0</v>
      </c>
      <c r="J18" s="136">
        <v>103624351</v>
      </c>
      <c r="K18" s="136">
        <v>86742257</v>
      </c>
      <c r="L18" s="136">
        <v>61763490</v>
      </c>
      <c r="M18" s="136">
        <v>54338116</v>
      </c>
      <c r="N18" s="136">
        <v>23576791</v>
      </c>
      <c r="O18" s="102">
        <f t="shared" si="3"/>
        <v>330045005</v>
      </c>
      <c r="P18" s="104">
        <f t="shared" si="4"/>
        <v>330045005</v>
      </c>
    </row>
    <row r="19" spans="3:16" ht="30" customHeight="1">
      <c r="C19" s="98"/>
      <c r="D19" s="99"/>
      <c r="E19" s="105" t="s">
        <v>46</v>
      </c>
      <c r="F19" s="136">
        <v>5702630</v>
      </c>
      <c r="G19" s="136">
        <v>11846547</v>
      </c>
      <c r="H19" s="102">
        <f t="shared" si="1"/>
        <v>17549177</v>
      </c>
      <c r="I19" s="137">
        <v>0</v>
      </c>
      <c r="J19" s="136">
        <v>28541614</v>
      </c>
      <c r="K19" s="136">
        <v>25577405</v>
      </c>
      <c r="L19" s="136">
        <v>13255390</v>
      </c>
      <c r="M19" s="136">
        <v>8174604</v>
      </c>
      <c r="N19" s="136">
        <v>2648120</v>
      </c>
      <c r="O19" s="102">
        <f t="shared" si="3"/>
        <v>78197133</v>
      </c>
      <c r="P19" s="104">
        <f t="shared" si="4"/>
        <v>95746310</v>
      </c>
    </row>
    <row r="20" spans="3:16" ht="30" customHeight="1">
      <c r="C20" s="98"/>
      <c r="D20" s="106" t="s">
        <v>47</v>
      </c>
      <c r="E20" s="107"/>
      <c r="F20" s="101">
        <f>SUM(F21:F24)</f>
        <v>174750</v>
      </c>
      <c r="G20" s="101">
        <f>SUM(G21:G24)</f>
        <v>105320</v>
      </c>
      <c r="H20" s="102">
        <f t="shared" si="1"/>
        <v>280070</v>
      </c>
      <c r="I20" s="103">
        <f aca="true" t="shared" si="6" ref="I20:N20">SUM(I21:I24)</f>
        <v>0</v>
      </c>
      <c r="J20" s="101">
        <f t="shared" si="6"/>
        <v>9066276</v>
      </c>
      <c r="K20" s="101">
        <f t="shared" si="6"/>
        <v>9934724</v>
      </c>
      <c r="L20" s="101">
        <f t="shared" si="6"/>
        <v>27503280</v>
      </c>
      <c r="M20" s="101">
        <f t="shared" si="6"/>
        <v>29798398</v>
      </c>
      <c r="N20" s="101">
        <f t="shared" si="6"/>
        <v>11582947</v>
      </c>
      <c r="O20" s="102">
        <f t="shared" si="3"/>
        <v>87885625</v>
      </c>
      <c r="P20" s="104">
        <f t="shared" si="4"/>
        <v>88165695</v>
      </c>
    </row>
    <row r="21" spans="3:16" ht="30" customHeight="1">
      <c r="C21" s="98"/>
      <c r="D21" s="99"/>
      <c r="E21" s="105" t="s">
        <v>48</v>
      </c>
      <c r="F21" s="136">
        <v>140020</v>
      </c>
      <c r="G21" s="136">
        <v>63070</v>
      </c>
      <c r="H21" s="102">
        <f t="shared" si="1"/>
        <v>203090</v>
      </c>
      <c r="I21" s="137">
        <v>0</v>
      </c>
      <c r="J21" s="136">
        <v>7309976</v>
      </c>
      <c r="K21" s="136">
        <v>8090244</v>
      </c>
      <c r="L21" s="136">
        <v>26463860</v>
      </c>
      <c r="M21" s="136">
        <v>28615908</v>
      </c>
      <c r="N21" s="136">
        <v>11022067</v>
      </c>
      <c r="O21" s="102">
        <f t="shared" si="3"/>
        <v>81502055</v>
      </c>
      <c r="P21" s="104">
        <f t="shared" si="4"/>
        <v>81705145</v>
      </c>
    </row>
    <row r="22" spans="3:16" ht="30" customHeight="1">
      <c r="C22" s="98"/>
      <c r="D22" s="99"/>
      <c r="E22" s="108" t="s">
        <v>49</v>
      </c>
      <c r="F22" s="136">
        <v>34730</v>
      </c>
      <c r="G22" s="136">
        <v>42250</v>
      </c>
      <c r="H22" s="102">
        <f t="shared" si="1"/>
        <v>76980</v>
      </c>
      <c r="I22" s="137">
        <v>0</v>
      </c>
      <c r="J22" s="136">
        <v>1756300</v>
      </c>
      <c r="K22" s="136">
        <v>1844480</v>
      </c>
      <c r="L22" s="136">
        <v>1039420</v>
      </c>
      <c r="M22" s="136">
        <v>1182490</v>
      </c>
      <c r="N22" s="136">
        <v>560880</v>
      </c>
      <c r="O22" s="102">
        <f t="shared" si="3"/>
        <v>6383570</v>
      </c>
      <c r="P22" s="104">
        <f t="shared" si="4"/>
        <v>6460550</v>
      </c>
    </row>
    <row r="23" spans="3:16" ht="30" customHeight="1">
      <c r="C23" s="98"/>
      <c r="D23" s="99"/>
      <c r="E23" s="108" t="s">
        <v>50</v>
      </c>
      <c r="F23" s="136">
        <v>0</v>
      </c>
      <c r="G23" s="136">
        <v>0</v>
      </c>
      <c r="H23" s="102">
        <f t="shared" si="1"/>
        <v>0</v>
      </c>
      <c r="I23" s="137">
        <v>0</v>
      </c>
      <c r="J23" s="136">
        <v>0</v>
      </c>
      <c r="K23" s="136">
        <v>0</v>
      </c>
      <c r="L23" s="136">
        <v>0</v>
      </c>
      <c r="M23" s="136">
        <v>0</v>
      </c>
      <c r="N23" s="136">
        <v>0</v>
      </c>
      <c r="O23" s="102">
        <f t="shared" si="3"/>
        <v>0</v>
      </c>
      <c r="P23" s="104">
        <f t="shared" si="4"/>
        <v>0</v>
      </c>
    </row>
    <row r="24" spans="3:16" ht="30" customHeight="1">
      <c r="C24" s="98"/>
      <c r="D24" s="109"/>
      <c r="E24" s="108" t="s">
        <v>77</v>
      </c>
      <c r="F24" s="136">
        <v>0</v>
      </c>
      <c r="G24" s="136">
        <v>0</v>
      </c>
      <c r="H24" s="102">
        <f t="shared" si="1"/>
        <v>0</v>
      </c>
      <c r="I24" s="138">
        <v>0</v>
      </c>
      <c r="J24" s="136">
        <v>0</v>
      </c>
      <c r="K24" s="136">
        <v>0</v>
      </c>
      <c r="L24" s="136">
        <v>0</v>
      </c>
      <c r="M24" s="136">
        <v>0</v>
      </c>
      <c r="N24" s="136">
        <v>0</v>
      </c>
      <c r="O24" s="102">
        <f t="shared" si="3"/>
        <v>0</v>
      </c>
      <c r="P24" s="104">
        <f t="shared" si="4"/>
        <v>0</v>
      </c>
    </row>
    <row r="25" spans="3:16" ht="30" customHeight="1">
      <c r="C25" s="98"/>
      <c r="D25" s="106" t="s">
        <v>51</v>
      </c>
      <c r="E25" s="107"/>
      <c r="F25" s="101">
        <f>SUM(F26:F28)</f>
        <v>7667814</v>
      </c>
      <c r="G25" s="101">
        <f>SUM(G26:G28)</f>
        <v>9061819</v>
      </c>
      <c r="H25" s="102">
        <f t="shared" si="1"/>
        <v>16729633</v>
      </c>
      <c r="I25" s="103">
        <f aca="true" t="shared" si="7" ref="I25:N25">SUM(I26:I28)</f>
        <v>0</v>
      </c>
      <c r="J25" s="101">
        <f>SUM(J26:J28)</f>
        <v>15591297</v>
      </c>
      <c r="K25" s="101">
        <f t="shared" si="7"/>
        <v>21010651</v>
      </c>
      <c r="L25" s="101">
        <f t="shared" si="7"/>
        <v>13797173</v>
      </c>
      <c r="M25" s="101">
        <f t="shared" si="7"/>
        <v>11567503</v>
      </c>
      <c r="N25" s="101">
        <f t="shared" si="7"/>
        <v>5187750</v>
      </c>
      <c r="O25" s="102">
        <f t="shared" si="3"/>
        <v>67154374</v>
      </c>
      <c r="P25" s="104">
        <f t="shared" si="4"/>
        <v>83884007</v>
      </c>
    </row>
    <row r="26" spans="3:16" ht="30" customHeight="1">
      <c r="C26" s="98"/>
      <c r="D26" s="99"/>
      <c r="E26" s="108" t="s">
        <v>52</v>
      </c>
      <c r="F26" s="136">
        <v>3920240</v>
      </c>
      <c r="G26" s="136">
        <v>6485750</v>
      </c>
      <c r="H26" s="102">
        <f t="shared" si="1"/>
        <v>10405990</v>
      </c>
      <c r="I26" s="137">
        <v>0</v>
      </c>
      <c r="J26" s="136">
        <v>11802630</v>
      </c>
      <c r="K26" s="136">
        <v>19153180</v>
      </c>
      <c r="L26" s="136">
        <v>12870240</v>
      </c>
      <c r="M26" s="136">
        <v>10576880</v>
      </c>
      <c r="N26" s="136">
        <v>5187750</v>
      </c>
      <c r="O26" s="102">
        <f t="shared" si="3"/>
        <v>59590680</v>
      </c>
      <c r="P26" s="104">
        <f t="shared" si="4"/>
        <v>69996670</v>
      </c>
    </row>
    <row r="27" spans="3:16" ht="30" customHeight="1">
      <c r="C27" s="98"/>
      <c r="D27" s="99"/>
      <c r="E27" s="108" t="s">
        <v>53</v>
      </c>
      <c r="F27" s="136">
        <v>846280</v>
      </c>
      <c r="G27" s="136">
        <v>784224</v>
      </c>
      <c r="H27" s="102">
        <f t="shared" si="1"/>
        <v>1630504</v>
      </c>
      <c r="I27" s="137">
        <v>0</v>
      </c>
      <c r="J27" s="136">
        <v>1039680</v>
      </c>
      <c r="K27" s="136">
        <v>608738</v>
      </c>
      <c r="L27" s="136">
        <v>326920</v>
      </c>
      <c r="M27" s="136">
        <v>186333</v>
      </c>
      <c r="N27" s="136">
        <v>0</v>
      </c>
      <c r="O27" s="102">
        <f t="shared" si="3"/>
        <v>2161671</v>
      </c>
      <c r="P27" s="104">
        <f t="shared" si="4"/>
        <v>3792175</v>
      </c>
    </row>
    <row r="28" spans="3:16" ht="30" customHeight="1">
      <c r="C28" s="98"/>
      <c r="D28" s="99"/>
      <c r="E28" s="108" t="s">
        <v>54</v>
      </c>
      <c r="F28" s="136">
        <v>2901294</v>
      </c>
      <c r="G28" s="136">
        <v>1791845</v>
      </c>
      <c r="H28" s="102">
        <f t="shared" si="1"/>
        <v>4693139</v>
      </c>
      <c r="I28" s="137">
        <v>0</v>
      </c>
      <c r="J28" s="136">
        <v>2748987</v>
      </c>
      <c r="K28" s="136">
        <v>1248733</v>
      </c>
      <c r="L28" s="136">
        <v>600013</v>
      </c>
      <c r="M28" s="136">
        <v>804290</v>
      </c>
      <c r="N28" s="136">
        <v>0</v>
      </c>
      <c r="O28" s="102">
        <f t="shared" si="3"/>
        <v>5402023</v>
      </c>
      <c r="P28" s="104">
        <f t="shared" si="4"/>
        <v>10095162</v>
      </c>
    </row>
    <row r="29" spans="3:16" ht="30" customHeight="1">
      <c r="C29" s="98"/>
      <c r="D29" s="110" t="s">
        <v>55</v>
      </c>
      <c r="E29" s="111"/>
      <c r="F29" s="136">
        <v>1152128</v>
      </c>
      <c r="G29" s="136">
        <v>1291031</v>
      </c>
      <c r="H29" s="102">
        <f t="shared" si="1"/>
        <v>2443159</v>
      </c>
      <c r="I29" s="137">
        <v>0</v>
      </c>
      <c r="J29" s="136">
        <v>15888816</v>
      </c>
      <c r="K29" s="136">
        <v>14044943</v>
      </c>
      <c r="L29" s="136">
        <v>11400343</v>
      </c>
      <c r="M29" s="136">
        <v>13968419</v>
      </c>
      <c r="N29" s="136">
        <v>3584152</v>
      </c>
      <c r="O29" s="102">
        <f t="shared" si="3"/>
        <v>58886673</v>
      </c>
      <c r="P29" s="104">
        <f t="shared" si="4"/>
        <v>61329832</v>
      </c>
    </row>
    <row r="30" spans="3:16" ht="30" customHeight="1" thickBot="1">
      <c r="C30" s="112"/>
      <c r="D30" s="113" t="s">
        <v>56</v>
      </c>
      <c r="E30" s="114"/>
      <c r="F30" s="139">
        <v>3973860</v>
      </c>
      <c r="G30" s="139">
        <v>5006332</v>
      </c>
      <c r="H30" s="115">
        <f t="shared" si="1"/>
        <v>8980192</v>
      </c>
      <c r="I30" s="140">
        <v>0</v>
      </c>
      <c r="J30" s="139">
        <v>39546099</v>
      </c>
      <c r="K30" s="139">
        <v>24943460</v>
      </c>
      <c r="L30" s="139">
        <v>17071591</v>
      </c>
      <c r="M30" s="139">
        <v>11400881</v>
      </c>
      <c r="N30" s="139">
        <v>4887861</v>
      </c>
      <c r="O30" s="115">
        <f t="shared" si="3"/>
        <v>97849892</v>
      </c>
      <c r="P30" s="116">
        <f t="shared" si="4"/>
        <v>106830084</v>
      </c>
    </row>
    <row r="31" spans="3:16" ht="30" customHeight="1">
      <c r="C31" s="91" t="s">
        <v>57</v>
      </c>
      <c r="D31" s="117"/>
      <c r="E31" s="118"/>
      <c r="F31" s="94">
        <f>SUM(F32:F40)</f>
        <v>749500</v>
      </c>
      <c r="G31" s="94">
        <f>SUM(G32:G40)</f>
        <v>1261850</v>
      </c>
      <c r="H31" s="95">
        <f t="shared" si="1"/>
        <v>2011350</v>
      </c>
      <c r="I31" s="96">
        <f aca="true" t="shared" si="8" ref="I31:N31">SUM(I32:I40)</f>
        <v>0</v>
      </c>
      <c r="J31" s="94">
        <f t="shared" si="8"/>
        <v>95233984</v>
      </c>
      <c r="K31" s="94">
        <f t="shared" si="8"/>
        <v>110355289</v>
      </c>
      <c r="L31" s="94">
        <f t="shared" si="8"/>
        <v>125161360</v>
      </c>
      <c r="M31" s="94">
        <f t="shared" si="8"/>
        <v>138379256</v>
      </c>
      <c r="N31" s="94">
        <f t="shared" si="8"/>
        <v>105423375</v>
      </c>
      <c r="O31" s="95">
        <f t="shared" si="3"/>
        <v>574553264</v>
      </c>
      <c r="P31" s="97">
        <f t="shared" si="4"/>
        <v>576564614</v>
      </c>
    </row>
    <row r="32" spans="3:16" ht="30" customHeight="1">
      <c r="C32" s="119"/>
      <c r="D32" s="110" t="s">
        <v>58</v>
      </c>
      <c r="E32" s="111"/>
      <c r="F32" s="141">
        <v>0</v>
      </c>
      <c r="G32" s="141">
        <v>0</v>
      </c>
      <c r="H32" s="120">
        <f t="shared" si="1"/>
        <v>0</v>
      </c>
      <c r="I32" s="138">
        <v>0</v>
      </c>
      <c r="J32" s="141">
        <v>7915190</v>
      </c>
      <c r="K32" s="141">
        <v>19299390</v>
      </c>
      <c r="L32" s="141">
        <v>16748830</v>
      </c>
      <c r="M32" s="141">
        <v>15356056</v>
      </c>
      <c r="N32" s="141">
        <v>5399225</v>
      </c>
      <c r="O32" s="120">
        <f t="shared" si="3"/>
        <v>64718691</v>
      </c>
      <c r="P32" s="121">
        <f t="shared" si="4"/>
        <v>64718691</v>
      </c>
    </row>
    <row r="33" spans="3:16" ht="30" customHeight="1">
      <c r="C33" s="98"/>
      <c r="D33" s="110" t="s">
        <v>59</v>
      </c>
      <c r="E33" s="111"/>
      <c r="F33" s="136">
        <v>0</v>
      </c>
      <c r="G33" s="136">
        <v>0</v>
      </c>
      <c r="H33" s="101">
        <f t="shared" si="1"/>
        <v>0</v>
      </c>
      <c r="I33" s="138">
        <v>0</v>
      </c>
      <c r="J33" s="136">
        <v>121760</v>
      </c>
      <c r="K33" s="136">
        <v>0</v>
      </c>
      <c r="L33" s="136">
        <v>0</v>
      </c>
      <c r="M33" s="136">
        <v>0</v>
      </c>
      <c r="N33" s="136">
        <v>0</v>
      </c>
      <c r="O33" s="102">
        <f t="shared" si="3"/>
        <v>121760</v>
      </c>
      <c r="P33" s="104">
        <f t="shared" si="4"/>
        <v>121760</v>
      </c>
    </row>
    <row r="34" spans="3:16" ht="30" customHeight="1">
      <c r="C34" s="98"/>
      <c r="D34" s="110" t="s">
        <v>74</v>
      </c>
      <c r="E34" s="111"/>
      <c r="F34" s="136">
        <v>0</v>
      </c>
      <c r="G34" s="136">
        <v>0</v>
      </c>
      <c r="H34" s="101">
        <f t="shared" si="1"/>
        <v>0</v>
      </c>
      <c r="I34" s="138">
        <v>0</v>
      </c>
      <c r="J34" s="136">
        <v>47057287</v>
      </c>
      <c r="K34" s="136">
        <v>42000689</v>
      </c>
      <c r="L34" s="136">
        <v>30932420</v>
      </c>
      <c r="M34" s="136">
        <v>15548990</v>
      </c>
      <c r="N34" s="136">
        <v>9702470</v>
      </c>
      <c r="O34" s="102">
        <f t="shared" si="3"/>
        <v>145241856</v>
      </c>
      <c r="P34" s="104">
        <f t="shared" si="4"/>
        <v>145241856</v>
      </c>
    </row>
    <row r="35" spans="3:16" ht="30" customHeight="1">
      <c r="C35" s="98"/>
      <c r="D35" s="110" t="s">
        <v>60</v>
      </c>
      <c r="E35" s="111"/>
      <c r="F35" s="136">
        <v>0</v>
      </c>
      <c r="G35" s="136">
        <v>114790</v>
      </c>
      <c r="H35" s="101">
        <f t="shared" si="1"/>
        <v>114790</v>
      </c>
      <c r="I35" s="137">
        <v>0</v>
      </c>
      <c r="J35" s="136">
        <v>3732260</v>
      </c>
      <c r="K35" s="136">
        <v>2808740</v>
      </c>
      <c r="L35" s="136">
        <v>6365860</v>
      </c>
      <c r="M35" s="136">
        <v>5448550</v>
      </c>
      <c r="N35" s="136">
        <v>4592150</v>
      </c>
      <c r="O35" s="102">
        <f t="shared" si="3"/>
        <v>22947560</v>
      </c>
      <c r="P35" s="104">
        <f t="shared" si="4"/>
        <v>23062350</v>
      </c>
    </row>
    <row r="36" spans="3:16" ht="30" customHeight="1">
      <c r="C36" s="98"/>
      <c r="D36" s="110" t="s">
        <v>61</v>
      </c>
      <c r="E36" s="111"/>
      <c r="F36" s="136">
        <v>749500</v>
      </c>
      <c r="G36" s="136">
        <v>1147060</v>
      </c>
      <c r="H36" s="101">
        <f t="shared" si="1"/>
        <v>1896560</v>
      </c>
      <c r="I36" s="137">
        <v>0</v>
      </c>
      <c r="J36" s="136">
        <v>11892617</v>
      </c>
      <c r="K36" s="136">
        <v>14270040</v>
      </c>
      <c r="L36" s="136">
        <v>12076080</v>
      </c>
      <c r="M36" s="136">
        <v>12834770</v>
      </c>
      <c r="N36" s="136">
        <v>4207670</v>
      </c>
      <c r="O36" s="102">
        <f t="shared" si="3"/>
        <v>55281177</v>
      </c>
      <c r="P36" s="104">
        <f t="shared" si="4"/>
        <v>57177737</v>
      </c>
    </row>
    <row r="37" spans="3:16" ht="30" customHeight="1">
      <c r="C37" s="98"/>
      <c r="D37" s="110" t="s">
        <v>62</v>
      </c>
      <c r="E37" s="111"/>
      <c r="F37" s="136">
        <v>0</v>
      </c>
      <c r="G37" s="136">
        <v>0</v>
      </c>
      <c r="H37" s="101">
        <f t="shared" si="1"/>
        <v>0</v>
      </c>
      <c r="I37" s="138">
        <v>0</v>
      </c>
      <c r="J37" s="136">
        <v>24129460</v>
      </c>
      <c r="K37" s="136">
        <v>29799820</v>
      </c>
      <c r="L37" s="136">
        <v>33244600</v>
      </c>
      <c r="M37" s="136">
        <v>16687420</v>
      </c>
      <c r="N37" s="136">
        <v>8585190</v>
      </c>
      <c r="O37" s="102">
        <f t="shared" si="3"/>
        <v>112446490</v>
      </c>
      <c r="P37" s="104">
        <f t="shared" si="4"/>
        <v>112446490</v>
      </c>
    </row>
    <row r="38" spans="3:16" ht="30" customHeight="1">
      <c r="C38" s="98"/>
      <c r="D38" s="110" t="s">
        <v>63</v>
      </c>
      <c r="E38" s="111"/>
      <c r="F38" s="136">
        <v>0</v>
      </c>
      <c r="G38" s="136">
        <v>0</v>
      </c>
      <c r="H38" s="101">
        <f t="shared" si="1"/>
        <v>0</v>
      </c>
      <c r="I38" s="138">
        <v>0</v>
      </c>
      <c r="J38" s="136">
        <v>0</v>
      </c>
      <c r="K38" s="136">
        <v>0</v>
      </c>
      <c r="L38" s="136">
        <v>0</v>
      </c>
      <c r="M38" s="136">
        <v>0</v>
      </c>
      <c r="N38" s="136">
        <v>0</v>
      </c>
      <c r="O38" s="102">
        <f t="shared" si="3"/>
        <v>0</v>
      </c>
      <c r="P38" s="104">
        <f t="shared" si="4"/>
        <v>0</v>
      </c>
    </row>
    <row r="39" spans="3:16" ht="30" customHeight="1">
      <c r="C39" s="98"/>
      <c r="D39" s="184" t="s">
        <v>64</v>
      </c>
      <c r="E39" s="204"/>
      <c r="F39" s="136">
        <v>0</v>
      </c>
      <c r="G39" s="136">
        <v>0</v>
      </c>
      <c r="H39" s="102">
        <f t="shared" si="1"/>
        <v>0</v>
      </c>
      <c r="I39" s="138">
        <v>0</v>
      </c>
      <c r="J39" s="136">
        <v>235880</v>
      </c>
      <c r="K39" s="136">
        <v>1329620</v>
      </c>
      <c r="L39" s="136">
        <v>24302320</v>
      </c>
      <c r="M39" s="136">
        <v>69595480</v>
      </c>
      <c r="N39" s="136">
        <v>72197260</v>
      </c>
      <c r="O39" s="102">
        <f t="shared" si="3"/>
        <v>167660560</v>
      </c>
      <c r="P39" s="104">
        <f t="shared" si="4"/>
        <v>167660560</v>
      </c>
    </row>
    <row r="40" spans="3:16" ht="30" customHeight="1" thickBot="1">
      <c r="C40" s="112"/>
      <c r="D40" s="186" t="s">
        <v>65</v>
      </c>
      <c r="E40" s="187"/>
      <c r="F40" s="142">
        <v>0</v>
      </c>
      <c r="G40" s="142">
        <v>0</v>
      </c>
      <c r="H40" s="122">
        <f t="shared" si="1"/>
        <v>0</v>
      </c>
      <c r="I40" s="143">
        <v>0</v>
      </c>
      <c r="J40" s="142">
        <v>149530</v>
      </c>
      <c r="K40" s="142">
        <v>846990</v>
      </c>
      <c r="L40" s="142">
        <v>1491250</v>
      </c>
      <c r="M40" s="142">
        <v>2907990</v>
      </c>
      <c r="N40" s="142">
        <v>739410</v>
      </c>
      <c r="O40" s="122">
        <f t="shared" si="3"/>
        <v>6135170</v>
      </c>
      <c r="P40" s="123">
        <f t="shared" si="4"/>
        <v>6135170</v>
      </c>
    </row>
    <row r="41" spans="3:16" ht="30" customHeight="1">
      <c r="C41" s="91" t="s">
        <v>66</v>
      </c>
      <c r="D41" s="117"/>
      <c r="E41" s="118"/>
      <c r="F41" s="94">
        <f>SUM(F42:F45)</f>
        <v>0</v>
      </c>
      <c r="G41" s="94">
        <f>SUM(G42:G45)</f>
        <v>0</v>
      </c>
      <c r="H41" s="95">
        <f t="shared" si="1"/>
        <v>0</v>
      </c>
      <c r="I41" s="124">
        <v>0</v>
      </c>
      <c r="J41" s="94">
        <f>SUM(J42:J45)</f>
        <v>49052214</v>
      </c>
      <c r="K41" s="94">
        <f>SUM(K42:K45)</f>
        <v>50464872</v>
      </c>
      <c r="L41" s="94">
        <f>SUM(L42:L45)</f>
        <v>132317870</v>
      </c>
      <c r="M41" s="94">
        <f>SUM(M42:M45)</f>
        <v>305221757</v>
      </c>
      <c r="N41" s="94">
        <f>SUM(N42:N45)</f>
        <v>202501210</v>
      </c>
      <c r="O41" s="95">
        <f t="shared" si="3"/>
        <v>739557923</v>
      </c>
      <c r="P41" s="97">
        <f t="shared" si="4"/>
        <v>739557923</v>
      </c>
    </row>
    <row r="42" spans="3:16" ht="30" customHeight="1">
      <c r="C42" s="98"/>
      <c r="D42" s="110" t="s">
        <v>67</v>
      </c>
      <c r="E42" s="111"/>
      <c r="F42" s="136">
        <v>0</v>
      </c>
      <c r="G42" s="136">
        <v>0</v>
      </c>
      <c r="H42" s="102">
        <f t="shared" si="1"/>
        <v>0</v>
      </c>
      <c r="I42" s="138">
        <v>0</v>
      </c>
      <c r="J42" s="136">
        <v>1341577</v>
      </c>
      <c r="K42" s="136">
        <v>2306240</v>
      </c>
      <c r="L42" s="136">
        <v>57481238</v>
      </c>
      <c r="M42" s="136">
        <v>153378926</v>
      </c>
      <c r="N42" s="136">
        <v>112898852</v>
      </c>
      <c r="O42" s="102">
        <f>SUM(I42:N42)</f>
        <v>327406833</v>
      </c>
      <c r="P42" s="104">
        <f>SUM(O42,H42)</f>
        <v>327406833</v>
      </c>
    </row>
    <row r="43" spans="3:16" ht="30" customHeight="1">
      <c r="C43" s="98"/>
      <c r="D43" s="110" t="s">
        <v>68</v>
      </c>
      <c r="E43" s="111"/>
      <c r="F43" s="136">
        <v>0</v>
      </c>
      <c r="G43" s="136">
        <v>0</v>
      </c>
      <c r="H43" s="102">
        <f t="shared" si="1"/>
        <v>0</v>
      </c>
      <c r="I43" s="138">
        <v>0</v>
      </c>
      <c r="J43" s="136">
        <v>42176247</v>
      </c>
      <c r="K43" s="136">
        <v>41643112</v>
      </c>
      <c r="L43" s="136">
        <v>58097612</v>
      </c>
      <c r="M43" s="136">
        <v>64255115</v>
      </c>
      <c r="N43" s="136">
        <v>42576965</v>
      </c>
      <c r="O43" s="102">
        <f>SUM(I43:N43)</f>
        <v>248749051</v>
      </c>
      <c r="P43" s="104">
        <f>SUM(O43,H43)</f>
        <v>248749051</v>
      </c>
    </row>
    <row r="44" spans="3:16" ht="30" customHeight="1">
      <c r="C44" s="98"/>
      <c r="D44" s="110" t="s">
        <v>69</v>
      </c>
      <c r="E44" s="111"/>
      <c r="F44" s="136">
        <v>0</v>
      </c>
      <c r="G44" s="136">
        <v>0</v>
      </c>
      <c r="H44" s="102">
        <f t="shared" si="1"/>
        <v>0</v>
      </c>
      <c r="I44" s="138">
        <v>0</v>
      </c>
      <c r="J44" s="136">
        <v>248290</v>
      </c>
      <c r="K44" s="136">
        <v>289380</v>
      </c>
      <c r="L44" s="136">
        <v>2474390</v>
      </c>
      <c r="M44" s="136">
        <v>14859330</v>
      </c>
      <c r="N44" s="136">
        <v>8392570</v>
      </c>
      <c r="O44" s="102">
        <f>SUM(I44:N44)</f>
        <v>26263960</v>
      </c>
      <c r="P44" s="104">
        <f>SUM(O44,H44)</f>
        <v>26263960</v>
      </c>
    </row>
    <row r="45" spans="3:16" ht="30" customHeight="1" thickBot="1">
      <c r="C45" s="112"/>
      <c r="D45" s="113" t="s">
        <v>78</v>
      </c>
      <c r="E45" s="114"/>
      <c r="F45" s="139">
        <v>0</v>
      </c>
      <c r="G45" s="139">
        <v>0</v>
      </c>
      <c r="H45" s="115">
        <f t="shared" si="1"/>
        <v>0</v>
      </c>
      <c r="I45" s="144">
        <v>0</v>
      </c>
      <c r="J45" s="139">
        <v>5286100</v>
      </c>
      <c r="K45" s="139">
        <v>6226140</v>
      </c>
      <c r="L45" s="139">
        <v>14264630</v>
      </c>
      <c r="M45" s="139">
        <v>72728386</v>
      </c>
      <c r="N45" s="139">
        <v>38632823</v>
      </c>
      <c r="O45" s="205">
        <f>SUM(I45:N45)</f>
        <v>137138079</v>
      </c>
      <c r="P45" s="206">
        <f>SUM(O45,H45)</f>
        <v>137138079</v>
      </c>
    </row>
    <row r="46" spans="3:16" ht="30" customHeight="1" thickBot="1">
      <c r="C46" s="188" t="s">
        <v>70</v>
      </c>
      <c r="D46" s="189"/>
      <c r="E46" s="189"/>
      <c r="F46" s="128">
        <f>SUM(F10,F31,F41)</f>
        <v>21615102</v>
      </c>
      <c r="G46" s="128">
        <f>SUM(G10,G31,G41)</f>
        <v>33956788</v>
      </c>
      <c r="H46" s="129">
        <f t="shared" si="1"/>
        <v>55571890</v>
      </c>
      <c r="I46" s="130">
        <f aca="true" t="shared" si="9" ref="I46:N46">SUM(I10,I31,I41)</f>
        <v>0</v>
      </c>
      <c r="J46" s="128">
        <f t="shared" si="9"/>
        <v>412020902</v>
      </c>
      <c r="K46" s="128">
        <f t="shared" si="9"/>
        <v>386728878</v>
      </c>
      <c r="L46" s="128">
        <f t="shared" si="9"/>
        <v>433529039</v>
      </c>
      <c r="M46" s="128">
        <f t="shared" si="9"/>
        <v>605806685</v>
      </c>
      <c r="N46" s="128">
        <f t="shared" si="9"/>
        <v>385593808</v>
      </c>
      <c r="O46" s="129">
        <f t="shared" si="3"/>
        <v>2223679312</v>
      </c>
      <c r="P46" s="131">
        <f t="shared" si="4"/>
        <v>2279251202</v>
      </c>
    </row>
    <row r="47" spans="3:17" ht="30" customHeight="1" thickBot="1" thickTop="1">
      <c r="C47" s="132" t="s">
        <v>73</v>
      </c>
      <c r="D47" s="133"/>
      <c r="E47" s="133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5"/>
      <c r="Q47" s="81"/>
    </row>
    <row r="48" spans="3:17" ht="30" customHeight="1">
      <c r="C48" s="91" t="s">
        <v>37</v>
      </c>
      <c r="D48" s="92"/>
      <c r="E48" s="93"/>
      <c r="F48" s="94">
        <f>SUM(F49,F55,F58,F63,F67,F68)</f>
        <v>18990484</v>
      </c>
      <c r="G48" s="94">
        <f>SUM(G49,G55,G58,G63,G67,G68)</f>
        <v>29698064</v>
      </c>
      <c r="H48" s="95">
        <f t="shared" si="1"/>
        <v>48688548</v>
      </c>
      <c r="I48" s="96">
        <f aca="true" t="shared" si="10" ref="I48:N48">SUM(I49,I55,I58,I63,I67,I68)</f>
        <v>0</v>
      </c>
      <c r="J48" s="94">
        <f t="shared" si="10"/>
        <v>242689258</v>
      </c>
      <c r="K48" s="94">
        <f t="shared" si="10"/>
        <v>203795653</v>
      </c>
      <c r="L48" s="94">
        <f t="shared" si="10"/>
        <v>158340039</v>
      </c>
      <c r="M48" s="94">
        <f t="shared" si="10"/>
        <v>145738133</v>
      </c>
      <c r="N48" s="94">
        <f t="shared" si="10"/>
        <v>69512160</v>
      </c>
      <c r="O48" s="95">
        <f t="shared" si="3"/>
        <v>820075243</v>
      </c>
      <c r="P48" s="97">
        <f t="shared" si="4"/>
        <v>868763791</v>
      </c>
      <c r="Q48" s="81"/>
    </row>
    <row r="49" spans="3:16" ht="30" customHeight="1">
      <c r="C49" s="98"/>
      <c r="D49" s="99" t="s">
        <v>38</v>
      </c>
      <c r="E49" s="100"/>
      <c r="F49" s="101">
        <f>SUM(F50:F54)</f>
        <v>1950961</v>
      </c>
      <c r="G49" s="101">
        <f>SUM(G50:G54)</f>
        <v>4806600</v>
      </c>
      <c r="H49" s="102">
        <f t="shared" si="1"/>
        <v>6757561</v>
      </c>
      <c r="I49" s="103">
        <f aca="true" t="shared" si="11" ref="I49:N49">SUM(I50:I54)</f>
        <v>0</v>
      </c>
      <c r="J49" s="101">
        <f t="shared" si="11"/>
        <v>49332431</v>
      </c>
      <c r="K49" s="101">
        <f t="shared" si="11"/>
        <v>38864966</v>
      </c>
      <c r="L49" s="101">
        <f t="shared" si="11"/>
        <v>27705703</v>
      </c>
      <c r="M49" s="101">
        <f t="shared" si="11"/>
        <v>29354244</v>
      </c>
      <c r="N49" s="101">
        <f t="shared" si="11"/>
        <v>23292690</v>
      </c>
      <c r="O49" s="102">
        <f t="shared" si="3"/>
        <v>168550034</v>
      </c>
      <c r="P49" s="104">
        <f t="shared" si="4"/>
        <v>175307595</v>
      </c>
    </row>
    <row r="50" spans="3:16" ht="30" customHeight="1">
      <c r="C50" s="98"/>
      <c r="D50" s="99"/>
      <c r="E50" s="105" t="s">
        <v>39</v>
      </c>
      <c r="F50" s="136">
        <v>0</v>
      </c>
      <c r="G50" s="136">
        <v>0</v>
      </c>
      <c r="H50" s="102">
        <f t="shared" si="1"/>
        <v>0</v>
      </c>
      <c r="I50" s="137">
        <v>0</v>
      </c>
      <c r="J50" s="136">
        <v>32218794</v>
      </c>
      <c r="K50" s="136">
        <v>24985526</v>
      </c>
      <c r="L50" s="136">
        <v>18093000</v>
      </c>
      <c r="M50" s="136">
        <v>18285410</v>
      </c>
      <c r="N50" s="136">
        <v>14369380</v>
      </c>
      <c r="O50" s="102">
        <f t="shared" si="3"/>
        <v>107952110</v>
      </c>
      <c r="P50" s="104">
        <f t="shared" si="4"/>
        <v>107952110</v>
      </c>
    </row>
    <row r="51" spans="3:16" ht="30" customHeight="1">
      <c r="C51" s="98"/>
      <c r="D51" s="99"/>
      <c r="E51" s="105" t="s">
        <v>40</v>
      </c>
      <c r="F51" s="136">
        <v>0</v>
      </c>
      <c r="G51" s="136">
        <v>0</v>
      </c>
      <c r="H51" s="102">
        <f t="shared" si="1"/>
        <v>0</v>
      </c>
      <c r="I51" s="137">
        <v>0</v>
      </c>
      <c r="J51" s="136">
        <v>218249</v>
      </c>
      <c r="K51" s="136">
        <v>250678</v>
      </c>
      <c r="L51" s="136">
        <v>600236</v>
      </c>
      <c r="M51" s="136">
        <v>2482529</v>
      </c>
      <c r="N51" s="136">
        <v>2569902</v>
      </c>
      <c r="O51" s="102">
        <f t="shared" si="3"/>
        <v>6121594</v>
      </c>
      <c r="P51" s="104">
        <f t="shared" si="4"/>
        <v>6121594</v>
      </c>
    </row>
    <row r="52" spans="3:16" ht="30" customHeight="1">
      <c r="C52" s="98"/>
      <c r="D52" s="99"/>
      <c r="E52" s="105" t="s">
        <v>41</v>
      </c>
      <c r="F52" s="136">
        <v>733757</v>
      </c>
      <c r="G52" s="136">
        <v>2474005</v>
      </c>
      <c r="H52" s="102">
        <f t="shared" si="1"/>
        <v>3207762</v>
      </c>
      <c r="I52" s="137">
        <v>0</v>
      </c>
      <c r="J52" s="136">
        <v>8300725</v>
      </c>
      <c r="K52" s="136">
        <v>6355054</v>
      </c>
      <c r="L52" s="136">
        <v>3550943</v>
      </c>
      <c r="M52" s="136">
        <v>4477496</v>
      </c>
      <c r="N52" s="136">
        <v>4015912</v>
      </c>
      <c r="O52" s="102">
        <f t="shared" si="3"/>
        <v>26700130</v>
      </c>
      <c r="P52" s="104">
        <f t="shared" si="4"/>
        <v>29907892</v>
      </c>
    </row>
    <row r="53" spans="3:16" ht="30" customHeight="1">
      <c r="C53" s="98"/>
      <c r="D53" s="99"/>
      <c r="E53" s="105" t="s">
        <v>42</v>
      </c>
      <c r="F53" s="136">
        <v>702214</v>
      </c>
      <c r="G53" s="136">
        <v>1857378</v>
      </c>
      <c r="H53" s="102">
        <f t="shared" si="1"/>
        <v>2559592</v>
      </c>
      <c r="I53" s="137">
        <v>0</v>
      </c>
      <c r="J53" s="136">
        <v>5043637</v>
      </c>
      <c r="K53" s="136">
        <v>3696816</v>
      </c>
      <c r="L53" s="136">
        <v>3173734</v>
      </c>
      <c r="M53" s="136">
        <v>2255628</v>
      </c>
      <c r="N53" s="136">
        <v>1250549</v>
      </c>
      <c r="O53" s="102">
        <f t="shared" si="3"/>
        <v>15420364</v>
      </c>
      <c r="P53" s="104">
        <f t="shared" si="4"/>
        <v>17979956</v>
      </c>
    </row>
    <row r="54" spans="3:16" ht="30" customHeight="1">
      <c r="C54" s="98"/>
      <c r="D54" s="99"/>
      <c r="E54" s="105" t="s">
        <v>43</v>
      </c>
      <c r="F54" s="136">
        <v>514990</v>
      </c>
      <c r="G54" s="136">
        <v>475217</v>
      </c>
      <c r="H54" s="102">
        <f t="shared" si="1"/>
        <v>990207</v>
      </c>
      <c r="I54" s="137">
        <v>0</v>
      </c>
      <c r="J54" s="136">
        <v>3551026</v>
      </c>
      <c r="K54" s="136">
        <v>3576892</v>
      </c>
      <c r="L54" s="136">
        <v>2287790</v>
      </c>
      <c r="M54" s="136">
        <v>1853181</v>
      </c>
      <c r="N54" s="136">
        <v>1086947</v>
      </c>
      <c r="O54" s="102">
        <f t="shared" si="3"/>
        <v>12355836</v>
      </c>
      <c r="P54" s="104">
        <f t="shared" si="4"/>
        <v>13346043</v>
      </c>
    </row>
    <row r="55" spans="3:16" ht="30" customHeight="1">
      <c r="C55" s="98"/>
      <c r="D55" s="106" t="s">
        <v>44</v>
      </c>
      <c r="E55" s="107"/>
      <c r="F55" s="101">
        <f>SUM(F56:F57)</f>
        <v>5067245</v>
      </c>
      <c r="G55" s="101">
        <f>SUM(G56:G57)</f>
        <v>10559581</v>
      </c>
      <c r="H55" s="102">
        <f t="shared" si="1"/>
        <v>15626826</v>
      </c>
      <c r="I55" s="103">
        <f aca="true" t="shared" si="12" ref="I55:N55">SUM(I56:I57)</f>
        <v>0</v>
      </c>
      <c r="J55" s="101">
        <f t="shared" si="12"/>
        <v>117712079</v>
      </c>
      <c r="K55" s="101">
        <f t="shared" si="12"/>
        <v>100219554</v>
      </c>
      <c r="L55" s="101">
        <f t="shared" si="12"/>
        <v>66743301</v>
      </c>
      <c r="M55" s="101">
        <f t="shared" si="12"/>
        <v>55631825</v>
      </c>
      <c r="N55" s="101">
        <f t="shared" si="12"/>
        <v>23351965</v>
      </c>
      <c r="O55" s="102">
        <f t="shared" si="3"/>
        <v>363658724</v>
      </c>
      <c r="P55" s="104">
        <f t="shared" si="4"/>
        <v>379285550</v>
      </c>
    </row>
    <row r="56" spans="3:16" ht="30" customHeight="1">
      <c r="C56" s="98"/>
      <c r="D56" s="99"/>
      <c r="E56" s="105" t="s">
        <v>45</v>
      </c>
      <c r="F56" s="136">
        <v>0</v>
      </c>
      <c r="G56" s="136">
        <v>0</v>
      </c>
      <c r="H56" s="102">
        <f t="shared" si="1"/>
        <v>0</v>
      </c>
      <c r="I56" s="137">
        <v>0</v>
      </c>
      <c r="J56" s="136">
        <v>92272409</v>
      </c>
      <c r="K56" s="136">
        <v>77349015</v>
      </c>
      <c r="L56" s="136">
        <v>55030110</v>
      </c>
      <c r="M56" s="136">
        <v>48408395</v>
      </c>
      <c r="N56" s="136">
        <v>20968657</v>
      </c>
      <c r="O56" s="102">
        <f t="shared" si="3"/>
        <v>294028586</v>
      </c>
      <c r="P56" s="104">
        <f t="shared" si="4"/>
        <v>294028586</v>
      </c>
    </row>
    <row r="57" spans="3:16" ht="30" customHeight="1">
      <c r="C57" s="98"/>
      <c r="D57" s="99"/>
      <c r="E57" s="105" t="s">
        <v>46</v>
      </c>
      <c r="F57" s="136">
        <v>5067245</v>
      </c>
      <c r="G57" s="136">
        <v>10559581</v>
      </c>
      <c r="H57" s="102">
        <f t="shared" si="1"/>
        <v>15626826</v>
      </c>
      <c r="I57" s="137">
        <v>0</v>
      </c>
      <c r="J57" s="136">
        <v>25439670</v>
      </c>
      <c r="K57" s="136">
        <v>22870539</v>
      </c>
      <c r="L57" s="136">
        <v>11713191</v>
      </c>
      <c r="M57" s="136">
        <v>7223430</v>
      </c>
      <c r="N57" s="136">
        <v>2383308</v>
      </c>
      <c r="O57" s="102">
        <f t="shared" si="3"/>
        <v>69630138</v>
      </c>
      <c r="P57" s="104">
        <f t="shared" si="4"/>
        <v>85256964</v>
      </c>
    </row>
    <row r="58" spans="3:16" ht="30" customHeight="1">
      <c r="C58" s="98"/>
      <c r="D58" s="106" t="s">
        <v>47</v>
      </c>
      <c r="E58" s="107"/>
      <c r="F58" s="101">
        <f>SUM(F59:F62)</f>
        <v>147665</v>
      </c>
      <c r="G58" s="101">
        <f>SUM(G59:G62)</f>
        <v>94788</v>
      </c>
      <c r="H58" s="102">
        <f t="shared" si="1"/>
        <v>242453</v>
      </c>
      <c r="I58" s="103">
        <f aca="true" t="shared" si="13" ref="I58:N58">SUM(I59:I62)</f>
        <v>0</v>
      </c>
      <c r="J58" s="101">
        <f t="shared" si="13"/>
        <v>8085278</v>
      </c>
      <c r="K58" s="101">
        <f t="shared" si="13"/>
        <v>8799660</v>
      </c>
      <c r="L58" s="101">
        <f t="shared" si="13"/>
        <v>24434965</v>
      </c>
      <c r="M58" s="101">
        <f t="shared" si="13"/>
        <v>26587374</v>
      </c>
      <c r="N58" s="101">
        <f t="shared" si="13"/>
        <v>10254374</v>
      </c>
      <c r="O58" s="102">
        <f t="shared" si="3"/>
        <v>78161651</v>
      </c>
      <c r="P58" s="104">
        <f t="shared" si="4"/>
        <v>78404104</v>
      </c>
    </row>
    <row r="59" spans="3:16" ht="30" customHeight="1">
      <c r="C59" s="98"/>
      <c r="D59" s="99"/>
      <c r="E59" s="105" t="s">
        <v>48</v>
      </c>
      <c r="F59" s="136">
        <v>116408</v>
      </c>
      <c r="G59" s="136">
        <v>56763</v>
      </c>
      <c r="H59" s="102">
        <f t="shared" si="1"/>
        <v>173171</v>
      </c>
      <c r="I59" s="137">
        <v>0</v>
      </c>
      <c r="J59" s="136">
        <v>6514172</v>
      </c>
      <c r="K59" s="136">
        <v>7167086</v>
      </c>
      <c r="L59" s="136">
        <v>23509295</v>
      </c>
      <c r="M59" s="136">
        <v>25556091</v>
      </c>
      <c r="N59" s="136">
        <v>9749582</v>
      </c>
      <c r="O59" s="102">
        <f t="shared" si="3"/>
        <v>72496226</v>
      </c>
      <c r="P59" s="104">
        <f t="shared" si="4"/>
        <v>72669397</v>
      </c>
    </row>
    <row r="60" spans="3:16" ht="30" customHeight="1">
      <c r="C60" s="98"/>
      <c r="D60" s="99"/>
      <c r="E60" s="108" t="s">
        <v>49</v>
      </c>
      <c r="F60" s="136">
        <v>31257</v>
      </c>
      <c r="G60" s="136">
        <v>38025</v>
      </c>
      <c r="H60" s="102">
        <f t="shared" si="1"/>
        <v>69282</v>
      </c>
      <c r="I60" s="137">
        <v>0</v>
      </c>
      <c r="J60" s="136">
        <v>1571106</v>
      </c>
      <c r="K60" s="136">
        <v>1632574</v>
      </c>
      <c r="L60" s="136">
        <v>925670</v>
      </c>
      <c r="M60" s="136">
        <v>1031283</v>
      </c>
      <c r="N60" s="136">
        <v>504792</v>
      </c>
      <c r="O60" s="102">
        <f t="shared" si="3"/>
        <v>5665425</v>
      </c>
      <c r="P60" s="104">
        <f t="shared" si="4"/>
        <v>5734707</v>
      </c>
    </row>
    <row r="61" spans="3:16" ht="30" customHeight="1">
      <c r="C61" s="98"/>
      <c r="D61" s="99"/>
      <c r="E61" s="108" t="s">
        <v>50</v>
      </c>
      <c r="F61" s="136">
        <v>0</v>
      </c>
      <c r="G61" s="136">
        <v>0</v>
      </c>
      <c r="H61" s="102">
        <f t="shared" si="1"/>
        <v>0</v>
      </c>
      <c r="I61" s="137">
        <v>0</v>
      </c>
      <c r="J61" s="136">
        <v>0</v>
      </c>
      <c r="K61" s="136">
        <v>0</v>
      </c>
      <c r="L61" s="136">
        <v>0</v>
      </c>
      <c r="M61" s="136">
        <v>0</v>
      </c>
      <c r="N61" s="136">
        <v>0</v>
      </c>
      <c r="O61" s="102">
        <f t="shared" si="3"/>
        <v>0</v>
      </c>
      <c r="P61" s="104">
        <f t="shared" si="4"/>
        <v>0</v>
      </c>
    </row>
    <row r="62" spans="3:16" ht="30" customHeight="1">
      <c r="C62" s="98"/>
      <c r="D62" s="109"/>
      <c r="E62" s="108" t="s">
        <v>77</v>
      </c>
      <c r="F62" s="136">
        <v>0</v>
      </c>
      <c r="G62" s="136">
        <v>0</v>
      </c>
      <c r="H62" s="102">
        <f t="shared" si="1"/>
        <v>0</v>
      </c>
      <c r="I62" s="138">
        <v>0</v>
      </c>
      <c r="J62" s="136">
        <v>0</v>
      </c>
      <c r="K62" s="136">
        <v>0</v>
      </c>
      <c r="L62" s="136">
        <v>0</v>
      </c>
      <c r="M62" s="136">
        <v>0</v>
      </c>
      <c r="N62" s="136">
        <v>0</v>
      </c>
      <c r="O62" s="102">
        <f t="shared" si="3"/>
        <v>0</v>
      </c>
      <c r="P62" s="104">
        <f t="shared" si="4"/>
        <v>0</v>
      </c>
    </row>
    <row r="63" spans="3:16" ht="30" customHeight="1">
      <c r="C63" s="98"/>
      <c r="D63" s="106" t="s">
        <v>51</v>
      </c>
      <c r="E63" s="107"/>
      <c r="F63" s="101">
        <f>SUM(F64:F66)</f>
        <v>6843529</v>
      </c>
      <c r="G63" s="101">
        <f>SUM(G64:G66)</f>
        <v>8091811</v>
      </c>
      <c r="H63" s="102">
        <f t="shared" si="1"/>
        <v>14935340</v>
      </c>
      <c r="I63" s="103">
        <f aca="true" t="shared" si="14" ref="I63:N63">SUM(I64:I66)</f>
        <v>0</v>
      </c>
      <c r="J63" s="101">
        <f t="shared" si="14"/>
        <v>13856971</v>
      </c>
      <c r="K63" s="101">
        <f t="shared" si="14"/>
        <v>18690587</v>
      </c>
      <c r="L63" s="101">
        <f t="shared" si="14"/>
        <v>12263045</v>
      </c>
      <c r="M63" s="101">
        <f t="shared" si="14"/>
        <v>10259031</v>
      </c>
      <c r="N63" s="101">
        <f t="shared" si="14"/>
        <v>4607166</v>
      </c>
      <c r="O63" s="102">
        <f t="shared" si="3"/>
        <v>59676800</v>
      </c>
      <c r="P63" s="104">
        <f t="shared" si="4"/>
        <v>74612140</v>
      </c>
    </row>
    <row r="64" spans="3:16" ht="30" customHeight="1">
      <c r="C64" s="98"/>
      <c r="D64" s="99"/>
      <c r="E64" s="108" t="s">
        <v>52</v>
      </c>
      <c r="F64" s="136">
        <v>3491764</v>
      </c>
      <c r="G64" s="136">
        <v>5806719</v>
      </c>
      <c r="H64" s="102">
        <f t="shared" si="1"/>
        <v>9298483</v>
      </c>
      <c r="I64" s="137">
        <v>0</v>
      </c>
      <c r="J64" s="136">
        <v>10509442</v>
      </c>
      <c r="K64" s="136">
        <v>17053087</v>
      </c>
      <c r="L64" s="136">
        <v>11436341</v>
      </c>
      <c r="M64" s="136">
        <v>9401271</v>
      </c>
      <c r="N64" s="136">
        <v>4607166</v>
      </c>
      <c r="O64" s="102">
        <f t="shared" si="3"/>
        <v>53007307</v>
      </c>
      <c r="P64" s="104">
        <f t="shared" si="4"/>
        <v>62305790</v>
      </c>
    </row>
    <row r="65" spans="3:16" ht="30" customHeight="1">
      <c r="C65" s="98"/>
      <c r="D65" s="99"/>
      <c r="E65" s="108" t="s">
        <v>53</v>
      </c>
      <c r="F65" s="136">
        <v>752662</v>
      </c>
      <c r="G65" s="136">
        <v>695643</v>
      </c>
      <c r="H65" s="102">
        <f t="shared" si="1"/>
        <v>1448305</v>
      </c>
      <c r="I65" s="137">
        <v>0</v>
      </c>
      <c r="J65" s="136">
        <v>916044</v>
      </c>
      <c r="K65" s="136">
        <v>531902</v>
      </c>
      <c r="L65" s="136">
        <v>292644</v>
      </c>
      <c r="M65" s="136">
        <v>163699</v>
      </c>
      <c r="N65" s="136">
        <v>0</v>
      </c>
      <c r="O65" s="102">
        <f t="shared" si="3"/>
        <v>1904289</v>
      </c>
      <c r="P65" s="104">
        <f t="shared" si="4"/>
        <v>3352594</v>
      </c>
    </row>
    <row r="66" spans="3:16" ht="30" customHeight="1">
      <c r="C66" s="98"/>
      <c r="D66" s="99"/>
      <c r="E66" s="108" t="s">
        <v>54</v>
      </c>
      <c r="F66" s="136">
        <v>2599103</v>
      </c>
      <c r="G66" s="136">
        <v>1589449</v>
      </c>
      <c r="H66" s="102">
        <f t="shared" si="1"/>
        <v>4188552</v>
      </c>
      <c r="I66" s="137">
        <v>0</v>
      </c>
      <c r="J66" s="136">
        <v>2431485</v>
      </c>
      <c r="K66" s="136">
        <v>1105598</v>
      </c>
      <c r="L66" s="136">
        <v>534060</v>
      </c>
      <c r="M66" s="136">
        <v>694061</v>
      </c>
      <c r="N66" s="136">
        <v>0</v>
      </c>
      <c r="O66" s="102">
        <f t="shared" si="3"/>
        <v>4765204</v>
      </c>
      <c r="P66" s="104">
        <f t="shared" si="4"/>
        <v>8953756</v>
      </c>
    </row>
    <row r="67" spans="3:16" ht="30" customHeight="1">
      <c r="C67" s="98"/>
      <c r="D67" s="110" t="s">
        <v>55</v>
      </c>
      <c r="E67" s="111"/>
      <c r="F67" s="136">
        <v>1007224</v>
      </c>
      <c r="G67" s="136">
        <v>1138952</v>
      </c>
      <c r="H67" s="102">
        <f t="shared" si="1"/>
        <v>2146176</v>
      </c>
      <c r="I67" s="137">
        <v>0</v>
      </c>
      <c r="J67" s="136">
        <v>14156400</v>
      </c>
      <c r="K67" s="136">
        <v>12277426</v>
      </c>
      <c r="L67" s="136">
        <v>10121434</v>
      </c>
      <c r="M67" s="136">
        <v>12504778</v>
      </c>
      <c r="N67" s="136">
        <v>3118104</v>
      </c>
      <c r="O67" s="102">
        <f t="shared" si="3"/>
        <v>52178142</v>
      </c>
      <c r="P67" s="104">
        <f t="shared" si="4"/>
        <v>54324318</v>
      </c>
    </row>
    <row r="68" spans="3:16" ht="30" customHeight="1" thickBot="1">
      <c r="C68" s="112"/>
      <c r="D68" s="113" t="s">
        <v>56</v>
      </c>
      <c r="E68" s="114"/>
      <c r="F68" s="139">
        <v>3973860</v>
      </c>
      <c r="G68" s="139">
        <v>5006332</v>
      </c>
      <c r="H68" s="115">
        <f t="shared" si="1"/>
        <v>8980192</v>
      </c>
      <c r="I68" s="140">
        <v>0</v>
      </c>
      <c r="J68" s="139">
        <v>39546099</v>
      </c>
      <c r="K68" s="139">
        <v>24943460</v>
      </c>
      <c r="L68" s="139">
        <v>17071591</v>
      </c>
      <c r="M68" s="139">
        <v>11400881</v>
      </c>
      <c r="N68" s="139">
        <v>4887861</v>
      </c>
      <c r="O68" s="115">
        <f t="shared" si="3"/>
        <v>97849892</v>
      </c>
      <c r="P68" s="116">
        <f t="shared" si="4"/>
        <v>106830084</v>
      </c>
    </row>
    <row r="69" spans="3:16" ht="30" customHeight="1">
      <c r="C69" s="91" t="s">
        <v>57</v>
      </c>
      <c r="D69" s="117"/>
      <c r="E69" s="118"/>
      <c r="F69" s="94">
        <f>SUM(F70:F78)</f>
        <v>674550</v>
      </c>
      <c r="G69" s="94">
        <f>SUM(G70:G78)</f>
        <v>1100451</v>
      </c>
      <c r="H69" s="95">
        <f t="shared" si="1"/>
        <v>1775001</v>
      </c>
      <c r="I69" s="96">
        <f aca="true" t="shared" si="15" ref="I69:N69">SUM(I70:I78)</f>
        <v>0</v>
      </c>
      <c r="J69" s="94">
        <f t="shared" si="15"/>
        <v>84809694</v>
      </c>
      <c r="K69" s="94">
        <f t="shared" si="15"/>
        <v>98393673</v>
      </c>
      <c r="L69" s="94">
        <f t="shared" si="15"/>
        <v>111433052</v>
      </c>
      <c r="M69" s="94">
        <f t="shared" si="15"/>
        <v>123638044</v>
      </c>
      <c r="N69" s="94">
        <f t="shared" si="15"/>
        <v>94326303</v>
      </c>
      <c r="O69" s="95">
        <f t="shared" si="3"/>
        <v>512600766</v>
      </c>
      <c r="P69" s="97">
        <f t="shared" si="4"/>
        <v>514375767</v>
      </c>
    </row>
    <row r="70" spans="3:16" ht="30" customHeight="1">
      <c r="C70" s="119"/>
      <c r="D70" s="110" t="s">
        <v>58</v>
      </c>
      <c r="E70" s="111"/>
      <c r="F70" s="141">
        <v>0</v>
      </c>
      <c r="G70" s="141">
        <v>0</v>
      </c>
      <c r="H70" s="120">
        <f t="shared" si="1"/>
        <v>0</v>
      </c>
      <c r="I70" s="138">
        <v>0</v>
      </c>
      <c r="J70" s="141">
        <v>6979844</v>
      </c>
      <c r="K70" s="141">
        <v>17132844</v>
      </c>
      <c r="L70" s="141">
        <v>14896084</v>
      </c>
      <c r="M70" s="141">
        <v>13805396</v>
      </c>
      <c r="N70" s="141">
        <v>4859301</v>
      </c>
      <c r="O70" s="120">
        <f t="shared" si="3"/>
        <v>57673469</v>
      </c>
      <c r="P70" s="121">
        <f t="shared" si="4"/>
        <v>57673469</v>
      </c>
    </row>
    <row r="71" spans="3:16" ht="30" customHeight="1">
      <c r="C71" s="98"/>
      <c r="D71" s="110" t="s">
        <v>59</v>
      </c>
      <c r="E71" s="111"/>
      <c r="F71" s="136">
        <v>0</v>
      </c>
      <c r="G71" s="136">
        <v>0</v>
      </c>
      <c r="H71" s="101">
        <f t="shared" si="1"/>
        <v>0</v>
      </c>
      <c r="I71" s="138">
        <v>0</v>
      </c>
      <c r="J71" s="136">
        <v>109584</v>
      </c>
      <c r="K71" s="136">
        <v>0</v>
      </c>
      <c r="L71" s="136">
        <v>0</v>
      </c>
      <c r="M71" s="136">
        <v>0</v>
      </c>
      <c r="N71" s="136">
        <v>0</v>
      </c>
      <c r="O71" s="102">
        <f t="shared" si="3"/>
        <v>109584</v>
      </c>
      <c r="P71" s="104">
        <f t="shared" si="4"/>
        <v>109584</v>
      </c>
    </row>
    <row r="72" spans="3:16" ht="30" customHeight="1">
      <c r="C72" s="98"/>
      <c r="D72" s="110" t="s">
        <v>74</v>
      </c>
      <c r="E72" s="111"/>
      <c r="F72" s="136">
        <v>0</v>
      </c>
      <c r="G72" s="136">
        <v>0</v>
      </c>
      <c r="H72" s="101">
        <f t="shared" si="1"/>
        <v>0</v>
      </c>
      <c r="I72" s="138">
        <v>0</v>
      </c>
      <c r="J72" s="136">
        <v>41958946</v>
      </c>
      <c r="K72" s="136">
        <v>37612392</v>
      </c>
      <c r="L72" s="136">
        <v>27623436</v>
      </c>
      <c r="M72" s="136">
        <v>13956976</v>
      </c>
      <c r="N72" s="136">
        <v>8732223</v>
      </c>
      <c r="O72" s="102">
        <f t="shared" si="3"/>
        <v>129883973</v>
      </c>
      <c r="P72" s="104">
        <f t="shared" si="4"/>
        <v>129883973</v>
      </c>
    </row>
    <row r="73" spans="3:16" ht="30" customHeight="1">
      <c r="C73" s="98"/>
      <c r="D73" s="110" t="s">
        <v>60</v>
      </c>
      <c r="E73" s="111"/>
      <c r="F73" s="136">
        <v>0</v>
      </c>
      <c r="G73" s="136">
        <v>103311</v>
      </c>
      <c r="H73" s="101">
        <f t="shared" si="1"/>
        <v>103311</v>
      </c>
      <c r="I73" s="137">
        <v>0</v>
      </c>
      <c r="J73" s="136">
        <v>3317645</v>
      </c>
      <c r="K73" s="136">
        <v>2460762</v>
      </c>
      <c r="L73" s="136">
        <v>5729274</v>
      </c>
      <c r="M73" s="136">
        <v>4842847</v>
      </c>
      <c r="N73" s="136">
        <v>4058847</v>
      </c>
      <c r="O73" s="102">
        <f t="shared" si="3"/>
        <v>20409375</v>
      </c>
      <c r="P73" s="104">
        <f t="shared" si="4"/>
        <v>20512686</v>
      </c>
    </row>
    <row r="74" spans="3:16" ht="30" customHeight="1">
      <c r="C74" s="98"/>
      <c r="D74" s="110" t="s">
        <v>61</v>
      </c>
      <c r="E74" s="111"/>
      <c r="F74" s="136">
        <v>674550</v>
      </c>
      <c r="G74" s="136">
        <v>997140</v>
      </c>
      <c r="H74" s="101">
        <f t="shared" si="1"/>
        <v>1671690</v>
      </c>
      <c r="I74" s="137">
        <v>0</v>
      </c>
      <c r="J74" s="136">
        <v>10520034</v>
      </c>
      <c r="K74" s="136">
        <v>12582903</v>
      </c>
      <c r="L74" s="136">
        <v>10738871</v>
      </c>
      <c r="M74" s="136">
        <v>11222917</v>
      </c>
      <c r="N74" s="136">
        <v>3690457</v>
      </c>
      <c r="O74" s="102">
        <f t="shared" si="3"/>
        <v>48755182</v>
      </c>
      <c r="P74" s="104">
        <f t="shared" si="4"/>
        <v>50426872</v>
      </c>
    </row>
    <row r="75" spans="3:16" ht="30" customHeight="1">
      <c r="C75" s="98"/>
      <c r="D75" s="110" t="s">
        <v>62</v>
      </c>
      <c r="E75" s="111"/>
      <c r="F75" s="136">
        <v>0</v>
      </c>
      <c r="G75" s="136">
        <v>0</v>
      </c>
      <c r="H75" s="101">
        <f aca="true" t="shared" si="16" ref="H75:H84">SUM(F75:G75)</f>
        <v>0</v>
      </c>
      <c r="I75" s="138">
        <v>0</v>
      </c>
      <c r="J75" s="136">
        <v>21576772</v>
      </c>
      <c r="K75" s="136">
        <v>26645823</v>
      </c>
      <c r="L75" s="136">
        <v>29538939</v>
      </c>
      <c r="M75" s="136">
        <v>14966030</v>
      </c>
      <c r="N75" s="136">
        <v>7642475</v>
      </c>
      <c r="O75" s="102">
        <f aca="true" t="shared" si="17" ref="O75:O84">SUM(I75:N75)</f>
        <v>100370039</v>
      </c>
      <c r="P75" s="104">
        <f aca="true" t="shared" si="18" ref="P75:P84">SUM(O75,H75)</f>
        <v>100370039</v>
      </c>
    </row>
    <row r="76" spans="3:16" ht="30" customHeight="1">
      <c r="C76" s="98"/>
      <c r="D76" s="110" t="s">
        <v>63</v>
      </c>
      <c r="E76" s="111"/>
      <c r="F76" s="136">
        <v>0</v>
      </c>
      <c r="G76" s="136">
        <v>0</v>
      </c>
      <c r="H76" s="101">
        <f t="shared" si="16"/>
        <v>0</v>
      </c>
      <c r="I76" s="138">
        <v>0</v>
      </c>
      <c r="J76" s="136">
        <v>0</v>
      </c>
      <c r="K76" s="136">
        <v>0</v>
      </c>
      <c r="L76" s="136">
        <v>0</v>
      </c>
      <c r="M76" s="136">
        <v>0</v>
      </c>
      <c r="N76" s="136">
        <v>0</v>
      </c>
      <c r="O76" s="102">
        <f t="shared" si="17"/>
        <v>0</v>
      </c>
      <c r="P76" s="104">
        <f t="shared" si="18"/>
        <v>0</v>
      </c>
    </row>
    <row r="77" spans="3:16" ht="30" customHeight="1">
      <c r="C77" s="98"/>
      <c r="D77" s="184" t="s">
        <v>64</v>
      </c>
      <c r="E77" s="204"/>
      <c r="F77" s="136">
        <v>0</v>
      </c>
      <c r="G77" s="136">
        <v>0</v>
      </c>
      <c r="H77" s="102">
        <f t="shared" si="16"/>
        <v>0</v>
      </c>
      <c r="I77" s="138">
        <v>0</v>
      </c>
      <c r="J77" s="136">
        <v>212292</v>
      </c>
      <c r="K77" s="136">
        <v>1196658</v>
      </c>
      <c r="L77" s="136">
        <v>21690018</v>
      </c>
      <c r="M77" s="136">
        <v>62401682</v>
      </c>
      <c r="N77" s="136">
        <v>64713151</v>
      </c>
      <c r="O77" s="102">
        <f t="shared" si="17"/>
        <v>150213801</v>
      </c>
      <c r="P77" s="104">
        <f t="shared" si="18"/>
        <v>150213801</v>
      </c>
    </row>
    <row r="78" spans="3:16" ht="30" customHeight="1" thickBot="1">
      <c r="C78" s="112"/>
      <c r="D78" s="186" t="s">
        <v>65</v>
      </c>
      <c r="E78" s="187"/>
      <c r="F78" s="142">
        <v>0</v>
      </c>
      <c r="G78" s="142">
        <v>0</v>
      </c>
      <c r="H78" s="122">
        <f t="shared" si="16"/>
        <v>0</v>
      </c>
      <c r="I78" s="143">
        <v>0</v>
      </c>
      <c r="J78" s="142">
        <v>134577</v>
      </c>
      <c r="K78" s="142">
        <v>762291</v>
      </c>
      <c r="L78" s="142">
        <v>1216430</v>
      </c>
      <c r="M78" s="142">
        <v>2442196</v>
      </c>
      <c r="N78" s="142">
        <v>629849</v>
      </c>
      <c r="O78" s="122">
        <f t="shared" si="17"/>
        <v>5185343</v>
      </c>
      <c r="P78" s="123">
        <f t="shared" si="18"/>
        <v>5185343</v>
      </c>
    </row>
    <row r="79" spans="3:16" ht="30" customHeight="1">
      <c r="C79" s="91" t="s">
        <v>66</v>
      </c>
      <c r="D79" s="117"/>
      <c r="E79" s="118"/>
      <c r="F79" s="94">
        <f>SUM(F80:F83)</f>
        <v>0</v>
      </c>
      <c r="G79" s="94">
        <f>SUM(G80:G83)</f>
        <v>0</v>
      </c>
      <c r="H79" s="95">
        <f t="shared" si="16"/>
        <v>0</v>
      </c>
      <c r="I79" s="124">
        <v>0</v>
      </c>
      <c r="J79" s="94">
        <f>SUM(J80:J83)</f>
        <v>43935724</v>
      </c>
      <c r="K79" s="94">
        <f>SUM(K80:K83)</f>
        <v>45235276</v>
      </c>
      <c r="L79" s="94">
        <f>SUM(L80:L83)</f>
        <v>118264611</v>
      </c>
      <c r="M79" s="94">
        <f>SUM(M80:M83)</f>
        <v>272789749</v>
      </c>
      <c r="N79" s="94">
        <f>SUM(N80:N83)</f>
        <v>180837974</v>
      </c>
      <c r="O79" s="95">
        <f t="shared" si="17"/>
        <v>661063334</v>
      </c>
      <c r="P79" s="97">
        <f t="shared" si="18"/>
        <v>661063334</v>
      </c>
    </row>
    <row r="80" spans="3:16" ht="30" customHeight="1">
      <c r="C80" s="98"/>
      <c r="D80" s="110" t="s">
        <v>67</v>
      </c>
      <c r="E80" s="111"/>
      <c r="F80" s="136">
        <v>0</v>
      </c>
      <c r="G80" s="136">
        <v>0</v>
      </c>
      <c r="H80" s="102">
        <f t="shared" si="16"/>
        <v>0</v>
      </c>
      <c r="I80" s="138">
        <v>0</v>
      </c>
      <c r="J80" s="136">
        <v>1218550</v>
      </c>
      <c r="K80" s="136">
        <v>2075616</v>
      </c>
      <c r="L80" s="136">
        <v>51583318</v>
      </c>
      <c r="M80" s="136">
        <v>137337364</v>
      </c>
      <c r="N80" s="136">
        <v>101136049</v>
      </c>
      <c r="O80" s="102">
        <f t="shared" si="17"/>
        <v>293350897</v>
      </c>
      <c r="P80" s="104">
        <f t="shared" si="18"/>
        <v>293350897</v>
      </c>
    </row>
    <row r="81" spans="3:16" ht="30" customHeight="1">
      <c r="C81" s="98"/>
      <c r="D81" s="110" t="s">
        <v>68</v>
      </c>
      <c r="E81" s="111"/>
      <c r="F81" s="136">
        <v>0</v>
      </c>
      <c r="G81" s="136">
        <v>0</v>
      </c>
      <c r="H81" s="102">
        <f t="shared" si="16"/>
        <v>0</v>
      </c>
      <c r="I81" s="138">
        <v>0</v>
      </c>
      <c r="J81" s="136">
        <v>37790797</v>
      </c>
      <c r="K81" s="136">
        <v>37295692</v>
      </c>
      <c r="L81" s="136">
        <v>51748277</v>
      </c>
      <c r="M81" s="136">
        <v>57542506</v>
      </c>
      <c r="N81" s="136">
        <v>37852505</v>
      </c>
      <c r="O81" s="102">
        <f t="shared" si="17"/>
        <v>222229777</v>
      </c>
      <c r="P81" s="104">
        <f t="shared" si="18"/>
        <v>222229777</v>
      </c>
    </row>
    <row r="82" spans="3:16" ht="30" customHeight="1">
      <c r="C82" s="98"/>
      <c r="D82" s="110" t="s">
        <v>69</v>
      </c>
      <c r="E82" s="111"/>
      <c r="F82" s="136">
        <v>0</v>
      </c>
      <c r="G82" s="136">
        <v>0</v>
      </c>
      <c r="H82" s="102">
        <f t="shared" si="16"/>
        <v>0</v>
      </c>
      <c r="I82" s="138">
        <v>0</v>
      </c>
      <c r="J82" s="136">
        <v>223461</v>
      </c>
      <c r="K82" s="136">
        <v>260442</v>
      </c>
      <c r="L82" s="136">
        <v>2226951</v>
      </c>
      <c r="M82" s="136">
        <v>13181910</v>
      </c>
      <c r="N82" s="136">
        <v>7553313</v>
      </c>
      <c r="O82" s="102">
        <f t="shared" si="17"/>
        <v>23446077</v>
      </c>
      <c r="P82" s="104">
        <f t="shared" si="18"/>
        <v>23446077</v>
      </c>
    </row>
    <row r="83" spans="3:16" ht="30" customHeight="1" thickBot="1">
      <c r="C83" s="112"/>
      <c r="D83" s="113" t="s">
        <v>78</v>
      </c>
      <c r="E83" s="114"/>
      <c r="F83" s="139">
        <v>0</v>
      </c>
      <c r="G83" s="139">
        <v>0</v>
      </c>
      <c r="H83" s="115">
        <f t="shared" si="16"/>
        <v>0</v>
      </c>
      <c r="I83" s="144">
        <v>0</v>
      </c>
      <c r="J83" s="139">
        <v>4702916</v>
      </c>
      <c r="K83" s="139">
        <v>5603526</v>
      </c>
      <c r="L83" s="139">
        <v>12706065</v>
      </c>
      <c r="M83" s="139">
        <v>64727969</v>
      </c>
      <c r="N83" s="139">
        <v>34296107</v>
      </c>
      <c r="O83" s="115">
        <f t="shared" si="17"/>
        <v>122036583</v>
      </c>
      <c r="P83" s="116">
        <f t="shared" si="18"/>
        <v>122036583</v>
      </c>
    </row>
    <row r="84" spans="3:16" ht="30" customHeight="1" thickBot="1">
      <c r="C84" s="188" t="s">
        <v>70</v>
      </c>
      <c r="D84" s="189"/>
      <c r="E84" s="189"/>
      <c r="F84" s="128">
        <f>SUM(F48,F69,F79)</f>
        <v>19665034</v>
      </c>
      <c r="G84" s="128">
        <f>SUM(G48,G69,G79)</f>
        <v>30798515</v>
      </c>
      <c r="H84" s="129">
        <f t="shared" si="16"/>
        <v>50463549</v>
      </c>
      <c r="I84" s="130">
        <f aca="true" t="shared" si="19" ref="I84:N84">SUM(I48,I69,I79)</f>
        <v>0</v>
      </c>
      <c r="J84" s="128">
        <f t="shared" si="19"/>
        <v>371434676</v>
      </c>
      <c r="K84" s="128">
        <f t="shared" si="19"/>
        <v>347424602</v>
      </c>
      <c r="L84" s="128">
        <f t="shared" si="19"/>
        <v>388037702</v>
      </c>
      <c r="M84" s="128">
        <f t="shared" si="19"/>
        <v>542165926</v>
      </c>
      <c r="N84" s="128">
        <f t="shared" si="19"/>
        <v>344676437</v>
      </c>
      <c r="O84" s="129">
        <f t="shared" si="17"/>
        <v>1993739343</v>
      </c>
      <c r="P84" s="131">
        <f t="shared" si="18"/>
        <v>2044202892</v>
      </c>
    </row>
    <row r="85" ht="12.75" thickTop="1"/>
  </sheetData>
  <sheetProtection/>
  <mergeCells count="15">
    <mergeCell ref="G1:M1"/>
    <mergeCell ref="G2:M2"/>
    <mergeCell ref="O2:P2"/>
    <mergeCell ref="O3:P3"/>
    <mergeCell ref="O4:P4"/>
    <mergeCell ref="C7:E8"/>
    <mergeCell ref="F7:H7"/>
    <mergeCell ref="I7:O7"/>
    <mergeCell ref="P7:P8"/>
    <mergeCell ref="D39:E39"/>
    <mergeCell ref="D40:E40"/>
    <mergeCell ref="C46:E46"/>
    <mergeCell ref="D77:E77"/>
    <mergeCell ref="D78:E78"/>
    <mergeCell ref="C84:E84"/>
  </mergeCells>
  <printOptions/>
  <pageMargins left="0.5905511811023623" right="0.1968503937007874" top="0.3937007874015748" bottom="0.1968503937007874" header="0.5118110236220472" footer="0.31496062992125984"/>
  <pageSetup fitToHeight="1" fitToWidth="1"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下関市情報政策課</dc:creator>
  <cp:keywords/>
  <dc:description/>
  <cp:lastModifiedBy>下関市情報政策課</cp:lastModifiedBy>
  <cp:lastPrinted>2020-08-18T05:01:50Z</cp:lastPrinted>
  <dcterms:created xsi:type="dcterms:W3CDTF">2012-04-10T04:28:23Z</dcterms:created>
  <dcterms:modified xsi:type="dcterms:W3CDTF">2020-08-18T05:02:04Z</dcterms:modified>
  <cp:category/>
  <cp:version/>
  <cp:contentType/>
  <cp:contentStatus/>
</cp:coreProperties>
</file>