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<sst xmlns="http://schemas.openxmlformats.org/spreadsheetml/2006/main" count="283" uniqueCount="94">
  <si>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</si>
  <si>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</si>
  <si>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</si>
  <si>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</si>
  <si>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</si>
  <si>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</si>
  <si>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</si>
  <si>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</si>
  <si>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</si>
  <si>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</si>
  <si>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</si>
  <si>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</si>
  <si>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</si>
  <si>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</si>
  <si>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</si>
  <si>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</si>
  <si>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</si>
  <si>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</si>
  <si>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</si>
  <si>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</si>
  <si>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</si>
  <si>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</si>
  <si>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</si>
  <si>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</si>
  <si>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</si>
  <si>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</si>
  <si>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</si>
  <si>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</si>
  <si>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</si>
  <si>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</si>
  <si>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</si>
  <si>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</si>
  <si>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</si>
  <si>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</si>
  <si>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</si>
  <si>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</si>
  <si>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</si>
  <si>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</si>
  <si>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</si>
  <si>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</si>
  <si>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</si>
  <si>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</si>
  <si>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</si>
  <si>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</si>
  <si>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</si>
  <si>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</si>
  <si>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</si>
  <si>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</si>
  <si>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</si>
  <si>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</si>
  <si>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</si>
  <si>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</si>
  <si>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</si>
  <si>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</si>
  <si>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</si>
  <si>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</si>
  <si>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</si>
  <si>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</si>
  <si>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</si>
  <si>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</si>
  <si>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</si>
  <si>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</si>
  <si>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</si>
  <si>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</si>
  <si>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</si>
  <si>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</si>
  <si>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</si>
  <si>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</si>
  <si>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</si>
  <si>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</si>
  <si>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</si>
  <si>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</si>
  <si>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</si>
  <si>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</si>
  <si>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</si>
  <si>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</si>
  <si>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</si>
  <si>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</si>
  <si>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</si>
  <si>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</si>
  <si>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</si>
  <si>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</si>
  <si>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</si>
  <si>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</si>
  <si>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</si>
  <si>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</si>
  <si>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</si>
  <si>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</si>
  <si>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</si>
  <si>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</si>
  <si>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</si>
  <si>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02年 6月分）</t>
  </si>
  <si>
    <t>（令和 02年 6月分）</t>
  </si>
  <si>
    <t>（令和 02年 6月分）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</si>
</sst>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8"/>
      <name val="ＭＳ ゴシック"/>
      <family val="3"/>
    </font>
    <font>
      <sz val="26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ck"/>
      <bottom style="medium"/>
    </border>
    <border>
      <left style="thick"/>
      <right/>
      <top style="medium"/>
      <bottom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/>
      <right/>
      <top/>
      <bottom style="thick"/>
    </border>
    <border diagonalUp="1">
      <left style="double"/>
      <right style="medium"/>
      <top style="medium"/>
      <bottom style="thin"/>
      <diagonal style="thin"/>
    </border>
    <border>
      <left style="thick"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>
      <left style="double"/>
      <right style="medium"/>
      <top style="medium"/>
      <bottom style="thick"/>
    </border>
    <border>
      <left style="double"/>
      <right style="thick"/>
      <top style="medium"/>
      <bottom style="thick"/>
    </border>
    <border>
      <left/>
      <right style="thick"/>
      <top style="thick"/>
      <bottom style="medium"/>
    </border>
    <border>
      <left style="medium"/>
      <right style="double"/>
      <top style="thin"/>
      <bottom/>
    </border>
    <border>
      <left style="medium"/>
      <right style="medium"/>
      <top style="thin"/>
      <bottom style="medium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 diagonalUp="1">
      <left style="double"/>
      <right style="thin"/>
      <top style="thin"/>
      <bottom style="thin"/>
      <diagonal style="thin"/>
    </border>
    <border diagonalUp="1">
      <left style="double"/>
      <right style="thin"/>
      <top style="thin"/>
      <bottom style="medium"/>
      <diagonal style="thin"/>
    </border>
    <border>
      <left style="medium"/>
      <right style="thin"/>
      <top style="thin"/>
      <bottom style="medium"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double"/>
      <right style="double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/>
      <right style="double"/>
      <top style="medium"/>
      <bottom/>
    </border>
    <border>
      <left style="medium"/>
      <right/>
      <top style="medium"/>
      <bottom/>
    </border>
    <border>
      <left/>
      <right style="thin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8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vertical="center"/>
    </xf>
    <xf numFmtId="178" fontId="8" fillId="0" borderId="13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176" fontId="12" fillId="0" borderId="23" xfId="0" applyNumberFormat="1" applyFont="1" applyFill="1" applyBorder="1" applyAlignment="1">
      <alignment vertical="center" shrinkToFit="1"/>
    </xf>
    <xf numFmtId="176" fontId="12" fillId="0" borderId="24" xfId="0" applyNumberFormat="1" applyFont="1" applyFill="1" applyBorder="1" applyAlignment="1">
      <alignment vertical="center" shrinkToFit="1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8" fillId="0" borderId="29" xfId="0" applyFont="1" applyFill="1" applyBorder="1" applyAlignment="1">
      <alignment horizontal="left" vertical="center"/>
    </xf>
    <xf numFmtId="0" fontId="8" fillId="0" borderId="30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178" fontId="12" fillId="0" borderId="32" xfId="0" applyNumberFormat="1" applyFont="1" applyFill="1" applyBorder="1" applyAlignment="1">
      <alignment vertical="center" shrinkToFit="1"/>
    </xf>
    <xf numFmtId="0" fontId="8" fillId="0" borderId="33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34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left" vertical="center" shrinkToFit="1"/>
    </xf>
    <xf numFmtId="0" fontId="8" fillId="0" borderId="3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8" fillId="0" borderId="38" xfId="0" applyFont="1" applyFill="1" applyBorder="1" applyAlignment="1">
      <alignment horizontal="left" vertical="center"/>
    </xf>
    <xf numFmtId="0" fontId="8" fillId="0" borderId="39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left" vertical="center"/>
    </xf>
    <xf numFmtId="0" fontId="8" fillId="0" borderId="41" xfId="0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182" fontId="6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/>
    </xf>
    <xf numFmtId="179" fontId="4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8" fillId="0" borderId="42" xfId="0" applyFont="1" applyFill="1" applyBorder="1" applyAlignment="1">
      <alignment horizontal="left" vertical="center"/>
    </xf>
    <xf numFmtId="178" fontId="8" fillId="0" borderId="43" xfId="0" applyNumberFormat="1" applyFont="1" applyFill="1" applyBorder="1" applyAlignment="1">
      <alignment vertical="center"/>
    </xf>
    <xf numFmtId="178" fontId="8" fillId="0" borderId="44" xfId="0" applyNumberFormat="1" applyFont="1" applyFill="1" applyBorder="1" applyAlignment="1">
      <alignment vertical="center"/>
    </xf>
    <xf numFmtId="0" fontId="8" fillId="0" borderId="45" xfId="0" applyFont="1" applyFill="1" applyBorder="1" applyAlignment="1">
      <alignment horizontal="left" vertical="center"/>
    </xf>
    <xf numFmtId="178" fontId="8" fillId="0" borderId="46" xfId="0" applyNumberFormat="1" applyFont="1" applyFill="1" applyBorder="1" applyAlignment="1">
      <alignment vertical="center"/>
    </xf>
    <xf numFmtId="178" fontId="8" fillId="0" borderId="47" xfId="0" applyNumberFormat="1" applyFont="1" applyFill="1" applyBorder="1" applyAlignment="1">
      <alignment vertical="center"/>
    </xf>
    <xf numFmtId="178" fontId="8" fillId="0" borderId="48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77" fontId="8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Border="1" applyAlignment="1">
      <alignment horizontal="right"/>
    </xf>
    <xf numFmtId="178" fontId="8" fillId="0" borderId="0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/>
    </xf>
    <xf numFmtId="185" fontId="4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horizontal="left"/>
    </xf>
    <xf numFmtId="180" fontId="4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1" fontId="8" fillId="0" borderId="49" xfId="0" applyNumberFormat="1" applyFont="1" applyFill="1" applyBorder="1" applyAlignment="1">
      <alignment vertical="center" shrinkToFit="1"/>
    </xf>
    <xf numFmtId="176" fontId="8" fillId="0" borderId="50" xfId="0" applyNumberFormat="1" applyFont="1" applyFill="1" applyBorder="1" applyAlignment="1" applyProtection="1">
      <alignment vertical="center" shrinkToFit="1"/>
      <protection/>
    </xf>
    <xf numFmtId="176" fontId="8" fillId="0" borderId="0" xfId="0" applyNumberFormat="1" applyFont="1" applyFill="1" applyAlignment="1">
      <alignment horizontal="right" vertical="center"/>
    </xf>
    <xf numFmtId="0" fontId="8" fillId="0" borderId="51" xfId="0" applyFont="1" applyFill="1" applyBorder="1" applyAlignment="1">
      <alignment horizontal="left" vertical="center"/>
    </xf>
    <xf numFmtId="56" fontId="3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78" fontId="8" fillId="0" borderId="21" xfId="0" applyNumberFormat="1" applyFont="1" applyFill="1" applyBorder="1" applyAlignment="1">
      <alignment vertical="center"/>
    </xf>
    <xf numFmtId="178" fontId="8" fillId="0" borderId="52" xfId="0" applyNumberFormat="1" applyFont="1" applyFill="1" applyBorder="1" applyAlignment="1" applyProtection="1">
      <alignment vertical="center" shrinkToFit="1"/>
      <protection/>
    </xf>
    <xf numFmtId="178" fontId="8" fillId="0" borderId="53" xfId="0" applyNumberFormat="1" applyFont="1" applyFill="1" applyBorder="1" applyAlignment="1" applyProtection="1">
      <alignment vertical="center" shrinkToFit="1"/>
      <protection/>
    </xf>
    <xf numFmtId="178" fontId="8" fillId="0" borderId="54" xfId="0" applyNumberFormat="1" applyFont="1" applyFill="1" applyBorder="1" applyAlignment="1" applyProtection="1">
      <alignment vertical="center" shrinkToFit="1"/>
      <protection/>
    </xf>
    <xf numFmtId="178" fontId="8" fillId="0" borderId="55" xfId="0" applyNumberFormat="1" applyFont="1" applyFill="1" applyBorder="1" applyAlignment="1" applyProtection="1">
      <alignment vertical="center" shrinkToFit="1"/>
      <protection/>
    </xf>
    <xf numFmtId="178" fontId="8" fillId="0" borderId="32" xfId="0" applyNumberFormat="1" applyFont="1" applyFill="1" applyBorder="1" applyAlignment="1" applyProtection="1">
      <alignment vertical="center" shrinkToFit="1"/>
      <protection/>
    </xf>
    <xf numFmtId="178" fontId="8" fillId="0" borderId="56" xfId="0" applyNumberFormat="1" applyFont="1" applyFill="1" applyBorder="1" applyAlignment="1" applyProtection="1">
      <alignment vertical="center" shrinkToFit="1"/>
      <protection/>
    </xf>
    <xf numFmtId="178" fontId="8" fillId="0" borderId="57" xfId="0" applyNumberFormat="1" applyFont="1" applyFill="1" applyBorder="1" applyAlignment="1" applyProtection="1">
      <alignment vertical="center" shrinkToFit="1"/>
      <protection/>
    </xf>
    <xf numFmtId="178" fontId="8" fillId="0" borderId="58" xfId="0" applyNumberFormat="1" applyFont="1" applyFill="1" applyBorder="1" applyAlignment="1" applyProtection="1">
      <alignment vertical="center" shrinkToFit="1"/>
      <protection/>
    </xf>
    <xf numFmtId="178" fontId="8" fillId="0" borderId="59" xfId="0" applyNumberFormat="1" applyFont="1" applyFill="1" applyBorder="1" applyAlignment="1" applyProtection="1">
      <alignment vertical="center" shrinkToFit="1"/>
      <protection/>
    </xf>
    <xf numFmtId="178" fontId="8" fillId="0" borderId="60" xfId="0" applyNumberFormat="1" applyFont="1" applyFill="1" applyBorder="1" applyAlignment="1" applyProtection="1">
      <alignment vertical="center" shrinkToFit="1"/>
      <protection/>
    </xf>
    <xf numFmtId="178" fontId="8" fillId="0" borderId="61" xfId="0" applyNumberFormat="1" applyFont="1" applyFill="1" applyBorder="1" applyAlignment="1" applyProtection="1">
      <alignment vertical="center" shrinkToFit="1"/>
      <protection/>
    </xf>
    <xf numFmtId="178" fontId="8" fillId="0" borderId="62" xfId="0" applyNumberFormat="1" applyFont="1" applyFill="1" applyBorder="1" applyAlignment="1" applyProtection="1">
      <alignment vertical="center" shrinkToFit="1"/>
      <protection/>
    </xf>
    <xf numFmtId="178" fontId="8" fillId="0" borderId="63" xfId="0" applyNumberFormat="1" applyFont="1" applyFill="1" applyBorder="1" applyAlignment="1" applyProtection="1">
      <alignment vertical="center" shrinkToFit="1"/>
      <protection/>
    </xf>
    <xf numFmtId="178" fontId="8" fillId="0" borderId="64" xfId="0" applyNumberFormat="1" applyFont="1" applyFill="1" applyBorder="1" applyAlignment="1" applyProtection="1">
      <alignment vertical="center" shrinkToFit="1"/>
      <protection/>
    </xf>
    <xf numFmtId="178" fontId="8" fillId="0" borderId="65" xfId="0" applyNumberFormat="1" applyFont="1" applyFill="1" applyBorder="1" applyAlignment="1" applyProtection="1">
      <alignment vertical="center" shrinkToFit="1"/>
      <protection/>
    </xf>
    <xf numFmtId="178" fontId="8" fillId="0" borderId="66" xfId="0" applyNumberFormat="1" applyFont="1" applyFill="1" applyBorder="1" applyAlignment="1" applyProtection="1">
      <alignment vertical="center" shrinkToFit="1"/>
      <protection/>
    </xf>
    <xf numFmtId="178" fontId="8" fillId="0" borderId="67" xfId="0" applyNumberFormat="1" applyFont="1" applyFill="1" applyBorder="1" applyAlignment="1" applyProtection="1">
      <alignment vertical="center" shrinkToFit="1"/>
      <protection/>
    </xf>
    <xf numFmtId="178" fontId="8" fillId="0" borderId="68" xfId="0" applyNumberFormat="1" applyFont="1" applyFill="1" applyBorder="1" applyAlignment="1" applyProtection="1">
      <alignment vertical="center" shrinkToFit="1"/>
      <protection/>
    </xf>
    <xf numFmtId="176" fontId="8" fillId="0" borderId="69" xfId="0" applyNumberFormat="1" applyFont="1" applyFill="1" applyBorder="1" applyAlignment="1" applyProtection="1">
      <alignment vertical="center" shrinkToFit="1"/>
      <protection locked="0"/>
    </xf>
    <xf numFmtId="178" fontId="8" fillId="0" borderId="70" xfId="0" applyNumberFormat="1" applyFont="1" applyFill="1" applyBorder="1" applyAlignment="1" applyProtection="1">
      <alignment vertical="center" shrinkToFit="1"/>
      <protection/>
    </xf>
    <xf numFmtId="178" fontId="12" fillId="0" borderId="71" xfId="0" applyNumberFormat="1" applyFont="1" applyFill="1" applyBorder="1" applyAlignment="1">
      <alignment vertical="center" shrinkToFit="1"/>
    </xf>
    <xf numFmtId="178" fontId="8" fillId="0" borderId="12" xfId="0" applyNumberFormat="1" applyFont="1" applyFill="1" applyBorder="1" applyAlignment="1">
      <alignment vertical="center"/>
    </xf>
    <xf numFmtId="178" fontId="8" fillId="0" borderId="57" xfId="0" applyNumberFormat="1" applyFont="1" applyFill="1" applyBorder="1" applyAlignment="1">
      <alignment vertical="center"/>
    </xf>
    <xf numFmtId="178" fontId="8" fillId="0" borderId="72" xfId="0" applyNumberFormat="1" applyFont="1" applyFill="1" applyBorder="1" applyAlignment="1">
      <alignment vertical="center"/>
    </xf>
    <xf numFmtId="178" fontId="8" fillId="0" borderId="73" xfId="0" applyNumberFormat="1" applyFont="1" applyFill="1" applyBorder="1" applyAlignment="1">
      <alignment vertical="center"/>
    </xf>
    <xf numFmtId="178" fontId="8" fillId="0" borderId="10" xfId="0" applyNumberFormat="1" applyFont="1" applyFill="1" applyBorder="1" applyAlignment="1">
      <alignment vertical="center"/>
    </xf>
    <xf numFmtId="178" fontId="8" fillId="0" borderId="74" xfId="0" applyNumberFormat="1" applyFont="1" applyFill="1" applyBorder="1" applyAlignment="1">
      <alignment vertical="center"/>
    </xf>
    <xf numFmtId="178" fontId="8" fillId="0" borderId="75" xfId="0" applyNumberFormat="1" applyFont="1" applyFill="1" applyBorder="1" applyAlignment="1">
      <alignment vertical="center"/>
    </xf>
    <xf numFmtId="178" fontId="8" fillId="0" borderId="54" xfId="0" applyNumberFormat="1" applyFont="1" applyFill="1" applyBorder="1" applyAlignment="1">
      <alignment vertical="center"/>
    </xf>
    <xf numFmtId="178" fontId="8" fillId="0" borderId="59" xfId="0" applyNumberFormat="1" applyFont="1" applyFill="1" applyBorder="1" applyAlignment="1">
      <alignment vertical="center" shrinkToFit="1"/>
    </xf>
    <xf numFmtId="178" fontId="8" fillId="0" borderId="60" xfId="0" applyNumberFormat="1" applyFont="1" applyFill="1" applyBorder="1" applyAlignment="1">
      <alignment vertical="center" shrinkToFit="1"/>
    </xf>
    <xf numFmtId="0" fontId="8" fillId="0" borderId="5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4" xfId="0" applyFont="1" applyFill="1" applyBorder="1" applyAlignment="1">
      <alignment horizontal="center" vertical="center" wrapText="1"/>
    </xf>
    <xf numFmtId="176" fontId="8" fillId="0" borderId="76" xfId="0" applyNumberFormat="1" applyFont="1" applyFill="1" applyBorder="1" applyAlignment="1">
      <alignment vertical="center"/>
    </xf>
    <xf numFmtId="176" fontId="8" fillId="0" borderId="77" xfId="0" applyNumberFormat="1" applyFont="1" applyFill="1" applyBorder="1" applyAlignment="1">
      <alignment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/>
    </xf>
    <xf numFmtId="0" fontId="8" fillId="0" borderId="78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178" fontId="8" fillId="0" borderId="38" xfId="0" applyNumberFormat="1" applyFont="1" applyFill="1" applyBorder="1" applyAlignment="1">
      <alignment vertical="center"/>
    </xf>
    <xf numFmtId="178" fontId="8" fillId="0" borderId="79" xfId="0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left" vertical="center"/>
    </xf>
    <xf numFmtId="0" fontId="8" fillId="0" borderId="42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1" xfId="0" applyFont="1" applyFill="1" applyBorder="1" applyAlignment="1">
      <alignment horizontal="center" vertical="center"/>
    </xf>
    <xf numFmtId="178" fontId="8" fillId="0" borderId="82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83" fontId="6" fillId="0" borderId="0" xfId="0" applyNumberFormat="1" applyFont="1" applyFill="1" applyAlignment="1">
      <alignment horizontal="center" vertical="center"/>
    </xf>
    <xf numFmtId="183" fontId="7" fillId="0" borderId="0" xfId="0" applyNumberFormat="1" applyFont="1" applyFill="1" applyAlignment="1">
      <alignment horizontal="center" vertical="center"/>
    </xf>
    <xf numFmtId="178" fontId="8" fillId="0" borderId="81" xfId="0" applyNumberFormat="1" applyFont="1" applyFill="1" applyBorder="1" applyAlignment="1">
      <alignment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84" xfId="0" applyFont="1" applyFill="1" applyBorder="1" applyAlignment="1">
      <alignment horizontal="center" vertical="center"/>
    </xf>
    <xf numFmtId="0" fontId="8" fillId="0" borderId="85" xfId="0" applyFont="1" applyFill="1" applyBorder="1" applyAlignment="1">
      <alignment horizontal="center" vertical="center"/>
    </xf>
    <xf numFmtId="178" fontId="8" fillId="0" borderId="39" xfId="0" applyNumberFormat="1" applyFont="1" applyFill="1" applyBorder="1" applyAlignment="1">
      <alignment vertical="center"/>
    </xf>
    <xf numFmtId="0" fontId="8" fillId="0" borderId="86" xfId="0" applyFont="1" applyFill="1" applyBorder="1" applyAlignment="1">
      <alignment horizontal="center" vertical="center"/>
    </xf>
    <xf numFmtId="0" fontId="8" fillId="0" borderId="87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88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right" vertical="center"/>
    </xf>
    <xf numFmtId="0" fontId="8" fillId="0" borderId="90" xfId="0" applyFont="1" applyFill="1" applyBorder="1" applyAlignment="1">
      <alignment horizontal="center" vertical="center"/>
    </xf>
    <xf numFmtId="0" fontId="8" fillId="0" borderId="91" xfId="0" applyFont="1" applyFill="1" applyBorder="1" applyAlignment="1">
      <alignment horizontal="center" vertical="center"/>
    </xf>
    <xf numFmtId="0" fontId="8" fillId="0" borderId="92" xfId="0" applyFont="1" applyFill="1" applyBorder="1" applyAlignment="1">
      <alignment horizontal="center" vertical="center"/>
    </xf>
    <xf numFmtId="0" fontId="8" fillId="0" borderId="74" xfId="0" applyFont="1" applyFill="1" applyBorder="1" applyAlignment="1">
      <alignment horizontal="center" vertical="center"/>
    </xf>
    <xf numFmtId="0" fontId="8" fillId="0" borderId="93" xfId="0" applyFont="1" applyFill="1" applyBorder="1" applyAlignment="1">
      <alignment horizontal="left" vertical="center"/>
    </xf>
    <xf numFmtId="0" fontId="8" fillId="0" borderId="46" xfId="0" applyFont="1" applyFill="1" applyBorder="1" applyAlignment="1">
      <alignment horizontal="left" vertical="center"/>
    </xf>
    <xf numFmtId="0" fontId="8" fillId="0" borderId="9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center" shrinkToFit="1"/>
    </xf>
    <xf numFmtId="0" fontId="8" fillId="0" borderId="36" xfId="0" applyFont="1" applyFill="1" applyBorder="1" applyAlignment="1">
      <alignment horizontal="left" vertical="center" shrinkToFit="1"/>
    </xf>
    <xf numFmtId="0" fontId="8" fillId="0" borderId="38" xfId="0" applyFont="1" applyFill="1" applyBorder="1" applyAlignment="1">
      <alignment horizontal="left" vertical="center" shrinkToFit="1"/>
    </xf>
    <xf numFmtId="0" fontId="8" fillId="0" borderId="39" xfId="0" applyFont="1" applyFill="1" applyBorder="1" applyAlignment="1">
      <alignment horizontal="left" vertical="center" shrinkToFit="1"/>
    </xf>
    <xf numFmtId="0" fontId="8" fillId="0" borderId="95" xfId="0" applyFont="1" applyFill="1" applyBorder="1" applyAlignment="1">
      <alignment horizontal="left" vertical="center"/>
    </xf>
    <xf numFmtId="0" fontId="8" fillId="0" borderId="96" xfId="0" applyFont="1" applyFill="1" applyBorder="1" applyAlignment="1">
      <alignment horizontal="left" vertical="center"/>
    </xf>
    <xf numFmtId="0" fontId="8" fillId="0" borderId="97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/>
    </xf>
    <xf numFmtId="0" fontId="8" fillId="0" borderId="10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1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/>
    </xf>
    <xf numFmtId="0" fontId="8" fillId="0" borderId="102" xfId="0" applyFont="1" applyFill="1" applyBorder="1" applyAlignment="1">
      <alignment horizontal="center" vertical="center" wrapText="1"/>
    </xf>
    <xf numFmtId="0" fontId="8" fillId="0" borderId="103" xfId="0" applyFont="1" applyFill="1" applyBorder="1" applyAlignment="1">
      <alignment horizontal="center" vertical="center" wrapText="1"/>
    </xf>
    <xf numFmtId="0" fontId="8" fillId="0" borderId="104" xfId="0" applyFont="1" applyFill="1" applyBorder="1" applyAlignment="1">
      <alignment horizontal="center" vertical="center"/>
    </xf>
    <xf numFmtId="0" fontId="8" fillId="0" borderId="10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 shrinkToFit="1"/>
    </xf>
    <xf numFmtId="178" fontId="12" fillId="0" borderId="32" xfId="0" applyNumberFormat="1" applyFont="1" applyFill="1" applyBorder="1" applyAlignment="1" applyProtection="1">
      <alignment vertical="center" shrinkToFit="1"/>
      <protection locked="0"/>
    </xf>
    <xf numFmtId="178" fontId="12" fillId="0" borderId="57" xfId="0" applyNumberFormat="1" applyFont="1" applyFill="1" applyBorder="1" applyAlignment="1" applyProtection="1">
      <alignment vertical="center" shrinkToFit="1"/>
      <protection locked="0"/>
    </xf>
    <xf numFmtId="176" fontId="12" fillId="0" borderId="106" xfId="0" applyNumberFormat="1" applyFont="1" applyFill="1" applyBorder="1" applyAlignment="1" applyProtection="1">
      <alignment vertical="center" shrinkToFit="1"/>
      <protection locked="0"/>
    </xf>
    <xf numFmtId="178" fontId="12" fillId="0" borderId="71" xfId="0" applyNumberFormat="1" applyFont="1" applyFill="1" applyBorder="1" applyAlignment="1" applyProtection="1">
      <alignment vertical="center" shrinkToFit="1"/>
      <protection locked="0"/>
    </xf>
    <xf numFmtId="178" fontId="12" fillId="0" borderId="72" xfId="0" applyNumberFormat="1" applyFont="1" applyFill="1" applyBorder="1" applyAlignment="1" applyProtection="1">
      <alignment vertical="center" shrinkToFit="1"/>
      <protection locked="0"/>
    </xf>
    <xf numFmtId="178" fontId="12" fillId="0" borderId="107" xfId="0" applyNumberFormat="1" applyFont="1" applyFill="1" applyBorder="1" applyAlignment="1" applyProtection="1">
      <alignment vertical="center" shrinkToFit="1"/>
      <protection locked="0"/>
    </xf>
    <xf numFmtId="178" fontId="12" fillId="0" borderId="108" xfId="0" applyNumberFormat="1" applyFont="1" applyFill="1" applyBorder="1" applyAlignment="1" applyProtection="1">
      <alignment vertical="center" shrinkToFit="1"/>
      <protection locked="0"/>
    </xf>
    <xf numFmtId="176" fontId="12" fillId="0" borderId="109" xfId="0" applyNumberFormat="1" applyFont="1" applyFill="1" applyBorder="1" applyAlignment="1" applyProtection="1">
      <alignment vertical="center" shrinkToFit="1"/>
      <protection locked="0"/>
    </xf>
    <xf numFmtId="176" fontId="12" fillId="0" borderId="110" xfId="0" applyNumberFormat="1" applyFont="1" applyFill="1" applyBorder="1" applyAlignment="1" applyProtection="1">
      <alignment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12" sqref="E12"/>
    </sheetView>
  </sheetViews>
  <sheetFormatPr defaultColWidth="0" defaultRowHeight="13.5" zeroHeight="1"/>
  <cols>
    <col min="1" max="1" width="4.625" style="27" customWidth="1"/>
    <col min="2" max="2" width="3.75390625" style="27" customWidth="1"/>
    <col min="3" max="4" width="6.125" style="27" customWidth="1"/>
    <col min="5" max="5" width="20.625" style="27" customWidth="1"/>
    <col min="6" max="16" width="16.625" style="27" customWidth="1"/>
    <col min="17" max="17" width="4.25390625" style="27" customWidth="1"/>
    <col min="18" max="16384" width="0" style="27" hidden="1" customWidth="1"/>
  </cols>
  <sheetData>
    <row r="1" spans="4:15" ht="39.75" customHeight="1">
      <c r="D1" s="46"/>
      <c r="E1" s="47"/>
      <c r="F1" s="142" t="s">
        <v>21</v>
      </c>
      <c r="G1" s="142"/>
      <c r="H1" s="142"/>
      <c r="I1" s="142"/>
      <c r="J1" s="142"/>
      <c r="K1" s="142"/>
      <c r="L1" s="142"/>
      <c r="M1" s="142"/>
      <c r="N1" s="142"/>
      <c r="O1" s="48"/>
    </row>
    <row r="2" spans="5:16" ht="45" customHeight="1">
      <c r="E2" s="49"/>
      <c r="F2" s="143" t="s">
        <v>91</v>
      </c>
      <c r="G2" s="143"/>
      <c r="H2" s="143"/>
      <c r="I2" s="143"/>
      <c r="J2" s="143"/>
      <c r="K2" s="144"/>
      <c r="L2" s="144"/>
      <c r="M2" s="144"/>
      <c r="N2" s="144"/>
      <c r="O2" s="156">
        <v>41009</v>
      </c>
      <c r="P2" s="156"/>
    </row>
    <row r="3" spans="6:17" ht="30" customHeight="1">
      <c r="F3" s="50"/>
      <c r="G3" s="50"/>
      <c r="H3" s="50"/>
      <c r="I3" s="50"/>
      <c r="J3" s="50"/>
      <c r="N3" s="51"/>
      <c r="O3" s="156" t="s">
        <v>0</v>
      </c>
      <c r="P3" s="156"/>
      <c r="Q3" s="52"/>
    </row>
    <row r="4" spans="3:17" ht="45" customHeight="1">
      <c r="C4" s="53" t="s">
        <v>22</v>
      </c>
      <c r="F4" s="50"/>
      <c r="G4" s="84"/>
      <c r="H4" s="50"/>
      <c r="I4" s="50"/>
      <c r="J4" s="50"/>
      <c r="M4" s="66" t="s">
        <v>75</v>
      </c>
      <c r="N4" s="51"/>
      <c r="P4" s="82"/>
      <c r="Q4" s="52"/>
    </row>
    <row r="5" spans="6:17" ht="7.5" customHeight="1" thickBot="1">
      <c r="F5" s="50"/>
      <c r="G5" s="50"/>
      <c r="H5" s="50"/>
      <c r="I5" s="50"/>
      <c r="J5" s="50"/>
      <c r="N5" s="51"/>
      <c r="O5" s="82"/>
      <c r="P5" s="82"/>
      <c r="Q5" s="52"/>
    </row>
    <row r="6" spans="3:19" ht="45" customHeight="1">
      <c r="C6" s="154" t="s">
        <v>20</v>
      </c>
      <c r="D6" s="147"/>
      <c r="E6" s="155"/>
      <c r="F6" s="150" t="s">
        <v>80</v>
      </c>
      <c r="G6" s="155"/>
      <c r="H6" s="147" t="s">
        <v>81</v>
      </c>
      <c r="I6" s="147"/>
      <c r="J6" s="150" t="s">
        <v>82</v>
      </c>
      <c r="K6" s="151"/>
      <c r="L6" s="147" t="s">
        <v>85</v>
      </c>
      <c r="M6" s="148"/>
      <c r="P6" s="51"/>
      <c r="Q6" s="82"/>
      <c r="R6" s="82"/>
      <c r="S6" s="52"/>
    </row>
    <row r="7" spans="3:19" ht="45" customHeight="1" thickBot="1">
      <c r="C7" s="139" t="s">
        <v>19</v>
      </c>
      <c r="D7" s="140"/>
      <c r="E7" s="140"/>
      <c r="F7" s="132">
        <v>42968</v>
      </c>
      <c r="G7" s="141"/>
      <c r="H7" s="145">
        <v>31267</v>
      </c>
      <c r="I7" s="141"/>
      <c r="J7" s="132">
        <v>17257</v>
      </c>
      <c r="K7" s="133"/>
      <c r="L7" s="145">
        <f>SUM(F7:K7)</f>
        <v>91492</v>
      </c>
      <c r="M7" s="149"/>
      <c r="P7" s="51"/>
      <c r="Q7" s="82"/>
      <c r="R7" s="82"/>
      <c r="S7" s="52"/>
    </row>
    <row r="8" spans="3:21" ht="30" customHeight="1">
      <c r="C8" s="85"/>
      <c r="D8" s="85"/>
      <c r="E8" s="85"/>
      <c r="F8" s="70"/>
      <c r="G8" s="70"/>
      <c r="H8" s="70"/>
      <c r="I8" s="70"/>
      <c r="J8" s="70"/>
      <c r="K8" s="70"/>
      <c r="L8" s="70"/>
      <c r="M8" s="70"/>
      <c r="N8" s="70"/>
      <c r="O8" s="70"/>
      <c r="R8" s="51"/>
      <c r="S8" s="82"/>
      <c r="T8" s="82"/>
      <c r="U8" s="52"/>
    </row>
    <row r="9" spans="3:17" ht="45" customHeight="1">
      <c r="C9" s="53" t="s">
        <v>23</v>
      </c>
      <c r="E9" s="54"/>
      <c r="O9" s="65"/>
      <c r="P9" s="67" t="s">
        <v>75</v>
      </c>
      <c r="Q9" s="52"/>
    </row>
    <row r="10" spans="3:17" ht="6.75" customHeight="1" thickBot="1">
      <c r="C10" s="55"/>
      <c r="D10" s="55"/>
      <c r="E10" s="56"/>
      <c r="L10" s="57"/>
      <c r="M10" s="57"/>
      <c r="N10" s="134"/>
      <c r="O10" s="134"/>
      <c r="P10" s="134"/>
      <c r="Q10" s="57"/>
    </row>
    <row r="11" spans="3:17" ht="49.5" customHeight="1">
      <c r="C11" s="137"/>
      <c r="D11" s="138"/>
      <c r="E11" s="138"/>
      <c r="F11" s="1" t="s">
        <v>10</v>
      </c>
      <c r="G11" s="1" t="s">
        <v>28</v>
      </c>
      <c r="H11" s="122" t="s">
        <v>11</v>
      </c>
      <c r="I11" s="123" t="s">
        <v>29</v>
      </c>
      <c r="J11" s="124" t="s">
        <v>1</v>
      </c>
      <c r="K11" s="124" t="s">
        <v>2</v>
      </c>
      <c r="L11" s="124" t="s">
        <v>3</v>
      </c>
      <c r="M11" s="124" t="s">
        <v>4</v>
      </c>
      <c r="N11" s="124" t="s">
        <v>5</v>
      </c>
      <c r="O11" s="125" t="s">
        <v>11</v>
      </c>
      <c r="P11" s="120" t="s">
        <v>83</v>
      </c>
      <c r="Q11" s="2"/>
    </row>
    <row r="12" spans="3:17" ht="49.5" customHeight="1">
      <c r="C12" s="58" t="s">
        <v>86</v>
      </c>
      <c r="D12" s="3"/>
      <c r="E12" s="3"/>
      <c r="F12" s="8">
        <f>SUM(F13:F15)</f>
        <v>3678</v>
      </c>
      <c r="G12" s="8">
        <f>SUM(G13:G15)</f>
        <v>2653</v>
      </c>
      <c r="H12" s="110">
        <f>SUM(H13:H15)</f>
        <v>6331</v>
      </c>
      <c r="I12" s="126">
        <v>0</v>
      </c>
      <c r="J12" s="8">
        <f aca="true" t="shared" si="0" ref="J12:O12">SUM(J13:J15)</f>
        <v>4510</v>
      </c>
      <c r="K12" s="8">
        <f t="shared" si="0"/>
        <v>2666</v>
      </c>
      <c r="L12" s="8">
        <f t="shared" si="0"/>
        <v>2054</v>
      </c>
      <c r="M12" s="8">
        <f t="shared" si="0"/>
        <v>2497</v>
      </c>
      <c r="N12" s="8">
        <f t="shared" si="0"/>
        <v>1475</v>
      </c>
      <c r="O12" s="110">
        <f t="shared" si="0"/>
        <v>13202</v>
      </c>
      <c r="P12" s="111">
        <f aca="true" t="shared" si="1" ref="P12:P17">H12+O12</f>
        <v>19533</v>
      </c>
      <c r="Q12" s="2"/>
    </row>
    <row r="13" spans="3:16" ht="49.5" customHeight="1">
      <c r="C13" s="58" t="s">
        <v>87</v>
      </c>
      <c r="D13" s="121"/>
      <c r="E13" s="121"/>
      <c r="F13" s="8">
        <v>442</v>
      </c>
      <c r="G13" s="8">
        <v>287</v>
      </c>
      <c r="H13" s="110">
        <f>SUM(F13:G13)</f>
        <v>729</v>
      </c>
      <c r="I13" s="126">
        <v>0</v>
      </c>
      <c r="J13" s="8">
        <v>464</v>
      </c>
      <c r="K13" s="8">
        <v>269</v>
      </c>
      <c r="L13" s="8">
        <v>189</v>
      </c>
      <c r="M13" s="8">
        <v>181</v>
      </c>
      <c r="N13" s="8">
        <v>123</v>
      </c>
      <c r="O13" s="110">
        <f>SUM(J13:N13)</f>
        <v>1226</v>
      </c>
      <c r="P13" s="111">
        <f t="shared" si="1"/>
        <v>1955</v>
      </c>
    </row>
    <row r="14" spans="3:16" ht="49.5" customHeight="1">
      <c r="C14" s="135" t="s">
        <v>88</v>
      </c>
      <c r="D14" s="136"/>
      <c r="E14" s="136"/>
      <c r="F14" s="8">
        <v>1614</v>
      </c>
      <c r="G14" s="8">
        <v>970</v>
      </c>
      <c r="H14" s="110">
        <f>SUM(F14:G14)</f>
        <v>2584</v>
      </c>
      <c r="I14" s="126">
        <v>0</v>
      </c>
      <c r="J14" s="8">
        <v>1553</v>
      </c>
      <c r="K14" s="8">
        <v>800</v>
      </c>
      <c r="L14" s="8">
        <v>572</v>
      </c>
      <c r="M14" s="8">
        <v>663</v>
      </c>
      <c r="N14" s="8">
        <v>396</v>
      </c>
      <c r="O14" s="110">
        <f>SUM(J14:N14)</f>
        <v>3984</v>
      </c>
      <c r="P14" s="111">
        <f t="shared" si="1"/>
        <v>6568</v>
      </c>
    </row>
    <row r="15" spans="3:16" ht="49.5" customHeight="1">
      <c r="C15" s="58" t="s">
        <v>89</v>
      </c>
      <c r="D15" s="121"/>
      <c r="E15" s="121"/>
      <c r="F15" s="8">
        <v>1622</v>
      </c>
      <c r="G15" s="8">
        <v>1396</v>
      </c>
      <c r="H15" s="110">
        <f>SUM(F15:G15)</f>
        <v>3018</v>
      </c>
      <c r="I15" s="126"/>
      <c r="J15" s="8">
        <v>2493</v>
      </c>
      <c r="K15" s="8">
        <v>1597</v>
      </c>
      <c r="L15" s="8">
        <v>1293</v>
      </c>
      <c r="M15" s="8">
        <v>1653</v>
      </c>
      <c r="N15" s="8">
        <v>956</v>
      </c>
      <c r="O15" s="110">
        <f>SUM(J15:N15)</f>
        <v>7992</v>
      </c>
      <c r="P15" s="111">
        <f t="shared" si="1"/>
        <v>11010</v>
      </c>
    </row>
    <row r="16" spans="3:16" ht="49.5" customHeight="1">
      <c r="C16" s="135" t="s">
        <v>90</v>
      </c>
      <c r="D16" s="136"/>
      <c r="E16" s="136"/>
      <c r="F16" s="8">
        <v>32</v>
      </c>
      <c r="G16" s="8">
        <v>48</v>
      </c>
      <c r="H16" s="110">
        <f>SUM(F16:G16)</f>
        <v>80</v>
      </c>
      <c r="I16" s="126">
        <v>0</v>
      </c>
      <c r="J16" s="8">
        <v>80</v>
      </c>
      <c r="K16" s="8">
        <v>47</v>
      </c>
      <c r="L16" s="8">
        <v>34</v>
      </c>
      <c r="M16" s="8">
        <v>48</v>
      </c>
      <c r="N16" s="8">
        <v>27</v>
      </c>
      <c r="O16" s="110">
        <f>SUM(J16:N16)</f>
        <v>236</v>
      </c>
      <c r="P16" s="111">
        <f t="shared" si="1"/>
        <v>316</v>
      </c>
    </row>
    <row r="17" spans="3:16" ht="49.5" customHeight="1" thickBot="1">
      <c r="C17" s="130" t="s">
        <v>14</v>
      </c>
      <c r="D17" s="131"/>
      <c r="E17" s="131"/>
      <c r="F17" s="59">
        <f>F12+F16</f>
        <v>3710</v>
      </c>
      <c r="G17" s="59">
        <f>G12+G16</f>
        <v>2701</v>
      </c>
      <c r="H17" s="59">
        <f>H12+H16</f>
        <v>6411</v>
      </c>
      <c r="I17" s="127">
        <v>0</v>
      </c>
      <c r="J17" s="59">
        <f aca="true" t="shared" si="2" ref="J17:O17">J12+J16</f>
        <v>4590</v>
      </c>
      <c r="K17" s="59">
        <f t="shared" si="2"/>
        <v>2713</v>
      </c>
      <c r="L17" s="59">
        <f t="shared" si="2"/>
        <v>2088</v>
      </c>
      <c r="M17" s="59">
        <f t="shared" si="2"/>
        <v>2545</v>
      </c>
      <c r="N17" s="59">
        <f t="shared" si="2"/>
        <v>1502</v>
      </c>
      <c r="O17" s="59">
        <f t="shared" si="2"/>
        <v>13438</v>
      </c>
      <c r="P17" s="112">
        <f t="shared" si="1"/>
        <v>19849</v>
      </c>
    </row>
    <row r="18" ht="30" customHeight="1"/>
    <row r="19" spans="3:17" ht="39.75" customHeight="1">
      <c r="C19" s="53" t="s">
        <v>24</v>
      </c>
      <c r="E19" s="54"/>
      <c r="N19" s="68"/>
      <c r="O19" s="52"/>
      <c r="P19" s="69" t="s">
        <v>79</v>
      </c>
      <c r="Q19" s="52"/>
    </row>
    <row r="20" spans="3:17" ht="6.75" customHeight="1" thickBot="1">
      <c r="C20" s="55"/>
      <c r="D20" s="55"/>
      <c r="E20" s="56"/>
      <c r="L20" s="57"/>
      <c r="M20" s="57"/>
      <c r="N20" s="57"/>
      <c r="P20" s="57"/>
      <c r="Q20" s="57"/>
    </row>
    <row r="21" spans="3:17" ht="49.5" customHeight="1">
      <c r="C21" s="137"/>
      <c r="D21" s="138"/>
      <c r="E21" s="138"/>
      <c r="F21" s="160" t="s">
        <v>15</v>
      </c>
      <c r="G21" s="146"/>
      <c r="H21" s="146"/>
      <c r="I21" s="146" t="s">
        <v>16</v>
      </c>
      <c r="J21" s="146"/>
      <c r="K21" s="146"/>
      <c r="L21" s="146"/>
      <c r="M21" s="146"/>
      <c r="N21" s="146"/>
      <c r="O21" s="146"/>
      <c r="P21" s="128" t="s">
        <v>84</v>
      </c>
      <c r="Q21" s="2"/>
    </row>
    <row r="22" spans="3:17" ht="49.5" customHeight="1">
      <c r="C22" s="165"/>
      <c r="D22" s="166"/>
      <c r="E22" s="166"/>
      <c r="F22" s="3" t="s">
        <v>7</v>
      </c>
      <c r="G22" s="3" t="s">
        <v>8</v>
      </c>
      <c r="H22" s="4" t="s">
        <v>9</v>
      </c>
      <c r="I22" s="5" t="s">
        <v>29</v>
      </c>
      <c r="J22" s="3" t="s">
        <v>1</v>
      </c>
      <c r="K22" s="6" t="s">
        <v>2</v>
      </c>
      <c r="L22" s="6" t="s">
        <v>3</v>
      </c>
      <c r="M22" s="6" t="s">
        <v>4</v>
      </c>
      <c r="N22" s="6" t="s">
        <v>5</v>
      </c>
      <c r="O22" s="7" t="s">
        <v>9</v>
      </c>
      <c r="P22" s="129"/>
      <c r="Q22" s="2"/>
    </row>
    <row r="23" spans="3:17" ht="49.5" customHeight="1">
      <c r="C23" s="58" t="s">
        <v>12</v>
      </c>
      <c r="D23" s="3"/>
      <c r="E23" s="3"/>
      <c r="F23" s="8">
        <v>972</v>
      </c>
      <c r="G23" s="8">
        <v>1182</v>
      </c>
      <c r="H23" s="110">
        <f>SUM(F23:G23)</f>
        <v>2154</v>
      </c>
      <c r="I23" s="9">
        <v>0</v>
      </c>
      <c r="J23" s="8">
        <v>3269</v>
      </c>
      <c r="K23" s="8">
        <v>2011</v>
      </c>
      <c r="L23" s="8">
        <v>1138</v>
      </c>
      <c r="M23" s="8">
        <v>809</v>
      </c>
      <c r="N23" s="8">
        <v>339</v>
      </c>
      <c r="O23" s="110">
        <f>SUM(I23:N23)</f>
        <v>7566</v>
      </c>
      <c r="P23" s="111">
        <f>H23+O23</f>
        <v>9720</v>
      </c>
      <c r="Q23" s="2"/>
    </row>
    <row r="24" spans="3:16" ht="49.5" customHeight="1">
      <c r="C24" s="135" t="s">
        <v>13</v>
      </c>
      <c r="D24" s="136"/>
      <c r="E24" s="136"/>
      <c r="F24" s="8">
        <v>9</v>
      </c>
      <c r="G24" s="8">
        <v>24</v>
      </c>
      <c r="H24" s="110">
        <f>SUM(F24:G24)</f>
        <v>33</v>
      </c>
      <c r="I24" s="9">
        <v>0</v>
      </c>
      <c r="J24" s="8">
        <v>60</v>
      </c>
      <c r="K24" s="8">
        <v>35</v>
      </c>
      <c r="L24" s="8">
        <v>14</v>
      </c>
      <c r="M24" s="8">
        <v>17</v>
      </c>
      <c r="N24" s="8">
        <v>11</v>
      </c>
      <c r="O24" s="110">
        <f>SUM(I24:N24)</f>
        <v>137</v>
      </c>
      <c r="P24" s="111">
        <f>H24+O24</f>
        <v>170</v>
      </c>
    </row>
    <row r="25" spans="3:16" ht="49.5" customHeight="1" thickBot="1">
      <c r="C25" s="130" t="s">
        <v>14</v>
      </c>
      <c r="D25" s="131"/>
      <c r="E25" s="131"/>
      <c r="F25" s="59">
        <f>SUM(F23:F24)</f>
        <v>981</v>
      </c>
      <c r="G25" s="59">
        <f>SUM(G23:G24)</f>
        <v>1206</v>
      </c>
      <c r="H25" s="113">
        <f>SUM(F25:G25)</f>
        <v>2187</v>
      </c>
      <c r="I25" s="60">
        <f>SUM(I23:I24)</f>
        <v>0</v>
      </c>
      <c r="J25" s="59">
        <f aca="true" t="shared" si="3" ref="J25:O25">SUM(J23:J24)</f>
        <v>3329</v>
      </c>
      <c r="K25" s="59">
        <f t="shared" si="3"/>
        <v>2046</v>
      </c>
      <c r="L25" s="59">
        <f t="shared" si="3"/>
        <v>1152</v>
      </c>
      <c r="M25" s="59">
        <f t="shared" si="3"/>
        <v>826</v>
      </c>
      <c r="N25" s="59">
        <f t="shared" si="3"/>
        <v>350</v>
      </c>
      <c r="O25" s="113">
        <f t="shared" si="3"/>
        <v>7703</v>
      </c>
      <c r="P25" s="112">
        <f>H25+O25</f>
        <v>9890</v>
      </c>
    </row>
    <row r="26" ht="30" customHeight="1"/>
    <row r="27" spans="3:17" ht="39.75" customHeight="1">
      <c r="C27" s="53" t="s">
        <v>25</v>
      </c>
      <c r="E27" s="54"/>
      <c r="N27" s="52"/>
      <c r="O27" s="52"/>
      <c r="P27" s="69" t="s">
        <v>79</v>
      </c>
      <c r="Q27" s="52"/>
    </row>
    <row r="28" spans="3:17" ht="6.75" customHeight="1" thickBot="1">
      <c r="C28" s="55"/>
      <c r="D28" s="55"/>
      <c r="E28" s="56"/>
      <c r="L28" s="57"/>
      <c r="M28" s="57"/>
      <c r="N28" s="57"/>
      <c r="P28" s="57"/>
      <c r="Q28" s="57"/>
    </row>
    <row r="29" spans="3:17" ht="49.5" customHeight="1">
      <c r="C29" s="137"/>
      <c r="D29" s="138"/>
      <c r="E29" s="138"/>
      <c r="F29" s="160" t="s">
        <v>15</v>
      </c>
      <c r="G29" s="146"/>
      <c r="H29" s="146"/>
      <c r="I29" s="146" t="s">
        <v>16</v>
      </c>
      <c r="J29" s="146"/>
      <c r="K29" s="146"/>
      <c r="L29" s="146"/>
      <c r="M29" s="146"/>
      <c r="N29" s="146"/>
      <c r="O29" s="146"/>
      <c r="P29" s="128" t="s">
        <v>84</v>
      </c>
      <c r="Q29" s="2"/>
    </row>
    <row r="30" spans="3:17" ht="49.5" customHeight="1">
      <c r="C30" s="165"/>
      <c r="D30" s="166"/>
      <c r="E30" s="166"/>
      <c r="F30" s="3" t="s">
        <v>7</v>
      </c>
      <c r="G30" s="3" t="s">
        <v>8</v>
      </c>
      <c r="H30" s="4" t="s">
        <v>9</v>
      </c>
      <c r="I30" s="5" t="s">
        <v>29</v>
      </c>
      <c r="J30" s="3" t="s">
        <v>1</v>
      </c>
      <c r="K30" s="6" t="s">
        <v>2</v>
      </c>
      <c r="L30" s="6" t="s">
        <v>3</v>
      </c>
      <c r="M30" s="6" t="s">
        <v>4</v>
      </c>
      <c r="N30" s="6" t="s">
        <v>5</v>
      </c>
      <c r="O30" s="7" t="s">
        <v>9</v>
      </c>
      <c r="P30" s="129"/>
      <c r="Q30" s="2"/>
    </row>
    <row r="31" spans="3:17" ht="49.5" customHeight="1">
      <c r="C31" s="58" t="s">
        <v>12</v>
      </c>
      <c r="D31" s="3"/>
      <c r="E31" s="3"/>
      <c r="F31" s="8">
        <v>13</v>
      </c>
      <c r="G31" s="8">
        <v>18</v>
      </c>
      <c r="H31" s="110">
        <f>SUM(F31:G31)</f>
        <v>31</v>
      </c>
      <c r="I31" s="9">
        <v>0</v>
      </c>
      <c r="J31" s="8">
        <v>981</v>
      </c>
      <c r="K31" s="8">
        <v>726</v>
      </c>
      <c r="L31" s="8">
        <v>523</v>
      </c>
      <c r="M31" s="8">
        <v>490</v>
      </c>
      <c r="N31" s="8">
        <v>313</v>
      </c>
      <c r="O31" s="110">
        <f>SUM(I31:N31)</f>
        <v>3033</v>
      </c>
      <c r="P31" s="111">
        <f>H31+O31</f>
        <v>3064</v>
      </c>
      <c r="Q31" s="2"/>
    </row>
    <row r="32" spans="3:16" ht="49.5" customHeight="1">
      <c r="C32" s="135" t="s">
        <v>13</v>
      </c>
      <c r="D32" s="136"/>
      <c r="E32" s="136"/>
      <c r="F32" s="8">
        <v>0</v>
      </c>
      <c r="G32" s="8">
        <v>0</v>
      </c>
      <c r="H32" s="110">
        <f>SUM(F32:G32)</f>
        <v>0</v>
      </c>
      <c r="I32" s="9">
        <v>0</v>
      </c>
      <c r="J32" s="8">
        <v>8</v>
      </c>
      <c r="K32" s="8">
        <v>9</v>
      </c>
      <c r="L32" s="8">
        <v>6</v>
      </c>
      <c r="M32" s="8">
        <v>2</v>
      </c>
      <c r="N32" s="8">
        <v>3</v>
      </c>
      <c r="O32" s="110">
        <f>SUM(I32:N32)</f>
        <v>28</v>
      </c>
      <c r="P32" s="111">
        <f>H32+O32</f>
        <v>28</v>
      </c>
    </row>
    <row r="33" spans="3:16" ht="49.5" customHeight="1" thickBot="1">
      <c r="C33" s="130" t="s">
        <v>14</v>
      </c>
      <c r="D33" s="131"/>
      <c r="E33" s="131"/>
      <c r="F33" s="59">
        <f>SUM(F31:F32)</f>
        <v>13</v>
      </c>
      <c r="G33" s="59">
        <f>SUM(G31:G32)</f>
        <v>18</v>
      </c>
      <c r="H33" s="113">
        <f>SUM(F33:G33)</f>
        <v>31</v>
      </c>
      <c r="I33" s="60">
        <f aca="true" t="shared" si="4" ref="I33:N33">SUM(I31:I32)</f>
        <v>0</v>
      </c>
      <c r="J33" s="59">
        <f t="shared" si="4"/>
        <v>989</v>
      </c>
      <c r="K33" s="59">
        <f t="shared" si="4"/>
        <v>735</v>
      </c>
      <c r="L33" s="59">
        <f t="shared" si="4"/>
        <v>529</v>
      </c>
      <c r="M33" s="59">
        <f t="shared" si="4"/>
        <v>492</v>
      </c>
      <c r="N33" s="59">
        <f t="shared" si="4"/>
        <v>316</v>
      </c>
      <c r="O33" s="113">
        <f>SUM(I33:N33)</f>
        <v>3061</v>
      </c>
      <c r="P33" s="112">
        <f>H33+O33</f>
        <v>3092</v>
      </c>
    </row>
    <row r="34" ht="30" customHeight="1"/>
    <row r="35" spans="3:17" ht="39.75" customHeight="1">
      <c r="C35" s="53" t="s">
        <v>26</v>
      </c>
      <c r="E35" s="54"/>
      <c r="N35" s="52"/>
      <c r="O35" s="69" t="s">
        <v>79</v>
      </c>
      <c r="P35" s="52"/>
      <c r="Q35" s="52"/>
    </row>
    <row r="36" spans="3:17" ht="6.75" customHeight="1" thickBot="1">
      <c r="C36" s="55"/>
      <c r="D36" s="55"/>
      <c r="E36" s="56"/>
      <c r="L36" s="57"/>
      <c r="M36" s="57"/>
      <c r="N36" s="57"/>
      <c r="P36" s="57"/>
      <c r="Q36" s="57"/>
    </row>
    <row r="37" spans="3:17" ht="49.5" customHeight="1">
      <c r="C37" s="137"/>
      <c r="D37" s="138"/>
      <c r="E37" s="138"/>
      <c r="F37" s="160" t="s">
        <v>15</v>
      </c>
      <c r="G37" s="146"/>
      <c r="H37" s="146"/>
      <c r="I37" s="146" t="s">
        <v>16</v>
      </c>
      <c r="J37" s="146"/>
      <c r="K37" s="146"/>
      <c r="L37" s="146"/>
      <c r="M37" s="146"/>
      <c r="N37" s="159"/>
      <c r="O37" s="157" t="s">
        <v>84</v>
      </c>
      <c r="P37" s="2"/>
      <c r="Q37" s="2"/>
    </row>
    <row r="38" spans="3:17" ht="49.5" customHeight="1" thickBot="1">
      <c r="C38" s="163"/>
      <c r="D38" s="164"/>
      <c r="E38" s="164"/>
      <c r="F38" s="10" t="s">
        <v>7</v>
      </c>
      <c r="G38" s="10" t="s">
        <v>8</v>
      </c>
      <c r="H38" s="11" t="s">
        <v>9</v>
      </c>
      <c r="I38" s="12" t="s">
        <v>1</v>
      </c>
      <c r="J38" s="10" t="s">
        <v>2</v>
      </c>
      <c r="K38" s="13" t="s">
        <v>3</v>
      </c>
      <c r="L38" s="13" t="s">
        <v>4</v>
      </c>
      <c r="M38" s="13" t="s">
        <v>5</v>
      </c>
      <c r="N38" s="14" t="s">
        <v>11</v>
      </c>
      <c r="O38" s="158"/>
      <c r="P38" s="2"/>
      <c r="Q38" s="2"/>
    </row>
    <row r="39" spans="3:17" ht="49.5" customHeight="1">
      <c r="C39" s="61" t="s">
        <v>17</v>
      </c>
      <c r="D39" s="1"/>
      <c r="E39" s="1"/>
      <c r="F39" s="114">
        <f>SUM(F40:F41)</f>
        <v>0</v>
      </c>
      <c r="G39" s="114">
        <f>SUM(G40:G41)</f>
        <v>0</v>
      </c>
      <c r="H39" s="115">
        <f aca="true" t="shared" si="5" ref="H39:H51">SUM(F39:G39)</f>
        <v>0</v>
      </c>
      <c r="I39" s="116">
        <f>SUM(I40:I41)</f>
        <v>6</v>
      </c>
      <c r="J39" s="114">
        <f>SUM(J40:J41)</f>
        <v>9</v>
      </c>
      <c r="K39" s="114">
        <f>SUM(K40:K41)</f>
        <v>216</v>
      </c>
      <c r="L39" s="114">
        <f>SUM(L40:L41)</f>
        <v>513</v>
      </c>
      <c r="M39" s="114">
        <f>SUM(M40:M41)</f>
        <v>349</v>
      </c>
      <c r="N39" s="115">
        <f aca="true" t="shared" si="6" ref="N39:N47">SUM(I39:M39)</f>
        <v>1093</v>
      </c>
      <c r="O39" s="117">
        <f>H39+N39</f>
        <v>1093</v>
      </c>
      <c r="P39" s="2"/>
      <c r="Q39" s="2"/>
    </row>
    <row r="40" spans="3:15" ht="49.5" customHeight="1">
      <c r="C40" s="135" t="s">
        <v>12</v>
      </c>
      <c r="D40" s="136"/>
      <c r="E40" s="136"/>
      <c r="F40" s="8">
        <v>0</v>
      </c>
      <c r="G40" s="8">
        <v>0</v>
      </c>
      <c r="H40" s="110">
        <f t="shared" si="5"/>
        <v>0</v>
      </c>
      <c r="I40" s="9">
        <v>6</v>
      </c>
      <c r="J40" s="8">
        <v>9</v>
      </c>
      <c r="K40" s="8">
        <v>214</v>
      </c>
      <c r="L40" s="8">
        <v>512</v>
      </c>
      <c r="M40" s="8">
        <v>347</v>
      </c>
      <c r="N40" s="110">
        <f>SUM(I40:M40)</f>
        <v>1088</v>
      </c>
      <c r="O40" s="111">
        <f aca="true" t="shared" si="7" ref="O40:O50">H40+N40</f>
        <v>1088</v>
      </c>
    </row>
    <row r="41" spans="3:15" ht="49.5" customHeight="1" thickBot="1">
      <c r="C41" s="130" t="s">
        <v>13</v>
      </c>
      <c r="D41" s="131"/>
      <c r="E41" s="131"/>
      <c r="F41" s="59">
        <v>0</v>
      </c>
      <c r="G41" s="59">
        <v>0</v>
      </c>
      <c r="H41" s="113">
        <f t="shared" si="5"/>
        <v>0</v>
      </c>
      <c r="I41" s="60">
        <v>0</v>
      </c>
      <c r="J41" s="59">
        <v>0</v>
      </c>
      <c r="K41" s="59">
        <v>2</v>
      </c>
      <c r="L41" s="59">
        <v>1</v>
      </c>
      <c r="M41" s="59">
        <v>2</v>
      </c>
      <c r="N41" s="113">
        <f t="shared" si="6"/>
        <v>5</v>
      </c>
      <c r="O41" s="112">
        <f t="shared" si="7"/>
        <v>5</v>
      </c>
    </row>
    <row r="42" spans="3:15" ht="49.5" customHeight="1">
      <c r="C42" s="152" t="s">
        <v>30</v>
      </c>
      <c r="D42" s="153"/>
      <c r="E42" s="153"/>
      <c r="F42" s="114">
        <f>SUM(F43:F44)</f>
        <v>0</v>
      </c>
      <c r="G42" s="114">
        <f>SUM(G43:G44)</f>
        <v>0</v>
      </c>
      <c r="H42" s="115">
        <f t="shared" si="5"/>
        <v>0</v>
      </c>
      <c r="I42" s="116">
        <f>SUM(I43:I44)</f>
        <v>156</v>
      </c>
      <c r="J42" s="114">
        <f>SUM(J43:J44)</f>
        <v>147</v>
      </c>
      <c r="K42" s="114">
        <f>SUM(K43:K44)</f>
        <v>182</v>
      </c>
      <c r="L42" s="114">
        <f>SUM(L43:L44)</f>
        <v>192</v>
      </c>
      <c r="M42" s="114">
        <f>SUM(M43:M44)</f>
        <v>111</v>
      </c>
      <c r="N42" s="110">
        <f t="shared" si="6"/>
        <v>788</v>
      </c>
      <c r="O42" s="117">
        <f t="shared" si="7"/>
        <v>788</v>
      </c>
    </row>
    <row r="43" spans="3:15" ht="49.5" customHeight="1">
      <c r="C43" s="135" t="s">
        <v>12</v>
      </c>
      <c r="D43" s="136"/>
      <c r="E43" s="136"/>
      <c r="F43" s="8">
        <v>0</v>
      </c>
      <c r="G43" s="8">
        <v>0</v>
      </c>
      <c r="H43" s="110">
        <f t="shared" si="5"/>
        <v>0</v>
      </c>
      <c r="I43" s="9">
        <v>155</v>
      </c>
      <c r="J43" s="8">
        <v>146</v>
      </c>
      <c r="K43" s="8">
        <v>177</v>
      </c>
      <c r="L43" s="8">
        <v>187</v>
      </c>
      <c r="M43" s="8">
        <v>109</v>
      </c>
      <c r="N43" s="110">
        <f t="shared" si="6"/>
        <v>774</v>
      </c>
      <c r="O43" s="111">
        <f t="shared" si="7"/>
        <v>774</v>
      </c>
    </row>
    <row r="44" spans="3:15" ht="49.5" customHeight="1" thickBot="1">
      <c r="C44" s="130" t="s">
        <v>13</v>
      </c>
      <c r="D44" s="131"/>
      <c r="E44" s="131"/>
      <c r="F44" s="59">
        <v>0</v>
      </c>
      <c r="G44" s="59">
        <v>0</v>
      </c>
      <c r="H44" s="113">
        <f t="shared" si="5"/>
        <v>0</v>
      </c>
      <c r="I44" s="60">
        <v>1</v>
      </c>
      <c r="J44" s="59">
        <v>1</v>
      </c>
      <c r="K44" s="59">
        <v>5</v>
      </c>
      <c r="L44" s="59">
        <v>5</v>
      </c>
      <c r="M44" s="59">
        <v>2</v>
      </c>
      <c r="N44" s="113">
        <f t="shared" si="6"/>
        <v>14</v>
      </c>
      <c r="O44" s="112">
        <f t="shared" si="7"/>
        <v>14</v>
      </c>
    </row>
    <row r="45" spans="3:15" ht="49.5" customHeight="1">
      <c r="C45" s="152" t="s">
        <v>18</v>
      </c>
      <c r="D45" s="153"/>
      <c r="E45" s="153"/>
      <c r="F45" s="114">
        <f>SUM(F46:F47)</f>
        <v>0</v>
      </c>
      <c r="G45" s="114">
        <f>SUM(G46:G47)</f>
        <v>0</v>
      </c>
      <c r="H45" s="115">
        <f t="shared" si="5"/>
        <v>0</v>
      </c>
      <c r="I45" s="116">
        <f>SUM(I46:I47)</f>
        <v>1</v>
      </c>
      <c r="J45" s="114">
        <f>SUM(J46:J47)</f>
        <v>1</v>
      </c>
      <c r="K45" s="114">
        <f>SUM(K46:K47)</f>
        <v>7</v>
      </c>
      <c r="L45" s="114">
        <f>SUM(L46:L47)</f>
        <v>36</v>
      </c>
      <c r="M45" s="114">
        <f>SUM(M46:M47)</f>
        <v>23</v>
      </c>
      <c r="N45" s="115">
        <f>SUM(I45:M45)</f>
        <v>68</v>
      </c>
      <c r="O45" s="117">
        <f t="shared" si="7"/>
        <v>68</v>
      </c>
    </row>
    <row r="46" spans="3:15" ht="49.5" customHeight="1">
      <c r="C46" s="135" t="s">
        <v>12</v>
      </c>
      <c r="D46" s="136"/>
      <c r="E46" s="136"/>
      <c r="F46" s="8">
        <v>0</v>
      </c>
      <c r="G46" s="8">
        <v>0</v>
      </c>
      <c r="H46" s="110">
        <f t="shared" si="5"/>
        <v>0</v>
      </c>
      <c r="I46" s="9">
        <v>1</v>
      </c>
      <c r="J46" s="8">
        <v>1</v>
      </c>
      <c r="K46" s="8">
        <v>7</v>
      </c>
      <c r="L46" s="8">
        <v>36</v>
      </c>
      <c r="M46" s="8">
        <v>23</v>
      </c>
      <c r="N46" s="110">
        <f t="shared" si="6"/>
        <v>68</v>
      </c>
      <c r="O46" s="111">
        <f>H46+N46</f>
        <v>68</v>
      </c>
    </row>
    <row r="47" spans="3:15" ht="49.5" customHeight="1" thickBot="1">
      <c r="C47" s="130" t="s">
        <v>13</v>
      </c>
      <c r="D47" s="131"/>
      <c r="E47" s="131"/>
      <c r="F47" s="59">
        <v>0</v>
      </c>
      <c r="G47" s="59">
        <v>0</v>
      </c>
      <c r="H47" s="113">
        <f t="shared" si="5"/>
        <v>0</v>
      </c>
      <c r="I47" s="60">
        <v>0</v>
      </c>
      <c r="J47" s="59">
        <v>0</v>
      </c>
      <c r="K47" s="59">
        <v>0</v>
      </c>
      <c r="L47" s="59">
        <v>0</v>
      </c>
      <c r="M47" s="59">
        <v>0</v>
      </c>
      <c r="N47" s="113">
        <f t="shared" si="6"/>
        <v>0</v>
      </c>
      <c r="O47" s="112">
        <f t="shared" si="7"/>
        <v>0</v>
      </c>
    </row>
    <row r="48" spans="3:15" ht="49.5" customHeight="1">
      <c r="C48" s="152" t="s">
        <v>76</v>
      </c>
      <c r="D48" s="153"/>
      <c r="E48" s="153"/>
      <c r="F48" s="114">
        <f>SUM(F49:F50)</f>
        <v>0</v>
      </c>
      <c r="G48" s="114">
        <f>SUM(G49:G50)</f>
        <v>0</v>
      </c>
      <c r="H48" s="115">
        <f>SUM(F48:G48)</f>
        <v>0</v>
      </c>
      <c r="I48" s="116">
        <f>SUM(I49:I50)</f>
        <v>13</v>
      </c>
      <c r="J48" s="114">
        <f>SUM(J49:J50)</f>
        <v>15</v>
      </c>
      <c r="K48" s="114">
        <f>SUM(K49:K50)</f>
        <v>38</v>
      </c>
      <c r="L48" s="114">
        <f>SUM(L49:L50)</f>
        <v>164</v>
      </c>
      <c r="M48" s="114">
        <f>SUM(M49:M50)</f>
        <v>94</v>
      </c>
      <c r="N48" s="115">
        <f>SUM(I48:M48)</f>
        <v>324</v>
      </c>
      <c r="O48" s="117">
        <f>H48+N48</f>
        <v>324</v>
      </c>
    </row>
    <row r="49" spans="3:15" ht="49.5" customHeight="1">
      <c r="C49" s="135" t="s">
        <v>12</v>
      </c>
      <c r="D49" s="136"/>
      <c r="E49" s="136"/>
      <c r="F49" s="8">
        <v>0</v>
      </c>
      <c r="G49" s="8">
        <v>0</v>
      </c>
      <c r="H49" s="110">
        <f t="shared" si="5"/>
        <v>0</v>
      </c>
      <c r="I49" s="9">
        <v>13</v>
      </c>
      <c r="J49" s="8">
        <v>15</v>
      </c>
      <c r="K49" s="8">
        <v>38</v>
      </c>
      <c r="L49" s="8">
        <v>160</v>
      </c>
      <c r="M49" s="8">
        <v>94</v>
      </c>
      <c r="N49" s="110">
        <f>SUM(I49:M49)</f>
        <v>320</v>
      </c>
      <c r="O49" s="111">
        <f t="shared" si="7"/>
        <v>320</v>
      </c>
    </row>
    <row r="50" spans="3:15" ht="49.5" customHeight="1" thickBot="1">
      <c r="C50" s="130" t="s">
        <v>13</v>
      </c>
      <c r="D50" s="131"/>
      <c r="E50" s="131"/>
      <c r="F50" s="59">
        <v>0</v>
      </c>
      <c r="G50" s="59">
        <v>0</v>
      </c>
      <c r="H50" s="113">
        <f t="shared" si="5"/>
        <v>0</v>
      </c>
      <c r="I50" s="60">
        <v>0</v>
      </c>
      <c r="J50" s="59">
        <v>0</v>
      </c>
      <c r="K50" s="59">
        <v>0</v>
      </c>
      <c r="L50" s="59">
        <v>4</v>
      </c>
      <c r="M50" s="59">
        <v>0</v>
      </c>
      <c r="N50" s="113">
        <f>SUM(I50:M50)</f>
        <v>4</v>
      </c>
      <c r="O50" s="112">
        <f t="shared" si="7"/>
        <v>4</v>
      </c>
    </row>
    <row r="51" spans="3:15" ht="49.5" customHeight="1" thickBot="1">
      <c r="C51" s="161" t="s">
        <v>14</v>
      </c>
      <c r="D51" s="162"/>
      <c r="E51" s="162"/>
      <c r="F51" s="62">
        <v>0</v>
      </c>
      <c r="G51" s="62">
        <v>0</v>
      </c>
      <c r="H51" s="63">
        <f t="shared" si="5"/>
        <v>0</v>
      </c>
      <c r="I51" s="64">
        <v>176</v>
      </c>
      <c r="J51" s="62">
        <v>172</v>
      </c>
      <c r="K51" s="62">
        <v>440</v>
      </c>
      <c r="L51" s="62">
        <v>901</v>
      </c>
      <c r="M51" s="62">
        <v>574</v>
      </c>
      <c r="N51" s="63">
        <f>SUM(I51:M51)</f>
        <v>2263</v>
      </c>
      <c r="O51" s="88">
        <f>H51+N51</f>
        <v>2263</v>
      </c>
    </row>
    <row r="52" ht="19.5" customHeight="1"/>
    <row r="53" ht="12"/>
  </sheetData>
  <sheetProtection/>
  <mergeCells count="47"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F1:N1"/>
    <mergeCell ref="F2:N2"/>
    <mergeCell ref="H7:I7"/>
    <mergeCell ref="I29:O29"/>
    <mergeCell ref="I21:O21"/>
    <mergeCell ref="L6:M6"/>
    <mergeCell ref="L7:M7"/>
    <mergeCell ref="J6:K6"/>
    <mergeCell ref="P21:P22"/>
    <mergeCell ref="C17:E17"/>
    <mergeCell ref="J7:K7"/>
    <mergeCell ref="N10:P10"/>
    <mergeCell ref="C16:E16"/>
    <mergeCell ref="C11:E11"/>
    <mergeCell ref="C14:E14"/>
    <mergeCell ref="C7:E7"/>
    <mergeCell ref="F7:G7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B1">
      <selection activeCell="E13" sqref="E13"/>
    </sheetView>
  </sheetViews>
  <sheetFormatPr defaultColWidth="0" defaultRowHeight="13.5" zeroHeight="1"/>
  <cols>
    <col min="1" max="2" width="0.6171875" style="27" customWidth="1"/>
    <col min="3" max="4" width="2.625" style="27" customWidth="1"/>
    <col min="5" max="5" width="40.625" style="27" customWidth="1"/>
    <col min="6" max="16" width="20.25390625" style="27" customWidth="1"/>
    <col min="17" max="17" width="4.25390625" style="27" customWidth="1"/>
    <col min="18" max="16384" width="0" style="27" hidden="1" customWidth="1"/>
  </cols>
  <sheetData>
    <row r="1" spans="4:15" ht="39.75" customHeight="1">
      <c r="D1" s="46"/>
      <c r="E1" s="47"/>
      <c r="G1" s="174" t="s">
        <v>21</v>
      </c>
      <c r="H1" s="174"/>
      <c r="I1" s="174"/>
      <c r="J1" s="174"/>
      <c r="K1" s="174"/>
      <c r="L1" s="174"/>
      <c r="M1" s="174"/>
      <c r="N1" s="72"/>
      <c r="O1" s="48"/>
    </row>
    <row r="2" spans="5:16" ht="30" customHeight="1">
      <c r="E2" s="49"/>
      <c r="G2" s="143" t="s">
        <v>92</v>
      </c>
      <c r="H2" s="143"/>
      <c r="I2" s="143"/>
      <c r="J2" s="143"/>
      <c r="K2" s="143"/>
      <c r="L2" s="143"/>
      <c r="M2" s="143"/>
      <c r="N2" s="73"/>
      <c r="O2" s="156">
        <v>41086</v>
      </c>
      <c r="P2" s="156"/>
    </row>
    <row r="3" spans="5:17" ht="24.75" customHeight="1">
      <c r="E3" s="76"/>
      <c r="F3" s="74"/>
      <c r="N3" s="75"/>
      <c r="O3" s="156"/>
      <c r="P3" s="156"/>
      <c r="Q3" s="52"/>
    </row>
    <row r="4" spans="3:17" ht="24.75" customHeight="1">
      <c r="C4" s="86"/>
      <c r="N4" s="76"/>
      <c r="O4" s="156" t="s">
        <v>31</v>
      </c>
      <c r="P4" s="156"/>
      <c r="Q4" s="52"/>
    </row>
    <row r="5" spans="3:17" ht="27" customHeight="1">
      <c r="C5" s="86" t="s">
        <v>27</v>
      </c>
      <c r="E5" s="54"/>
      <c r="F5" s="77"/>
      <c r="N5" s="78"/>
      <c r="O5" s="78"/>
      <c r="P5" s="69" t="s">
        <v>79</v>
      </c>
      <c r="Q5" s="52"/>
    </row>
    <row r="6" spans="3:17" ht="9" customHeight="1" thickBot="1">
      <c r="C6" s="87"/>
      <c r="D6" s="87"/>
      <c r="E6" s="87"/>
      <c r="F6" s="79"/>
      <c r="L6" s="57"/>
      <c r="M6" s="57"/>
      <c r="N6" s="80"/>
      <c r="O6" s="80"/>
      <c r="P6" s="80"/>
      <c r="Q6" s="57"/>
    </row>
    <row r="7" spans="3:17" ht="30" customHeight="1" thickBot="1" thickTop="1">
      <c r="C7" s="175" t="s">
        <v>32</v>
      </c>
      <c r="D7" s="176"/>
      <c r="E7" s="176"/>
      <c r="F7" s="179" t="s">
        <v>33</v>
      </c>
      <c r="G7" s="180"/>
      <c r="H7" s="180"/>
      <c r="I7" s="181" t="s">
        <v>34</v>
      </c>
      <c r="J7" s="181"/>
      <c r="K7" s="181"/>
      <c r="L7" s="181"/>
      <c r="M7" s="181"/>
      <c r="N7" s="181"/>
      <c r="O7" s="182"/>
      <c r="P7" s="183" t="s">
        <v>6</v>
      </c>
      <c r="Q7" s="2"/>
    </row>
    <row r="8" spans="3:17" ht="42" customHeight="1" thickBot="1">
      <c r="C8" s="177"/>
      <c r="D8" s="178"/>
      <c r="E8" s="178"/>
      <c r="F8" s="15" t="s">
        <v>7</v>
      </c>
      <c r="G8" s="15" t="s">
        <v>8</v>
      </c>
      <c r="H8" s="16" t="s">
        <v>9</v>
      </c>
      <c r="I8" s="17" t="s">
        <v>35</v>
      </c>
      <c r="J8" s="18" t="s">
        <v>1</v>
      </c>
      <c r="K8" s="18" t="s">
        <v>2</v>
      </c>
      <c r="L8" s="18" t="s">
        <v>3</v>
      </c>
      <c r="M8" s="18" t="s">
        <v>4</v>
      </c>
      <c r="N8" s="18" t="s">
        <v>5</v>
      </c>
      <c r="O8" s="19" t="s">
        <v>9</v>
      </c>
      <c r="P8" s="184"/>
      <c r="Q8" s="2"/>
    </row>
    <row r="9" spans="3:17" ht="30" customHeight="1" thickBot="1">
      <c r="C9" s="83" t="s">
        <v>36</v>
      </c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"/>
    </row>
    <row r="10" spans="3:17" ht="30" customHeight="1">
      <c r="C10" s="26" t="s">
        <v>37</v>
      </c>
      <c r="D10" s="23"/>
      <c r="E10" s="24"/>
      <c r="F10" s="89">
        <f>SUM(F11,F17,F20,F25,F29,F30)</f>
        <v>2067</v>
      </c>
      <c r="G10" s="89">
        <f>SUM(G11,G17,G20,G25,G29,G30)</f>
        <v>2668</v>
      </c>
      <c r="H10" s="90">
        <f>SUM(F10:G10)</f>
        <v>4735</v>
      </c>
      <c r="I10" s="91">
        <f aca="true" t="shared" si="0" ref="I10:N10">SUM(I11,I17,I20,I25,I29,I30)</f>
        <v>0</v>
      </c>
      <c r="J10" s="89">
        <f t="shared" si="0"/>
        <v>8860</v>
      </c>
      <c r="K10" s="89">
        <f t="shared" si="0"/>
        <v>6287</v>
      </c>
      <c r="L10" s="89">
        <f t="shared" si="0"/>
        <v>3561</v>
      </c>
      <c r="M10" s="89">
        <f t="shared" si="0"/>
        <v>2662</v>
      </c>
      <c r="N10" s="89">
        <f t="shared" si="0"/>
        <v>1202</v>
      </c>
      <c r="O10" s="90">
        <f>SUM(I10:N10)</f>
        <v>22572</v>
      </c>
      <c r="P10" s="92">
        <f>SUM(O10,H10)</f>
        <v>27307</v>
      </c>
      <c r="Q10" s="2"/>
    </row>
    <row r="11" spans="3:16" ht="30" customHeight="1">
      <c r="C11" s="28"/>
      <c r="D11" s="29" t="s">
        <v>38</v>
      </c>
      <c r="E11" s="30"/>
      <c r="F11" s="93">
        <f>SUM(F12:F16)</f>
        <v>130</v>
      </c>
      <c r="G11" s="93">
        <f>SUM(G12:G16)</f>
        <v>181</v>
      </c>
      <c r="H11" s="94">
        <f aca="true" t="shared" si="1" ref="H11:H74">SUM(F11:G11)</f>
        <v>311</v>
      </c>
      <c r="I11" s="95">
        <f aca="true" t="shared" si="2" ref="I11:N11">SUM(I12:I16)</f>
        <v>0</v>
      </c>
      <c r="J11" s="93">
        <f t="shared" si="2"/>
        <v>1961</v>
      </c>
      <c r="K11" s="93">
        <f t="shared" si="2"/>
        <v>1458</v>
      </c>
      <c r="L11" s="93">
        <f t="shared" si="2"/>
        <v>830</v>
      </c>
      <c r="M11" s="93">
        <f t="shared" si="2"/>
        <v>686</v>
      </c>
      <c r="N11" s="93">
        <f t="shared" si="2"/>
        <v>416</v>
      </c>
      <c r="O11" s="94">
        <f aca="true" t="shared" si="3" ref="O11:O74">SUM(I11:N11)</f>
        <v>5351</v>
      </c>
      <c r="P11" s="96">
        <f aca="true" t="shared" si="4" ref="P11:P74">SUM(O11,H11)</f>
        <v>5662</v>
      </c>
    </row>
    <row r="12" spans="3:16" ht="30" customHeight="1">
      <c r="C12" s="28"/>
      <c r="D12" s="29"/>
      <c r="E12" s="32" t="s">
        <v>39</v>
      </c>
      <c r="F12" s="186">
        <v>0</v>
      </c>
      <c r="G12" s="186">
        <v>-1</v>
      </c>
      <c r="H12" s="94">
        <f>SUM(F12:G12)</f>
        <v>-1</v>
      </c>
      <c r="I12" s="187">
        <v>0</v>
      </c>
      <c r="J12" s="186">
        <v>1076</v>
      </c>
      <c r="K12" s="186">
        <v>657</v>
      </c>
      <c r="L12" s="186">
        <v>287</v>
      </c>
      <c r="M12" s="186">
        <v>199</v>
      </c>
      <c r="N12" s="186">
        <v>112</v>
      </c>
      <c r="O12" s="94">
        <f t="shared" si="3"/>
        <v>2331</v>
      </c>
      <c r="P12" s="96">
        <f t="shared" si="4"/>
        <v>2330</v>
      </c>
    </row>
    <row r="13" spans="3:16" ht="30" customHeight="1">
      <c r="C13" s="28"/>
      <c r="D13" s="29"/>
      <c r="E13" s="32" t="s">
        <v>40</v>
      </c>
      <c r="F13" s="186">
        <v>0</v>
      </c>
      <c r="G13" s="186">
        <v>0</v>
      </c>
      <c r="H13" s="94">
        <f t="shared" si="1"/>
        <v>0</v>
      </c>
      <c r="I13" s="187">
        <v>0</v>
      </c>
      <c r="J13" s="186">
        <v>4</v>
      </c>
      <c r="K13" s="186">
        <v>7</v>
      </c>
      <c r="L13" s="186">
        <v>11</v>
      </c>
      <c r="M13" s="186">
        <v>38</v>
      </c>
      <c r="N13" s="186">
        <v>40</v>
      </c>
      <c r="O13" s="94">
        <f t="shared" si="3"/>
        <v>100</v>
      </c>
      <c r="P13" s="96">
        <f t="shared" si="4"/>
        <v>100</v>
      </c>
    </row>
    <row r="14" spans="3:16" ht="30" customHeight="1">
      <c r="C14" s="28"/>
      <c r="D14" s="29"/>
      <c r="E14" s="32" t="s">
        <v>41</v>
      </c>
      <c r="F14" s="186">
        <v>43</v>
      </c>
      <c r="G14" s="186">
        <v>83</v>
      </c>
      <c r="H14" s="94">
        <f t="shared" si="1"/>
        <v>126</v>
      </c>
      <c r="I14" s="187">
        <v>0</v>
      </c>
      <c r="J14" s="186">
        <v>251</v>
      </c>
      <c r="K14" s="186">
        <v>165</v>
      </c>
      <c r="L14" s="186">
        <v>98</v>
      </c>
      <c r="M14" s="186">
        <v>112</v>
      </c>
      <c r="N14" s="186">
        <v>74</v>
      </c>
      <c r="O14" s="94">
        <f t="shared" si="3"/>
        <v>700</v>
      </c>
      <c r="P14" s="96">
        <f t="shared" si="4"/>
        <v>826</v>
      </c>
    </row>
    <row r="15" spans="3:16" ht="30" customHeight="1">
      <c r="C15" s="28"/>
      <c r="D15" s="29"/>
      <c r="E15" s="32" t="s">
        <v>42</v>
      </c>
      <c r="F15" s="186">
        <v>29</v>
      </c>
      <c r="G15" s="186">
        <v>46</v>
      </c>
      <c r="H15" s="94">
        <f t="shared" si="1"/>
        <v>75</v>
      </c>
      <c r="I15" s="187">
        <v>0</v>
      </c>
      <c r="J15" s="186">
        <v>130</v>
      </c>
      <c r="K15" s="186">
        <v>112</v>
      </c>
      <c r="L15" s="186">
        <v>86</v>
      </c>
      <c r="M15" s="186">
        <v>69</v>
      </c>
      <c r="N15" s="186">
        <v>32</v>
      </c>
      <c r="O15" s="94">
        <f t="shared" si="3"/>
        <v>429</v>
      </c>
      <c r="P15" s="96">
        <f t="shared" si="4"/>
        <v>504</v>
      </c>
    </row>
    <row r="16" spans="3:16" ht="30" customHeight="1">
      <c r="C16" s="28"/>
      <c r="D16" s="29"/>
      <c r="E16" s="32" t="s">
        <v>43</v>
      </c>
      <c r="F16" s="186">
        <v>58</v>
      </c>
      <c r="G16" s="186">
        <v>53</v>
      </c>
      <c r="H16" s="94">
        <f t="shared" si="1"/>
        <v>111</v>
      </c>
      <c r="I16" s="187">
        <v>0</v>
      </c>
      <c r="J16" s="186">
        <v>500</v>
      </c>
      <c r="K16" s="186">
        <v>517</v>
      </c>
      <c r="L16" s="186">
        <v>348</v>
      </c>
      <c r="M16" s="186">
        <v>268</v>
      </c>
      <c r="N16" s="186">
        <v>158</v>
      </c>
      <c r="O16" s="94">
        <f t="shared" si="3"/>
        <v>1791</v>
      </c>
      <c r="P16" s="96">
        <f t="shared" si="4"/>
        <v>1902</v>
      </c>
    </row>
    <row r="17" spans="3:16" ht="30" customHeight="1">
      <c r="C17" s="28"/>
      <c r="D17" s="33" t="s">
        <v>44</v>
      </c>
      <c r="E17" s="34"/>
      <c r="F17" s="93">
        <f>SUM(F18:F19)</f>
        <v>249</v>
      </c>
      <c r="G17" s="93">
        <f>SUM(G18:G19)</f>
        <v>300</v>
      </c>
      <c r="H17" s="94">
        <f t="shared" si="1"/>
        <v>549</v>
      </c>
      <c r="I17" s="95">
        <f aca="true" t="shared" si="5" ref="I17:N17">SUM(I18:I19)</f>
        <v>0</v>
      </c>
      <c r="J17" s="93">
        <f t="shared" si="5"/>
        <v>1990</v>
      </c>
      <c r="K17" s="93">
        <f t="shared" si="5"/>
        <v>1264</v>
      </c>
      <c r="L17" s="93">
        <f t="shared" si="5"/>
        <v>644</v>
      </c>
      <c r="M17" s="93">
        <f t="shared" si="5"/>
        <v>441</v>
      </c>
      <c r="N17" s="93">
        <f t="shared" si="5"/>
        <v>144</v>
      </c>
      <c r="O17" s="94">
        <f t="shared" si="3"/>
        <v>4483</v>
      </c>
      <c r="P17" s="96">
        <f t="shared" si="4"/>
        <v>5032</v>
      </c>
    </row>
    <row r="18" spans="3:16" ht="30" customHeight="1">
      <c r="C18" s="28"/>
      <c r="D18" s="29"/>
      <c r="E18" s="32" t="s">
        <v>45</v>
      </c>
      <c r="F18" s="186">
        <v>0</v>
      </c>
      <c r="G18" s="186">
        <v>0</v>
      </c>
      <c r="H18" s="94">
        <f t="shared" si="1"/>
        <v>0</v>
      </c>
      <c r="I18" s="187">
        <v>0</v>
      </c>
      <c r="J18" s="186">
        <v>1475</v>
      </c>
      <c r="K18" s="186">
        <v>928</v>
      </c>
      <c r="L18" s="186">
        <v>501</v>
      </c>
      <c r="M18" s="186">
        <v>363</v>
      </c>
      <c r="N18" s="186">
        <v>120</v>
      </c>
      <c r="O18" s="94">
        <f t="shared" si="3"/>
        <v>3387</v>
      </c>
      <c r="P18" s="96">
        <f t="shared" si="4"/>
        <v>3387</v>
      </c>
    </row>
    <row r="19" spans="3:16" ht="30" customHeight="1">
      <c r="C19" s="28"/>
      <c r="D19" s="29"/>
      <c r="E19" s="32" t="s">
        <v>46</v>
      </c>
      <c r="F19" s="186">
        <v>249</v>
      </c>
      <c r="G19" s="186">
        <v>300</v>
      </c>
      <c r="H19" s="94">
        <f t="shared" si="1"/>
        <v>549</v>
      </c>
      <c r="I19" s="187">
        <v>0</v>
      </c>
      <c r="J19" s="186">
        <v>515</v>
      </c>
      <c r="K19" s="186">
        <v>336</v>
      </c>
      <c r="L19" s="186">
        <v>143</v>
      </c>
      <c r="M19" s="186">
        <v>78</v>
      </c>
      <c r="N19" s="186">
        <v>24</v>
      </c>
      <c r="O19" s="94">
        <f t="shared" si="3"/>
        <v>1096</v>
      </c>
      <c r="P19" s="96">
        <f t="shared" si="4"/>
        <v>1645</v>
      </c>
    </row>
    <row r="20" spans="3:16" ht="30" customHeight="1">
      <c r="C20" s="28"/>
      <c r="D20" s="33" t="s">
        <v>47</v>
      </c>
      <c r="E20" s="34"/>
      <c r="F20" s="93">
        <f>SUM(F21:F24)</f>
        <v>2</v>
      </c>
      <c r="G20" s="93">
        <f>SUM(G21:G24)</f>
        <v>8</v>
      </c>
      <c r="H20" s="94">
        <f t="shared" si="1"/>
        <v>10</v>
      </c>
      <c r="I20" s="95">
        <f aca="true" t="shared" si="6" ref="I20:N20">SUM(I21:I24)</f>
        <v>0</v>
      </c>
      <c r="J20" s="93">
        <f t="shared" si="6"/>
        <v>122</v>
      </c>
      <c r="K20" s="93">
        <f t="shared" si="6"/>
        <v>119</v>
      </c>
      <c r="L20" s="93">
        <f t="shared" si="6"/>
        <v>169</v>
      </c>
      <c r="M20" s="93">
        <f t="shared" si="6"/>
        <v>157</v>
      </c>
      <c r="N20" s="93">
        <f t="shared" si="6"/>
        <v>62</v>
      </c>
      <c r="O20" s="94">
        <f t="shared" si="3"/>
        <v>629</v>
      </c>
      <c r="P20" s="96">
        <f t="shared" si="4"/>
        <v>639</v>
      </c>
    </row>
    <row r="21" spans="3:16" ht="30" customHeight="1">
      <c r="C21" s="28"/>
      <c r="D21" s="29"/>
      <c r="E21" s="32" t="s">
        <v>48</v>
      </c>
      <c r="F21" s="186">
        <v>2</v>
      </c>
      <c r="G21" s="186">
        <v>5</v>
      </c>
      <c r="H21" s="94">
        <f t="shared" si="1"/>
        <v>7</v>
      </c>
      <c r="I21" s="187">
        <v>0</v>
      </c>
      <c r="J21" s="186">
        <v>104</v>
      </c>
      <c r="K21" s="186">
        <v>95</v>
      </c>
      <c r="L21" s="186">
        <v>153</v>
      </c>
      <c r="M21" s="186">
        <v>144</v>
      </c>
      <c r="N21" s="186">
        <v>58</v>
      </c>
      <c r="O21" s="94">
        <f t="shared" si="3"/>
        <v>554</v>
      </c>
      <c r="P21" s="96">
        <f t="shared" si="4"/>
        <v>561</v>
      </c>
    </row>
    <row r="22" spans="3:16" ht="30" customHeight="1">
      <c r="C22" s="28"/>
      <c r="D22" s="29"/>
      <c r="E22" s="35" t="s">
        <v>49</v>
      </c>
      <c r="F22" s="186">
        <v>0</v>
      </c>
      <c r="G22" s="186">
        <v>3</v>
      </c>
      <c r="H22" s="94">
        <f t="shared" si="1"/>
        <v>3</v>
      </c>
      <c r="I22" s="187">
        <v>0</v>
      </c>
      <c r="J22" s="186">
        <v>18</v>
      </c>
      <c r="K22" s="186">
        <v>24</v>
      </c>
      <c r="L22" s="186">
        <v>16</v>
      </c>
      <c r="M22" s="186">
        <v>13</v>
      </c>
      <c r="N22" s="186">
        <v>4</v>
      </c>
      <c r="O22" s="94">
        <f t="shared" si="3"/>
        <v>75</v>
      </c>
      <c r="P22" s="96">
        <f t="shared" si="4"/>
        <v>78</v>
      </c>
    </row>
    <row r="23" spans="3:16" ht="30" customHeight="1">
      <c r="C23" s="28"/>
      <c r="D23" s="29"/>
      <c r="E23" s="35" t="s">
        <v>50</v>
      </c>
      <c r="F23" s="186">
        <v>0</v>
      </c>
      <c r="G23" s="186">
        <v>0</v>
      </c>
      <c r="H23" s="94">
        <f t="shared" si="1"/>
        <v>0</v>
      </c>
      <c r="I23" s="187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94">
        <f t="shared" si="3"/>
        <v>0</v>
      </c>
      <c r="P23" s="96">
        <f t="shared" si="4"/>
        <v>0</v>
      </c>
    </row>
    <row r="24" spans="3:16" ht="30" customHeight="1">
      <c r="C24" s="28"/>
      <c r="D24" s="36"/>
      <c r="E24" s="35" t="s">
        <v>77</v>
      </c>
      <c r="F24" s="186">
        <v>0</v>
      </c>
      <c r="G24" s="186">
        <v>0</v>
      </c>
      <c r="H24" s="94">
        <f t="shared" si="1"/>
        <v>0</v>
      </c>
      <c r="I24" s="188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94">
        <f t="shared" si="3"/>
        <v>0</v>
      </c>
      <c r="P24" s="96">
        <f t="shared" si="4"/>
        <v>0</v>
      </c>
    </row>
    <row r="25" spans="3:16" ht="30" customHeight="1">
      <c r="C25" s="28"/>
      <c r="D25" s="33" t="s">
        <v>51</v>
      </c>
      <c r="E25" s="34"/>
      <c r="F25" s="93">
        <f>SUM(F26:F28)</f>
        <v>756</v>
      </c>
      <c r="G25" s="93">
        <f>SUM(G26:G28)</f>
        <v>1001</v>
      </c>
      <c r="H25" s="94">
        <f t="shared" si="1"/>
        <v>1757</v>
      </c>
      <c r="I25" s="95">
        <f aca="true" t="shared" si="7" ref="I25:N25">SUM(I26:I28)</f>
        <v>0</v>
      </c>
      <c r="J25" s="93">
        <f>SUM(J26:J28)</f>
        <v>1572</v>
      </c>
      <c r="K25" s="93">
        <f t="shared" si="7"/>
        <v>1456</v>
      </c>
      <c r="L25" s="93">
        <f t="shared" si="7"/>
        <v>822</v>
      </c>
      <c r="M25" s="93">
        <f t="shared" si="7"/>
        <v>581</v>
      </c>
      <c r="N25" s="93">
        <f t="shared" si="7"/>
        <v>251</v>
      </c>
      <c r="O25" s="94">
        <f t="shared" si="3"/>
        <v>4682</v>
      </c>
      <c r="P25" s="96">
        <f t="shared" si="4"/>
        <v>6439</v>
      </c>
    </row>
    <row r="26" spans="3:16" ht="30" customHeight="1">
      <c r="C26" s="28"/>
      <c r="D26" s="29"/>
      <c r="E26" s="35" t="s">
        <v>52</v>
      </c>
      <c r="F26" s="186">
        <v>691</v>
      </c>
      <c r="G26" s="186">
        <v>960</v>
      </c>
      <c r="H26" s="94">
        <f t="shared" si="1"/>
        <v>1651</v>
      </c>
      <c r="I26" s="187">
        <v>0</v>
      </c>
      <c r="J26" s="186">
        <v>1499</v>
      </c>
      <c r="K26" s="186">
        <v>1425</v>
      </c>
      <c r="L26" s="186">
        <v>793</v>
      </c>
      <c r="M26" s="186">
        <v>567</v>
      </c>
      <c r="N26" s="186">
        <v>246</v>
      </c>
      <c r="O26" s="94">
        <f t="shared" si="3"/>
        <v>4530</v>
      </c>
      <c r="P26" s="96">
        <f t="shared" si="4"/>
        <v>6181</v>
      </c>
    </row>
    <row r="27" spans="3:16" ht="30" customHeight="1">
      <c r="C27" s="28"/>
      <c r="D27" s="29"/>
      <c r="E27" s="35" t="s">
        <v>53</v>
      </c>
      <c r="F27" s="186">
        <v>27</v>
      </c>
      <c r="G27" s="186">
        <v>12</v>
      </c>
      <c r="H27" s="94">
        <f t="shared" si="1"/>
        <v>39</v>
      </c>
      <c r="I27" s="187">
        <v>0</v>
      </c>
      <c r="J27" s="186">
        <v>33</v>
      </c>
      <c r="K27" s="186">
        <v>17</v>
      </c>
      <c r="L27" s="186">
        <v>11</v>
      </c>
      <c r="M27" s="186">
        <v>11</v>
      </c>
      <c r="N27" s="186">
        <v>2</v>
      </c>
      <c r="O27" s="94">
        <f t="shared" si="3"/>
        <v>74</v>
      </c>
      <c r="P27" s="96">
        <f t="shared" si="4"/>
        <v>113</v>
      </c>
    </row>
    <row r="28" spans="3:16" ht="30" customHeight="1">
      <c r="C28" s="28"/>
      <c r="D28" s="29"/>
      <c r="E28" s="35" t="s">
        <v>54</v>
      </c>
      <c r="F28" s="186">
        <v>38</v>
      </c>
      <c r="G28" s="186">
        <v>29</v>
      </c>
      <c r="H28" s="94">
        <f t="shared" si="1"/>
        <v>67</v>
      </c>
      <c r="I28" s="187">
        <v>0</v>
      </c>
      <c r="J28" s="186">
        <v>40</v>
      </c>
      <c r="K28" s="186">
        <v>14</v>
      </c>
      <c r="L28" s="186">
        <v>18</v>
      </c>
      <c r="M28" s="186">
        <v>3</v>
      </c>
      <c r="N28" s="186">
        <v>3</v>
      </c>
      <c r="O28" s="94">
        <f t="shared" si="3"/>
        <v>78</v>
      </c>
      <c r="P28" s="96">
        <f t="shared" si="4"/>
        <v>145</v>
      </c>
    </row>
    <row r="29" spans="3:16" ht="30" customHeight="1">
      <c r="C29" s="28"/>
      <c r="D29" s="37" t="s">
        <v>55</v>
      </c>
      <c r="E29" s="38"/>
      <c r="F29" s="186">
        <v>16</v>
      </c>
      <c r="G29" s="186">
        <v>13</v>
      </c>
      <c r="H29" s="94">
        <f t="shared" si="1"/>
        <v>29</v>
      </c>
      <c r="I29" s="187">
        <v>0</v>
      </c>
      <c r="J29" s="186">
        <v>91</v>
      </c>
      <c r="K29" s="186">
        <v>67</v>
      </c>
      <c r="L29" s="186">
        <v>51</v>
      </c>
      <c r="M29" s="186">
        <v>61</v>
      </c>
      <c r="N29" s="186">
        <v>18</v>
      </c>
      <c r="O29" s="94">
        <f t="shared" si="3"/>
        <v>288</v>
      </c>
      <c r="P29" s="96">
        <f t="shared" si="4"/>
        <v>317</v>
      </c>
    </row>
    <row r="30" spans="3:16" ht="30" customHeight="1" thickBot="1">
      <c r="C30" s="39"/>
      <c r="D30" s="40" t="s">
        <v>56</v>
      </c>
      <c r="E30" s="41"/>
      <c r="F30" s="189">
        <v>914</v>
      </c>
      <c r="G30" s="189">
        <v>1165</v>
      </c>
      <c r="H30" s="97">
        <f t="shared" si="1"/>
        <v>2079</v>
      </c>
      <c r="I30" s="190">
        <v>0</v>
      </c>
      <c r="J30" s="189">
        <v>3124</v>
      </c>
      <c r="K30" s="189">
        <v>1923</v>
      </c>
      <c r="L30" s="189">
        <v>1045</v>
      </c>
      <c r="M30" s="189">
        <v>736</v>
      </c>
      <c r="N30" s="189">
        <v>311</v>
      </c>
      <c r="O30" s="97">
        <f t="shared" si="3"/>
        <v>7139</v>
      </c>
      <c r="P30" s="98">
        <f t="shared" si="4"/>
        <v>9218</v>
      </c>
    </row>
    <row r="31" spans="3:16" ht="30" customHeight="1">
      <c r="C31" s="26" t="s">
        <v>57</v>
      </c>
      <c r="D31" s="42"/>
      <c r="E31" s="43"/>
      <c r="F31" s="89">
        <f>SUM(F32:F40)</f>
        <v>13</v>
      </c>
      <c r="G31" s="89">
        <f>SUM(G32:G40)</f>
        <v>20</v>
      </c>
      <c r="H31" s="90">
        <f t="shared" si="1"/>
        <v>33</v>
      </c>
      <c r="I31" s="91">
        <f aca="true" t="shared" si="8" ref="I31:N31">SUM(I32:I40)</f>
        <v>0</v>
      </c>
      <c r="J31" s="89">
        <f t="shared" si="8"/>
        <v>1075</v>
      </c>
      <c r="K31" s="89">
        <f t="shared" si="8"/>
        <v>848</v>
      </c>
      <c r="L31" s="89">
        <f t="shared" si="8"/>
        <v>590</v>
      </c>
      <c r="M31" s="89">
        <f t="shared" si="8"/>
        <v>536</v>
      </c>
      <c r="N31" s="89">
        <f t="shared" si="8"/>
        <v>330</v>
      </c>
      <c r="O31" s="90">
        <f t="shared" si="3"/>
        <v>3379</v>
      </c>
      <c r="P31" s="92">
        <f t="shared" si="4"/>
        <v>3412</v>
      </c>
    </row>
    <row r="32" spans="3:16" ht="30" customHeight="1">
      <c r="C32" s="44"/>
      <c r="D32" s="37" t="s">
        <v>58</v>
      </c>
      <c r="E32" s="38"/>
      <c r="F32" s="191">
        <v>0</v>
      </c>
      <c r="G32" s="191">
        <v>0</v>
      </c>
      <c r="H32" s="99">
        <f t="shared" si="1"/>
        <v>0</v>
      </c>
      <c r="I32" s="188">
        <v>0</v>
      </c>
      <c r="J32" s="191">
        <v>115</v>
      </c>
      <c r="K32" s="191">
        <v>155</v>
      </c>
      <c r="L32" s="191">
        <v>84</v>
      </c>
      <c r="M32" s="191">
        <v>75</v>
      </c>
      <c r="N32" s="191">
        <v>19</v>
      </c>
      <c r="O32" s="99">
        <f t="shared" si="3"/>
        <v>448</v>
      </c>
      <c r="P32" s="100">
        <f t="shared" si="4"/>
        <v>448</v>
      </c>
    </row>
    <row r="33" spans="3:16" ht="30" customHeight="1">
      <c r="C33" s="28"/>
      <c r="D33" s="37" t="s">
        <v>59</v>
      </c>
      <c r="E33" s="38"/>
      <c r="F33" s="186">
        <v>0</v>
      </c>
      <c r="G33" s="186">
        <v>0</v>
      </c>
      <c r="H33" s="93">
        <f t="shared" si="1"/>
        <v>0</v>
      </c>
      <c r="I33" s="188">
        <v>0</v>
      </c>
      <c r="J33" s="186">
        <v>1</v>
      </c>
      <c r="K33" s="186">
        <v>0</v>
      </c>
      <c r="L33" s="186">
        <v>0</v>
      </c>
      <c r="M33" s="186">
        <v>0</v>
      </c>
      <c r="N33" s="186">
        <v>0</v>
      </c>
      <c r="O33" s="94">
        <f t="shared" si="3"/>
        <v>1</v>
      </c>
      <c r="P33" s="96">
        <f t="shared" si="4"/>
        <v>1</v>
      </c>
    </row>
    <row r="34" spans="3:16" ht="30" customHeight="1">
      <c r="C34" s="28"/>
      <c r="D34" s="37" t="s">
        <v>74</v>
      </c>
      <c r="E34" s="38"/>
      <c r="F34" s="186">
        <v>0</v>
      </c>
      <c r="G34" s="186">
        <v>0</v>
      </c>
      <c r="H34" s="93">
        <f t="shared" si="1"/>
        <v>0</v>
      </c>
      <c r="I34" s="188">
        <v>0</v>
      </c>
      <c r="J34" s="186">
        <v>739</v>
      </c>
      <c r="K34" s="186">
        <v>480</v>
      </c>
      <c r="L34" s="186">
        <v>226</v>
      </c>
      <c r="M34" s="186">
        <v>106</v>
      </c>
      <c r="N34" s="186">
        <v>40</v>
      </c>
      <c r="O34" s="94">
        <f t="shared" si="3"/>
        <v>1591</v>
      </c>
      <c r="P34" s="96">
        <f t="shared" si="4"/>
        <v>1591</v>
      </c>
    </row>
    <row r="35" spans="3:16" ht="30" customHeight="1">
      <c r="C35" s="28"/>
      <c r="D35" s="37" t="s">
        <v>60</v>
      </c>
      <c r="E35" s="38"/>
      <c r="F35" s="186">
        <v>0</v>
      </c>
      <c r="G35" s="186">
        <v>2</v>
      </c>
      <c r="H35" s="93">
        <f t="shared" si="1"/>
        <v>2</v>
      </c>
      <c r="I35" s="187">
        <v>0</v>
      </c>
      <c r="J35" s="186">
        <v>34</v>
      </c>
      <c r="K35" s="186">
        <v>24</v>
      </c>
      <c r="L35" s="186">
        <v>32</v>
      </c>
      <c r="M35" s="186">
        <v>27</v>
      </c>
      <c r="N35" s="186">
        <v>18</v>
      </c>
      <c r="O35" s="94">
        <f t="shared" si="3"/>
        <v>135</v>
      </c>
      <c r="P35" s="96">
        <f t="shared" si="4"/>
        <v>137</v>
      </c>
    </row>
    <row r="36" spans="3:16" ht="30" customHeight="1">
      <c r="C36" s="28"/>
      <c r="D36" s="37" t="s">
        <v>61</v>
      </c>
      <c r="E36" s="38"/>
      <c r="F36" s="186">
        <v>13</v>
      </c>
      <c r="G36" s="186">
        <v>18</v>
      </c>
      <c r="H36" s="93">
        <f t="shared" si="1"/>
        <v>31</v>
      </c>
      <c r="I36" s="187">
        <v>0</v>
      </c>
      <c r="J36" s="186">
        <v>94</v>
      </c>
      <c r="K36" s="186">
        <v>77</v>
      </c>
      <c r="L36" s="186">
        <v>41</v>
      </c>
      <c r="M36" s="186">
        <v>41</v>
      </c>
      <c r="N36" s="186">
        <v>14</v>
      </c>
      <c r="O36" s="94">
        <f t="shared" si="3"/>
        <v>267</v>
      </c>
      <c r="P36" s="96">
        <f t="shared" si="4"/>
        <v>298</v>
      </c>
    </row>
    <row r="37" spans="3:16" ht="30" customHeight="1">
      <c r="C37" s="28"/>
      <c r="D37" s="37" t="s">
        <v>62</v>
      </c>
      <c r="E37" s="38"/>
      <c r="F37" s="186">
        <v>0</v>
      </c>
      <c r="G37" s="186">
        <v>0</v>
      </c>
      <c r="H37" s="93">
        <f t="shared" si="1"/>
        <v>0</v>
      </c>
      <c r="I37" s="188">
        <v>0</v>
      </c>
      <c r="J37" s="186">
        <v>90</v>
      </c>
      <c r="K37" s="186">
        <v>104</v>
      </c>
      <c r="L37" s="186">
        <v>118</v>
      </c>
      <c r="M37" s="186">
        <v>52</v>
      </c>
      <c r="N37" s="186">
        <v>34</v>
      </c>
      <c r="O37" s="94">
        <f t="shared" si="3"/>
        <v>398</v>
      </c>
      <c r="P37" s="96">
        <f t="shared" si="4"/>
        <v>398</v>
      </c>
    </row>
    <row r="38" spans="3:16" ht="30" customHeight="1">
      <c r="C38" s="28"/>
      <c r="D38" s="37" t="s">
        <v>63</v>
      </c>
      <c r="E38" s="38"/>
      <c r="F38" s="186">
        <v>0</v>
      </c>
      <c r="G38" s="186">
        <v>0</v>
      </c>
      <c r="H38" s="93">
        <f t="shared" si="1"/>
        <v>0</v>
      </c>
      <c r="I38" s="188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94">
        <f t="shared" si="3"/>
        <v>0</v>
      </c>
      <c r="P38" s="96">
        <f t="shared" si="4"/>
        <v>0</v>
      </c>
    </row>
    <row r="39" spans="3:16" ht="30" customHeight="1">
      <c r="C39" s="28"/>
      <c r="D39" s="167" t="s">
        <v>64</v>
      </c>
      <c r="E39" s="168"/>
      <c r="F39" s="186">
        <v>0</v>
      </c>
      <c r="G39" s="186">
        <v>0</v>
      </c>
      <c r="H39" s="94">
        <f t="shared" si="1"/>
        <v>0</v>
      </c>
      <c r="I39" s="188">
        <v>0</v>
      </c>
      <c r="J39" s="186">
        <v>1</v>
      </c>
      <c r="K39" s="186">
        <v>4</v>
      </c>
      <c r="L39" s="186">
        <v>84</v>
      </c>
      <c r="M39" s="186">
        <v>228</v>
      </c>
      <c r="N39" s="186">
        <v>203</v>
      </c>
      <c r="O39" s="94">
        <f t="shared" si="3"/>
        <v>520</v>
      </c>
      <c r="P39" s="96">
        <f t="shared" si="4"/>
        <v>520</v>
      </c>
    </row>
    <row r="40" spans="3:16" ht="30" customHeight="1" thickBot="1">
      <c r="C40" s="39"/>
      <c r="D40" s="169" t="s">
        <v>65</v>
      </c>
      <c r="E40" s="170"/>
      <c r="F40" s="192">
        <v>0</v>
      </c>
      <c r="G40" s="192">
        <v>0</v>
      </c>
      <c r="H40" s="101">
        <f t="shared" si="1"/>
        <v>0</v>
      </c>
      <c r="I40" s="193">
        <v>0</v>
      </c>
      <c r="J40" s="192">
        <v>1</v>
      </c>
      <c r="K40" s="192">
        <v>4</v>
      </c>
      <c r="L40" s="192">
        <v>5</v>
      </c>
      <c r="M40" s="192">
        <v>7</v>
      </c>
      <c r="N40" s="192">
        <v>2</v>
      </c>
      <c r="O40" s="101">
        <f t="shared" si="3"/>
        <v>19</v>
      </c>
      <c r="P40" s="102">
        <f t="shared" si="4"/>
        <v>19</v>
      </c>
    </row>
    <row r="41" spans="3:16" ht="30" customHeight="1">
      <c r="C41" s="26" t="s">
        <v>66</v>
      </c>
      <c r="D41" s="42"/>
      <c r="E41" s="43"/>
      <c r="F41" s="89">
        <f>SUM(F42:F45)</f>
        <v>0</v>
      </c>
      <c r="G41" s="89">
        <f>SUM(G42:G45)</f>
        <v>0</v>
      </c>
      <c r="H41" s="90">
        <f t="shared" si="1"/>
        <v>0</v>
      </c>
      <c r="I41" s="81">
        <v>0</v>
      </c>
      <c r="J41" s="89">
        <f>SUM(J42:J45)</f>
        <v>177</v>
      </c>
      <c r="K41" s="89">
        <f>SUM(K42:K45)</f>
        <v>172</v>
      </c>
      <c r="L41" s="89">
        <f>SUM(L42:L45)</f>
        <v>448</v>
      </c>
      <c r="M41" s="89">
        <f>SUM(M42:M45)</f>
        <v>917</v>
      </c>
      <c r="N41" s="89">
        <f>SUM(N42:N45)</f>
        <v>580</v>
      </c>
      <c r="O41" s="90">
        <f t="shared" si="3"/>
        <v>2294</v>
      </c>
      <c r="P41" s="92">
        <f t="shared" si="4"/>
        <v>2294</v>
      </c>
    </row>
    <row r="42" spans="3:16" ht="30" customHeight="1">
      <c r="C42" s="28"/>
      <c r="D42" s="37" t="s">
        <v>67</v>
      </c>
      <c r="E42" s="38"/>
      <c r="F42" s="186">
        <v>0</v>
      </c>
      <c r="G42" s="186">
        <v>0</v>
      </c>
      <c r="H42" s="94">
        <f t="shared" si="1"/>
        <v>0</v>
      </c>
      <c r="I42" s="188">
        <v>0</v>
      </c>
      <c r="J42" s="186">
        <v>6</v>
      </c>
      <c r="K42" s="186">
        <v>9</v>
      </c>
      <c r="L42" s="186">
        <v>220</v>
      </c>
      <c r="M42" s="186">
        <v>515</v>
      </c>
      <c r="N42" s="186">
        <v>349</v>
      </c>
      <c r="O42" s="31">
        <f t="shared" si="3"/>
        <v>1099</v>
      </c>
      <c r="P42" s="96">
        <f t="shared" si="4"/>
        <v>1099</v>
      </c>
    </row>
    <row r="43" spans="3:16" ht="30" customHeight="1">
      <c r="C43" s="28"/>
      <c r="D43" s="37" t="s">
        <v>68</v>
      </c>
      <c r="E43" s="38"/>
      <c r="F43" s="186">
        <v>0</v>
      </c>
      <c r="G43" s="186">
        <v>0</v>
      </c>
      <c r="H43" s="94">
        <f t="shared" si="1"/>
        <v>0</v>
      </c>
      <c r="I43" s="188">
        <v>0</v>
      </c>
      <c r="J43" s="186">
        <v>157</v>
      </c>
      <c r="K43" s="186">
        <v>147</v>
      </c>
      <c r="L43" s="186">
        <v>182</v>
      </c>
      <c r="M43" s="186">
        <v>195</v>
      </c>
      <c r="N43" s="186">
        <v>112</v>
      </c>
      <c r="O43" s="31">
        <f t="shared" si="3"/>
        <v>793</v>
      </c>
      <c r="P43" s="96">
        <f t="shared" si="4"/>
        <v>793</v>
      </c>
    </row>
    <row r="44" spans="3:16" ht="30" customHeight="1">
      <c r="C44" s="28"/>
      <c r="D44" s="37" t="s">
        <v>69</v>
      </c>
      <c r="E44" s="38"/>
      <c r="F44" s="186">
        <v>0</v>
      </c>
      <c r="G44" s="186">
        <v>0</v>
      </c>
      <c r="H44" s="108">
        <f t="shared" si="1"/>
        <v>0</v>
      </c>
      <c r="I44" s="188">
        <v>0</v>
      </c>
      <c r="J44" s="186">
        <v>1</v>
      </c>
      <c r="K44" s="186">
        <v>1</v>
      </c>
      <c r="L44" s="186">
        <v>7</v>
      </c>
      <c r="M44" s="186">
        <v>37</v>
      </c>
      <c r="N44" s="186">
        <v>24</v>
      </c>
      <c r="O44" s="31">
        <f t="shared" si="3"/>
        <v>70</v>
      </c>
      <c r="P44" s="96">
        <f t="shared" si="4"/>
        <v>70</v>
      </c>
    </row>
    <row r="45" spans="3:16" ht="30" customHeight="1" thickBot="1">
      <c r="C45" s="39"/>
      <c r="D45" s="40" t="s">
        <v>78</v>
      </c>
      <c r="E45" s="41"/>
      <c r="F45" s="189">
        <v>0</v>
      </c>
      <c r="G45" s="189">
        <v>0</v>
      </c>
      <c r="H45" s="97">
        <f t="shared" si="1"/>
        <v>0</v>
      </c>
      <c r="I45" s="194">
        <v>0</v>
      </c>
      <c r="J45" s="189">
        <v>13</v>
      </c>
      <c r="K45" s="189">
        <v>15</v>
      </c>
      <c r="L45" s="189">
        <v>39</v>
      </c>
      <c r="M45" s="189">
        <v>170</v>
      </c>
      <c r="N45" s="189">
        <v>95</v>
      </c>
      <c r="O45" s="109">
        <f t="shared" si="3"/>
        <v>332</v>
      </c>
      <c r="P45" s="98">
        <f t="shared" si="4"/>
        <v>332</v>
      </c>
    </row>
    <row r="46" spans="3:16" ht="30" customHeight="1" thickBot="1">
      <c r="C46" s="171" t="s">
        <v>70</v>
      </c>
      <c r="D46" s="172"/>
      <c r="E46" s="173"/>
      <c r="F46" s="103">
        <f>SUM(F10,F31,F41)</f>
        <v>2080</v>
      </c>
      <c r="G46" s="103">
        <f>SUM(G10,G31,G41)</f>
        <v>2688</v>
      </c>
      <c r="H46" s="104">
        <f t="shared" si="1"/>
        <v>4768</v>
      </c>
      <c r="I46" s="105">
        <f aca="true" t="shared" si="9" ref="I46:N46">SUM(I10,I31,I41)</f>
        <v>0</v>
      </c>
      <c r="J46" s="103">
        <f t="shared" si="9"/>
        <v>10112</v>
      </c>
      <c r="K46" s="103">
        <f t="shared" si="9"/>
        <v>7307</v>
      </c>
      <c r="L46" s="103">
        <f t="shared" si="9"/>
        <v>4599</v>
      </c>
      <c r="M46" s="103">
        <f t="shared" si="9"/>
        <v>4115</v>
      </c>
      <c r="N46" s="103">
        <f t="shared" si="9"/>
        <v>2112</v>
      </c>
      <c r="O46" s="104">
        <f t="shared" si="3"/>
        <v>28245</v>
      </c>
      <c r="P46" s="106">
        <f t="shared" si="4"/>
        <v>33013</v>
      </c>
    </row>
    <row r="47" spans="3:17" ht="30" customHeight="1" thickBot="1" thickTop="1">
      <c r="C47" s="45" t="s">
        <v>71</v>
      </c>
      <c r="D47" s="25"/>
      <c r="E47" s="25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07"/>
      <c r="Q47" s="2"/>
    </row>
    <row r="48" spans="3:17" ht="30" customHeight="1">
      <c r="C48" s="26" t="s">
        <v>37</v>
      </c>
      <c r="D48" s="23"/>
      <c r="E48" s="24"/>
      <c r="F48" s="89">
        <f>SUM(F49,F55,F58,F63,F67,F68)</f>
        <v>1713581</v>
      </c>
      <c r="G48" s="89">
        <f>SUM(G49,G55,G58,G63,G67,G68)</f>
        <v>3102348</v>
      </c>
      <c r="H48" s="90">
        <f t="shared" si="1"/>
        <v>4815929</v>
      </c>
      <c r="I48" s="91">
        <f aca="true" t="shared" si="10" ref="I48:N48">SUM(I49,I55,I58,I63,I67,I68)</f>
        <v>0</v>
      </c>
      <c r="J48" s="89">
        <f t="shared" si="10"/>
        <v>26394474</v>
      </c>
      <c r="K48" s="89">
        <f t="shared" si="10"/>
        <v>22220379</v>
      </c>
      <c r="L48" s="89">
        <f t="shared" si="10"/>
        <v>17116330</v>
      </c>
      <c r="M48" s="89">
        <f t="shared" si="10"/>
        <v>16091292</v>
      </c>
      <c r="N48" s="89">
        <f t="shared" si="10"/>
        <v>7839039</v>
      </c>
      <c r="O48" s="90">
        <f t="shared" si="3"/>
        <v>89661514</v>
      </c>
      <c r="P48" s="92">
        <f t="shared" si="4"/>
        <v>94477443</v>
      </c>
      <c r="Q48" s="2"/>
    </row>
    <row r="49" spans="3:16" ht="30" customHeight="1">
      <c r="C49" s="28"/>
      <c r="D49" s="29" t="s">
        <v>38</v>
      </c>
      <c r="E49" s="30"/>
      <c r="F49" s="93">
        <f>SUM(F50:F54)</f>
        <v>238560</v>
      </c>
      <c r="G49" s="93">
        <f>SUM(G50:G54)</f>
        <v>524686</v>
      </c>
      <c r="H49" s="94">
        <f t="shared" si="1"/>
        <v>763246</v>
      </c>
      <c r="I49" s="95">
        <f aca="true" t="shared" si="11" ref="I49:N49">SUM(I50:I54)</f>
        <v>0</v>
      </c>
      <c r="J49" s="93">
        <f t="shared" si="11"/>
        <v>5596874</v>
      </c>
      <c r="K49" s="93">
        <f t="shared" si="11"/>
        <v>4374031</v>
      </c>
      <c r="L49" s="93">
        <f t="shared" si="11"/>
        <v>2927932</v>
      </c>
      <c r="M49" s="93">
        <f t="shared" si="11"/>
        <v>3352494</v>
      </c>
      <c r="N49" s="93">
        <f t="shared" si="11"/>
        <v>2651594</v>
      </c>
      <c r="O49" s="94">
        <f t="shared" si="3"/>
        <v>18902925</v>
      </c>
      <c r="P49" s="96">
        <f t="shared" si="4"/>
        <v>19666171</v>
      </c>
    </row>
    <row r="50" spans="3:16" ht="30" customHeight="1">
      <c r="C50" s="28"/>
      <c r="D50" s="29"/>
      <c r="E50" s="32" t="s">
        <v>39</v>
      </c>
      <c r="F50" s="186">
        <v>0</v>
      </c>
      <c r="G50" s="186">
        <v>-1268</v>
      </c>
      <c r="H50" s="94">
        <f t="shared" si="1"/>
        <v>-1268</v>
      </c>
      <c r="I50" s="187">
        <v>0</v>
      </c>
      <c r="J50" s="186">
        <v>3606736</v>
      </c>
      <c r="K50" s="186">
        <v>2746692</v>
      </c>
      <c r="L50" s="186">
        <v>1829983</v>
      </c>
      <c r="M50" s="186">
        <v>2022638</v>
      </c>
      <c r="N50" s="186">
        <v>1614760</v>
      </c>
      <c r="O50" s="31">
        <f t="shared" si="3"/>
        <v>11820809</v>
      </c>
      <c r="P50" s="96">
        <f t="shared" si="4"/>
        <v>11819541</v>
      </c>
    </row>
    <row r="51" spans="3:16" ht="30" customHeight="1">
      <c r="C51" s="28"/>
      <c r="D51" s="29"/>
      <c r="E51" s="32" t="s">
        <v>40</v>
      </c>
      <c r="F51" s="186">
        <v>0</v>
      </c>
      <c r="G51" s="186">
        <v>0</v>
      </c>
      <c r="H51" s="94">
        <f t="shared" si="1"/>
        <v>0</v>
      </c>
      <c r="I51" s="187">
        <v>0</v>
      </c>
      <c r="J51" s="186">
        <v>16497</v>
      </c>
      <c r="K51" s="186">
        <v>33260</v>
      </c>
      <c r="L51" s="186">
        <v>57992</v>
      </c>
      <c r="M51" s="186">
        <v>281704</v>
      </c>
      <c r="N51" s="186">
        <v>314508</v>
      </c>
      <c r="O51" s="31">
        <f t="shared" si="3"/>
        <v>703961</v>
      </c>
      <c r="P51" s="96">
        <f t="shared" si="4"/>
        <v>703961</v>
      </c>
    </row>
    <row r="52" spans="3:16" ht="30" customHeight="1">
      <c r="C52" s="28"/>
      <c r="D52" s="29"/>
      <c r="E52" s="32" t="s">
        <v>41</v>
      </c>
      <c r="F52" s="186">
        <v>98818</v>
      </c>
      <c r="G52" s="186">
        <v>274165</v>
      </c>
      <c r="H52" s="94">
        <f t="shared" si="1"/>
        <v>372983</v>
      </c>
      <c r="I52" s="187">
        <v>0</v>
      </c>
      <c r="J52" s="186">
        <v>980715</v>
      </c>
      <c r="K52" s="186">
        <v>731024</v>
      </c>
      <c r="L52" s="186">
        <v>386548</v>
      </c>
      <c r="M52" s="186">
        <v>547396</v>
      </c>
      <c r="N52" s="186">
        <v>439567</v>
      </c>
      <c r="O52" s="31">
        <f t="shared" si="3"/>
        <v>3085250</v>
      </c>
      <c r="P52" s="96">
        <f t="shared" si="4"/>
        <v>3458233</v>
      </c>
    </row>
    <row r="53" spans="3:16" ht="30" customHeight="1">
      <c r="C53" s="28"/>
      <c r="D53" s="29"/>
      <c r="E53" s="32" t="s">
        <v>42</v>
      </c>
      <c r="F53" s="186">
        <v>82631</v>
      </c>
      <c r="G53" s="186">
        <v>201414</v>
      </c>
      <c r="H53" s="94">
        <f t="shared" si="1"/>
        <v>284045</v>
      </c>
      <c r="I53" s="187">
        <v>0</v>
      </c>
      <c r="J53" s="186">
        <v>572324</v>
      </c>
      <c r="K53" s="186">
        <v>450465</v>
      </c>
      <c r="L53" s="186">
        <v>359925</v>
      </c>
      <c r="M53" s="186">
        <v>291402</v>
      </c>
      <c r="N53" s="186">
        <v>154848</v>
      </c>
      <c r="O53" s="31">
        <f t="shared" si="3"/>
        <v>1828964</v>
      </c>
      <c r="P53" s="96">
        <f t="shared" si="4"/>
        <v>2113009</v>
      </c>
    </row>
    <row r="54" spans="3:16" ht="30" customHeight="1">
      <c r="C54" s="28"/>
      <c r="D54" s="29"/>
      <c r="E54" s="32" t="s">
        <v>43</v>
      </c>
      <c r="F54" s="186">
        <v>57111</v>
      </c>
      <c r="G54" s="186">
        <v>50375</v>
      </c>
      <c r="H54" s="94">
        <f t="shared" si="1"/>
        <v>107486</v>
      </c>
      <c r="I54" s="187">
        <v>0</v>
      </c>
      <c r="J54" s="186">
        <v>420602</v>
      </c>
      <c r="K54" s="186">
        <v>412590</v>
      </c>
      <c r="L54" s="186">
        <v>293484</v>
      </c>
      <c r="M54" s="186">
        <v>209354</v>
      </c>
      <c r="N54" s="186">
        <v>127911</v>
      </c>
      <c r="O54" s="31">
        <f t="shared" si="3"/>
        <v>1463941</v>
      </c>
      <c r="P54" s="96">
        <f t="shared" si="4"/>
        <v>1571427</v>
      </c>
    </row>
    <row r="55" spans="3:16" ht="30" customHeight="1">
      <c r="C55" s="28"/>
      <c r="D55" s="33" t="s">
        <v>44</v>
      </c>
      <c r="E55" s="34"/>
      <c r="F55" s="93">
        <f>SUM(F56:F57)</f>
        <v>580155</v>
      </c>
      <c r="G55" s="93">
        <f>SUM(G56:G57)</f>
        <v>1258893</v>
      </c>
      <c r="H55" s="94">
        <f t="shared" si="1"/>
        <v>1839048</v>
      </c>
      <c r="I55" s="95">
        <f aca="true" t="shared" si="12" ref="I55:N55">SUM(I56:I57)</f>
        <v>0</v>
      </c>
      <c r="J55" s="93">
        <f t="shared" si="12"/>
        <v>13248176</v>
      </c>
      <c r="K55" s="93">
        <f t="shared" si="12"/>
        <v>11188602</v>
      </c>
      <c r="L55" s="93">
        <f t="shared" si="12"/>
        <v>7578818</v>
      </c>
      <c r="M55" s="93">
        <f t="shared" si="12"/>
        <v>6076929</v>
      </c>
      <c r="N55" s="93">
        <f t="shared" si="12"/>
        <v>2582376</v>
      </c>
      <c r="O55" s="94">
        <f t="shared" si="3"/>
        <v>40674901</v>
      </c>
      <c r="P55" s="96">
        <f t="shared" si="4"/>
        <v>42513949</v>
      </c>
    </row>
    <row r="56" spans="3:16" ht="30" customHeight="1">
      <c r="C56" s="28"/>
      <c r="D56" s="29"/>
      <c r="E56" s="32" t="s">
        <v>45</v>
      </c>
      <c r="F56" s="186">
        <v>0</v>
      </c>
      <c r="G56" s="186">
        <v>0</v>
      </c>
      <c r="H56" s="94">
        <f t="shared" si="1"/>
        <v>0</v>
      </c>
      <c r="I56" s="187">
        <v>0</v>
      </c>
      <c r="J56" s="186">
        <v>10372867</v>
      </c>
      <c r="K56" s="186">
        <v>8593840</v>
      </c>
      <c r="L56" s="186">
        <v>6245962</v>
      </c>
      <c r="M56" s="186">
        <v>5308743</v>
      </c>
      <c r="N56" s="186">
        <v>2296565</v>
      </c>
      <c r="O56" s="94">
        <f t="shared" si="3"/>
        <v>32817977</v>
      </c>
      <c r="P56" s="96">
        <f t="shared" si="4"/>
        <v>32817977</v>
      </c>
    </row>
    <row r="57" spans="3:16" ht="30" customHeight="1">
      <c r="C57" s="28"/>
      <c r="D57" s="29"/>
      <c r="E57" s="32" t="s">
        <v>46</v>
      </c>
      <c r="F57" s="186">
        <v>580155</v>
      </c>
      <c r="G57" s="186">
        <v>1258893</v>
      </c>
      <c r="H57" s="94">
        <f t="shared" si="1"/>
        <v>1839048</v>
      </c>
      <c r="I57" s="187">
        <v>0</v>
      </c>
      <c r="J57" s="186">
        <v>2875309</v>
      </c>
      <c r="K57" s="186">
        <v>2594762</v>
      </c>
      <c r="L57" s="186">
        <v>1332856</v>
      </c>
      <c r="M57" s="186">
        <v>768186</v>
      </c>
      <c r="N57" s="186">
        <v>285811</v>
      </c>
      <c r="O57" s="94">
        <f t="shared" si="3"/>
        <v>7856924</v>
      </c>
      <c r="P57" s="96">
        <f t="shared" si="4"/>
        <v>9695972</v>
      </c>
    </row>
    <row r="58" spans="3:16" ht="30" customHeight="1">
      <c r="C58" s="28"/>
      <c r="D58" s="33" t="s">
        <v>47</v>
      </c>
      <c r="E58" s="34"/>
      <c r="F58" s="93">
        <f>SUM(F59:F62)</f>
        <v>2460</v>
      </c>
      <c r="G58" s="93">
        <f>SUM(G59:G62)</f>
        <v>30932</v>
      </c>
      <c r="H58" s="94">
        <f t="shared" si="1"/>
        <v>33392</v>
      </c>
      <c r="I58" s="95">
        <f aca="true" t="shared" si="13" ref="I58:N58">SUM(I59:I62)</f>
        <v>0</v>
      </c>
      <c r="J58" s="93">
        <f t="shared" si="13"/>
        <v>877965</v>
      </c>
      <c r="K58" s="93">
        <f t="shared" si="13"/>
        <v>903396</v>
      </c>
      <c r="L58" s="93">
        <f t="shared" si="13"/>
        <v>2616965</v>
      </c>
      <c r="M58" s="93">
        <f t="shared" si="13"/>
        <v>3105142</v>
      </c>
      <c r="N58" s="93">
        <f t="shared" si="13"/>
        <v>1176472</v>
      </c>
      <c r="O58" s="94">
        <f t="shared" si="3"/>
        <v>8679940</v>
      </c>
      <c r="P58" s="96">
        <f t="shared" si="4"/>
        <v>8713332</v>
      </c>
    </row>
    <row r="59" spans="3:16" ht="30" customHeight="1">
      <c r="C59" s="28"/>
      <c r="D59" s="29"/>
      <c r="E59" s="32" t="s">
        <v>48</v>
      </c>
      <c r="F59" s="186">
        <v>2460</v>
      </c>
      <c r="G59" s="186">
        <v>15784</v>
      </c>
      <c r="H59" s="94">
        <f t="shared" si="1"/>
        <v>18244</v>
      </c>
      <c r="I59" s="187">
        <v>0</v>
      </c>
      <c r="J59" s="186">
        <v>765083</v>
      </c>
      <c r="K59" s="186">
        <v>718728</v>
      </c>
      <c r="L59" s="186">
        <v>2505739</v>
      </c>
      <c r="M59" s="186">
        <v>2898642</v>
      </c>
      <c r="N59" s="186">
        <v>1126738</v>
      </c>
      <c r="O59" s="94">
        <f t="shared" si="3"/>
        <v>8014930</v>
      </c>
      <c r="P59" s="96">
        <f t="shared" si="4"/>
        <v>8033174</v>
      </c>
    </row>
    <row r="60" spans="3:16" ht="30" customHeight="1">
      <c r="C60" s="28"/>
      <c r="D60" s="29"/>
      <c r="E60" s="35" t="s">
        <v>49</v>
      </c>
      <c r="F60" s="186">
        <v>0</v>
      </c>
      <c r="G60" s="186">
        <v>15148</v>
      </c>
      <c r="H60" s="94">
        <f t="shared" si="1"/>
        <v>15148</v>
      </c>
      <c r="I60" s="187">
        <v>0</v>
      </c>
      <c r="J60" s="186">
        <v>112882</v>
      </c>
      <c r="K60" s="186">
        <v>184668</v>
      </c>
      <c r="L60" s="186">
        <v>111226</v>
      </c>
      <c r="M60" s="186">
        <v>206500</v>
      </c>
      <c r="N60" s="186">
        <v>49734</v>
      </c>
      <c r="O60" s="94">
        <f t="shared" si="3"/>
        <v>665010</v>
      </c>
      <c r="P60" s="96">
        <f t="shared" si="4"/>
        <v>680158</v>
      </c>
    </row>
    <row r="61" spans="3:16" ht="30" customHeight="1">
      <c r="C61" s="28"/>
      <c r="D61" s="29"/>
      <c r="E61" s="35" t="s">
        <v>50</v>
      </c>
      <c r="F61" s="186">
        <v>0</v>
      </c>
      <c r="G61" s="186">
        <v>0</v>
      </c>
      <c r="H61" s="94">
        <f t="shared" si="1"/>
        <v>0</v>
      </c>
      <c r="I61" s="187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94">
        <f t="shared" si="3"/>
        <v>0</v>
      </c>
      <c r="P61" s="96">
        <f t="shared" si="4"/>
        <v>0</v>
      </c>
    </row>
    <row r="62" spans="3:16" ht="30" customHeight="1">
      <c r="C62" s="28"/>
      <c r="D62" s="36"/>
      <c r="E62" s="35" t="s">
        <v>77</v>
      </c>
      <c r="F62" s="186">
        <v>0</v>
      </c>
      <c r="G62" s="186">
        <v>0</v>
      </c>
      <c r="H62" s="94">
        <f t="shared" si="1"/>
        <v>0</v>
      </c>
      <c r="I62" s="188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94">
        <f t="shared" si="3"/>
        <v>0</v>
      </c>
      <c r="P62" s="96">
        <f t="shared" si="4"/>
        <v>0</v>
      </c>
    </row>
    <row r="63" spans="3:16" ht="30" customHeight="1">
      <c r="C63" s="28"/>
      <c r="D63" s="33" t="s">
        <v>51</v>
      </c>
      <c r="E63" s="34"/>
      <c r="F63" s="93">
        <f>SUM(F64)</f>
        <v>385487</v>
      </c>
      <c r="G63" s="93">
        <f>SUM(G64)</f>
        <v>649975</v>
      </c>
      <c r="H63" s="94">
        <f t="shared" si="1"/>
        <v>1035462</v>
      </c>
      <c r="I63" s="95">
        <f aca="true" t="shared" si="14" ref="I63:N63">SUM(I64)</f>
        <v>0</v>
      </c>
      <c r="J63" s="93">
        <f t="shared" si="14"/>
        <v>1163846</v>
      </c>
      <c r="K63" s="93">
        <f t="shared" si="14"/>
        <v>1907701</v>
      </c>
      <c r="L63" s="93">
        <f t="shared" si="14"/>
        <v>1264751</v>
      </c>
      <c r="M63" s="93">
        <f t="shared" si="14"/>
        <v>1040858</v>
      </c>
      <c r="N63" s="93">
        <f t="shared" si="14"/>
        <v>501976</v>
      </c>
      <c r="O63" s="94">
        <f t="shared" si="3"/>
        <v>5879132</v>
      </c>
      <c r="P63" s="96">
        <f t="shared" si="4"/>
        <v>6914594</v>
      </c>
    </row>
    <row r="64" spans="3:16" ht="30" customHeight="1">
      <c r="C64" s="28"/>
      <c r="D64" s="29"/>
      <c r="E64" s="35" t="s">
        <v>52</v>
      </c>
      <c r="F64" s="186">
        <v>385487</v>
      </c>
      <c r="G64" s="186">
        <v>649975</v>
      </c>
      <c r="H64" s="94">
        <f t="shared" si="1"/>
        <v>1035462</v>
      </c>
      <c r="I64" s="187">
        <v>0</v>
      </c>
      <c r="J64" s="186">
        <v>1163846</v>
      </c>
      <c r="K64" s="186">
        <v>1907701</v>
      </c>
      <c r="L64" s="186">
        <v>1264751</v>
      </c>
      <c r="M64" s="186">
        <v>1040858</v>
      </c>
      <c r="N64" s="186">
        <v>501976</v>
      </c>
      <c r="O64" s="94">
        <f t="shared" si="3"/>
        <v>5879132</v>
      </c>
      <c r="P64" s="96">
        <f t="shared" si="4"/>
        <v>6914594</v>
      </c>
    </row>
    <row r="65" spans="3:16" ht="30" customHeight="1" hidden="1">
      <c r="C65" s="28"/>
      <c r="D65" s="29"/>
      <c r="E65" s="35" t="s">
        <v>53</v>
      </c>
      <c r="F65" s="186">
        <v>0</v>
      </c>
      <c r="G65" s="186">
        <v>0</v>
      </c>
      <c r="H65" s="94">
        <f t="shared" si="1"/>
        <v>0</v>
      </c>
      <c r="I65" s="187">
        <v>0</v>
      </c>
      <c r="J65" s="186">
        <v>0</v>
      </c>
      <c r="K65" s="186">
        <v>0</v>
      </c>
      <c r="L65" s="186">
        <v>0</v>
      </c>
      <c r="M65" s="186">
        <v>0</v>
      </c>
      <c r="N65" s="186">
        <v>0</v>
      </c>
      <c r="O65" s="94">
        <f t="shared" si="3"/>
        <v>0</v>
      </c>
      <c r="P65" s="96">
        <f t="shared" si="4"/>
        <v>0</v>
      </c>
    </row>
    <row r="66" spans="3:16" ht="30" customHeight="1" hidden="1">
      <c r="C66" s="28"/>
      <c r="D66" s="29"/>
      <c r="E66" s="35" t="s">
        <v>54</v>
      </c>
      <c r="F66" s="186">
        <v>0</v>
      </c>
      <c r="G66" s="186">
        <v>0</v>
      </c>
      <c r="H66" s="94">
        <f t="shared" si="1"/>
        <v>0</v>
      </c>
      <c r="I66" s="187">
        <v>0</v>
      </c>
      <c r="J66" s="186">
        <v>0</v>
      </c>
      <c r="K66" s="186">
        <v>0</v>
      </c>
      <c r="L66" s="186">
        <v>0</v>
      </c>
      <c r="M66" s="186">
        <v>0</v>
      </c>
      <c r="N66" s="186">
        <v>0</v>
      </c>
      <c r="O66" s="94">
        <f t="shared" si="3"/>
        <v>0</v>
      </c>
      <c r="P66" s="96">
        <f t="shared" si="4"/>
        <v>0</v>
      </c>
    </row>
    <row r="67" spans="3:16" ht="30" customHeight="1">
      <c r="C67" s="28"/>
      <c r="D67" s="37" t="s">
        <v>55</v>
      </c>
      <c r="E67" s="38"/>
      <c r="F67" s="186">
        <v>104885</v>
      </c>
      <c r="G67" s="186">
        <v>127647</v>
      </c>
      <c r="H67" s="94">
        <f t="shared" si="1"/>
        <v>232532</v>
      </c>
      <c r="I67" s="187">
        <v>0</v>
      </c>
      <c r="J67" s="186">
        <v>1565866</v>
      </c>
      <c r="K67" s="186">
        <v>1371749</v>
      </c>
      <c r="L67" s="186">
        <v>1072386</v>
      </c>
      <c r="M67" s="186">
        <v>1367157</v>
      </c>
      <c r="N67" s="186">
        <v>452303</v>
      </c>
      <c r="O67" s="94">
        <f t="shared" si="3"/>
        <v>5829461</v>
      </c>
      <c r="P67" s="96">
        <f t="shared" si="4"/>
        <v>6061993</v>
      </c>
    </row>
    <row r="68" spans="3:16" ht="30" customHeight="1" thickBot="1">
      <c r="C68" s="39"/>
      <c r="D68" s="40" t="s">
        <v>56</v>
      </c>
      <c r="E68" s="41"/>
      <c r="F68" s="189">
        <v>402034</v>
      </c>
      <c r="G68" s="189">
        <v>510215</v>
      </c>
      <c r="H68" s="97">
        <f t="shared" si="1"/>
        <v>912249</v>
      </c>
      <c r="I68" s="190">
        <v>0</v>
      </c>
      <c r="J68" s="189">
        <v>3941747</v>
      </c>
      <c r="K68" s="189">
        <v>2474900</v>
      </c>
      <c r="L68" s="189">
        <v>1655478</v>
      </c>
      <c r="M68" s="189">
        <v>1148712</v>
      </c>
      <c r="N68" s="189">
        <v>474318</v>
      </c>
      <c r="O68" s="97">
        <f t="shared" si="3"/>
        <v>9695155</v>
      </c>
      <c r="P68" s="98">
        <f t="shared" si="4"/>
        <v>10607404</v>
      </c>
    </row>
    <row r="69" spans="3:16" ht="30" customHeight="1">
      <c r="C69" s="26" t="s">
        <v>57</v>
      </c>
      <c r="D69" s="42"/>
      <c r="E69" s="43"/>
      <c r="F69" s="89">
        <f>SUM(F70:F78)</f>
        <v>64927</v>
      </c>
      <c r="G69" s="89">
        <f>SUM(G70:G78)</f>
        <v>147323</v>
      </c>
      <c r="H69" s="90">
        <f t="shared" si="1"/>
        <v>212250</v>
      </c>
      <c r="I69" s="91">
        <f aca="true" t="shared" si="15" ref="I69:N69">SUM(I70:I78)</f>
        <v>0</v>
      </c>
      <c r="J69" s="89">
        <f t="shared" si="15"/>
        <v>9537242</v>
      </c>
      <c r="K69" s="89">
        <f t="shared" si="15"/>
        <v>10978104</v>
      </c>
      <c r="L69" s="89">
        <f t="shared" si="15"/>
        <v>12103868</v>
      </c>
      <c r="M69" s="89">
        <f t="shared" si="15"/>
        <v>13451243</v>
      </c>
      <c r="N69" s="89">
        <f t="shared" si="15"/>
        <v>9909604</v>
      </c>
      <c r="O69" s="90">
        <f t="shared" si="3"/>
        <v>55980061</v>
      </c>
      <c r="P69" s="92">
        <f t="shared" si="4"/>
        <v>56192311</v>
      </c>
    </row>
    <row r="70" spans="3:16" ht="30" customHeight="1">
      <c r="C70" s="44"/>
      <c r="D70" s="37" t="s">
        <v>58</v>
      </c>
      <c r="E70" s="38"/>
      <c r="F70" s="191">
        <v>0</v>
      </c>
      <c r="G70" s="191">
        <v>0</v>
      </c>
      <c r="H70" s="99">
        <f t="shared" si="1"/>
        <v>0</v>
      </c>
      <c r="I70" s="188">
        <v>0</v>
      </c>
      <c r="J70" s="191">
        <v>854881</v>
      </c>
      <c r="K70" s="191">
        <v>1935172</v>
      </c>
      <c r="L70" s="191">
        <v>1610393</v>
      </c>
      <c r="M70" s="191">
        <v>1737558</v>
      </c>
      <c r="N70" s="191">
        <v>483185</v>
      </c>
      <c r="O70" s="99">
        <f t="shared" si="3"/>
        <v>6621189</v>
      </c>
      <c r="P70" s="100">
        <f t="shared" si="4"/>
        <v>6621189</v>
      </c>
    </row>
    <row r="71" spans="3:16" ht="30" customHeight="1">
      <c r="C71" s="28"/>
      <c r="D71" s="37" t="s">
        <v>59</v>
      </c>
      <c r="E71" s="38"/>
      <c r="F71" s="186">
        <v>0</v>
      </c>
      <c r="G71" s="186">
        <v>0</v>
      </c>
      <c r="H71" s="93">
        <f t="shared" si="1"/>
        <v>0</v>
      </c>
      <c r="I71" s="188">
        <v>0</v>
      </c>
      <c r="J71" s="186">
        <v>12992</v>
      </c>
      <c r="K71" s="186">
        <v>0</v>
      </c>
      <c r="L71" s="186">
        <v>0</v>
      </c>
      <c r="M71" s="186">
        <v>0</v>
      </c>
      <c r="N71" s="186">
        <v>0</v>
      </c>
      <c r="O71" s="94">
        <f t="shared" si="3"/>
        <v>12992</v>
      </c>
      <c r="P71" s="96">
        <f t="shared" si="4"/>
        <v>12992</v>
      </c>
    </row>
    <row r="72" spans="3:16" ht="30" customHeight="1">
      <c r="C72" s="28"/>
      <c r="D72" s="37" t="s">
        <v>74</v>
      </c>
      <c r="E72" s="38"/>
      <c r="F72" s="186">
        <v>0</v>
      </c>
      <c r="G72" s="186">
        <v>0</v>
      </c>
      <c r="H72" s="93">
        <f t="shared" si="1"/>
        <v>0</v>
      </c>
      <c r="I72" s="188">
        <v>0</v>
      </c>
      <c r="J72" s="186">
        <v>4692558</v>
      </c>
      <c r="K72" s="186">
        <v>4239051</v>
      </c>
      <c r="L72" s="186">
        <v>2940187</v>
      </c>
      <c r="M72" s="186">
        <v>1603288</v>
      </c>
      <c r="N72" s="186">
        <v>895739</v>
      </c>
      <c r="O72" s="94">
        <f t="shared" si="3"/>
        <v>14370823</v>
      </c>
      <c r="P72" s="96">
        <f t="shared" si="4"/>
        <v>14370823</v>
      </c>
    </row>
    <row r="73" spans="3:16" ht="30" customHeight="1">
      <c r="C73" s="28"/>
      <c r="D73" s="37" t="s">
        <v>60</v>
      </c>
      <c r="E73" s="38"/>
      <c r="F73" s="186">
        <v>0</v>
      </c>
      <c r="G73" s="186">
        <v>7238</v>
      </c>
      <c r="H73" s="93">
        <f t="shared" si="1"/>
        <v>7238</v>
      </c>
      <c r="I73" s="187">
        <v>0</v>
      </c>
      <c r="J73" s="186">
        <v>371636</v>
      </c>
      <c r="K73" s="186">
        <v>284465</v>
      </c>
      <c r="L73" s="186">
        <v>691269</v>
      </c>
      <c r="M73" s="186">
        <v>487178</v>
      </c>
      <c r="N73" s="186">
        <v>436355</v>
      </c>
      <c r="O73" s="94">
        <f t="shared" si="3"/>
        <v>2270903</v>
      </c>
      <c r="P73" s="96">
        <f t="shared" si="4"/>
        <v>2278141</v>
      </c>
    </row>
    <row r="74" spans="3:16" ht="30" customHeight="1">
      <c r="C74" s="28"/>
      <c r="D74" s="37" t="s">
        <v>61</v>
      </c>
      <c r="E74" s="38"/>
      <c r="F74" s="186">
        <v>64927</v>
      </c>
      <c r="G74" s="186">
        <v>140085</v>
      </c>
      <c r="H74" s="93">
        <f t="shared" si="1"/>
        <v>205012</v>
      </c>
      <c r="I74" s="187">
        <v>0</v>
      </c>
      <c r="J74" s="186">
        <v>1230574</v>
      </c>
      <c r="K74" s="186">
        <v>1489179</v>
      </c>
      <c r="L74" s="186">
        <v>1004656</v>
      </c>
      <c r="M74" s="186">
        <v>1080717</v>
      </c>
      <c r="N74" s="186">
        <v>409506</v>
      </c>
      <c r="O74" s="94">
        <f t="shared" si="3"/>
        <v>5214632</v>
      </c>
      <c r="P74" s="96">
        <f t="shared" si="4"/>
        <v>5419644</v>
      </c>
    </row>
    <row r="75" spans="3:16" ht="30" customHeight="1">
      <c r="C75" s="28"/>
      <c r="D75" s="37" t="s">
        <v>62</v>
      </c>
      <c r="E75" s="38"/>
      <c r="F75" s="186">
        <v>0</v>
      </c>
      <c r="G75" s="186">
        <v>0</v>
      </c>
      <c r="H75" s="93">
        <f aca="true" t="shared" si="16" ref="H75:H84">SUM(F75:G75)</f>
        <v>0</v>
      </c>
      <c r="I75" s="188">
        <v>0</v>
      </c>
      <c r="J75" s="186">
        <v>2336820</v>
      </c>
      <c r="K75" s="186">
        <v>2842740</v>
      </c>
      <c r="L75" s="186">
        <v>3352516</v>
      </c>
      <c r="M75" s="186">
        <v>1493840</v>
      </c>
      <c r="N75" s="186">
        <v>958685</v>
      </c>
      <c r="O75" s="94">
        <f aca="true" t="shared" si="17" ref="O75:O84">SUM(I75:N75)</f>
        <v>10984601</v>
      </c>
      <c r="P75" s="96">
        <f aca="true" t="shared" si="18" ref="P75:P84">SUM(O75,H75)</f>
        <v>10984601</v>
      </c>
    </row>
    <row r="76" spans="3:16" ht="30" customHeight="1">
      <c r="C76" s="28"/>
      <c r="D76" s="37" t="s">
        <v>63</v>
      </c>
      <c r="E76" s="38"/>
      <c r="F76" s="186">
        <v>0</v>
      </c>
      <c r="G76" s="186">
        <v>0</v>
      </c>
      <c r="H76" s="93">
        <f t="shared" si="16"/>
        <v>0</v>
      </c>
      <c r="I76" s="188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94">
        <f t="shared" si="17"/>
        <v>0</v>
      </c>
      <c r="P76" s="96">
        <f t="shared" si="18"/>
        <v>0</v>
      </c>
    </row>
    <row r="77" spans="3:16" ht="30" customHeight="1">
      <c r="C77" s="28"/>
      <c r="D77" s="167" t="s">
        <v>64</v>
      </c>
      <c r="E77" s="168"/>
      <c r="F77" s="186">
        <v>0</v>
      </c>
      <c r="G77" s="186">
        <v>0</v>
      </c>
      <c r="H77" s="94">
        <f t="shared" si="16"/>
        <v>0</v>
      </c>
      <c r="I77" s="188">
        <v>0</v>
      </c>
      <c r="J77" s="186">
        <v>22828</v>
      </c>
      <c r="K77" s="186">
        <v>104081</v>
      </c>
      <c r="L77" s="186">
        <v>2371145</v>
      </c>
      <c r="M77" s="186">
        <v>6859270</v>
      </c>
      <c r="N77" s="186">
        <v>6659126</v>
      </c>
      <c r="O77" s="94">
        <f t="shared" si="17"/>
        <v>16016450</v>
      </c>
      <c r="P77" s="96">
        <f t="shared" si="18"/>
        <v>16016450</v>
      </c>
    </row>
    <row r="78" spans="3:16" ht="30" customHeight="1" thickBot="1">
      <c r="C78" s="39"/>
      <c r="D78" s="169" t="s">
        <v>65</v>
      </c>
      <c r="E78" s="170"/>
      <c r="F78" s="192">
        <v>0</v>
      </c>
      <c r="G78" s="192">
        <v>0</v>
      </c>
      <c r="H78" s="101">
        <f t="shared" si="16"/>
        <v>0</v>
      </c>
      <c r="I78" s="193">
        <v>0</v>
      </c>
      <c r="J78" s="192">
        <v>14953</v>
      </c>
      <c r="K78" s="192">
        <v>83416</v>
      </c>
      <c r="L78" s="192">
        <v>133702</v>
      </c>
      <c r="M78" s="192">
        <v>189392</v>
      </c>
      <c r="N78" s="192">
        <v>67008</v>
      </c>
      <c r="O78" s="101">
        <f t="shared" si="17"/>
        <v>488471</v>
      </c>
      <c r="P78" s="102">
        <f t="shared" si="18"/>
        <v>488471</v>
      </c>
    </row>
    <row r="79" spans="3:16" ht="30" customHeight="1">
      <c r="C79" s="26" t="s">
        <v>66</v>
      </c>
      <c r="D79" s="42"/>
      <c r="E79" s="43"/>
      <c r="F79" s="89">
        <f>SUM(F80:F83)</f>
        <v>0</v>
      </c>
      <c r="G79" s="89">
        <f>SUM(G80:G83)</f>
        <v>0</v>
      </c>
      <c r="H79" s="90">
        <f t="shared" si="16"/>
        <v>0</v>
      </c>
      <c r="I79" s="81">
        <v>0</v>
      </c>
      <c r="J79" s="89">
        <f>SUM(J80:J83)</f>
        <v>4612316</v>
      </c>
      <c r="K79" s="89">
        <f>SUM(K80:K83)</f>
        <v>4778844</v>
      </c>
      <c r="L79" s="89">
        <f>SUM(L80:L83)</f>
        <v>12785801</v>
      </c>
      <c r="M79" s="89">
        <f>SUM(M80:M83)</f>
        <v>28831468</v>
      </c>
      <c r="N79" s="89">
        <f>SUM(N80:N83)</f>
        <v>19604864</v>
      </c>
      <c r="O79" s="90">
        <f t="shared" si="17"/>
        <v>70613293</v>
      </c>
      <c r="P79" s="92">
        <f t="shared" si="18"/>
        <v>70613293</v>
      </c>
    </row>
    <row r="80" spans="3:16" ht="30" customHeight="1">
      <c r="C80" s="28"/>
      <c r="D80" s="37" t="s">
        <v>67</v>
      </c>
      <c r="E80" s="38"/>
      <c r="F80" s="186">
        <v>0</v>
      </c>
      <c r="G80" s="186">
        <v>0</v>
      </c>
      <c r="H80" s="94">
        <f t="shared" si="16"/>
        <v>0</v>
      </c>
      <c r="I80" s="188">
        <v>0</v>
      </c>
      <c r="J80" s="186">
        <v>132654</v>
      </c>
      <c r="K80" s="186">
        <v>223093</v>
      </c>
      <c r="L80" s="186">
        <v>5746339</v>
      </c>
      <c r="M80" s="186">
        <v>14529725</v>
      </c>
      <c r="N80" s="186">
        <v>10854566</v>
      </c>
      <c r="O80" s="31">
        <f t="shared" si="17"/>
        <v>31486377</v>
      </c>
      <c r="P80" s="96">
        <f t="shared" si="18"/>
        <v>31486377</v>
      </c>
    </row>
    <row r="81" spans="3:16" ht="30" customHeight="1">
      <c r="C81" s="28"/>
      <c r="D81" s="37" t="s">
        <v>68</v>
      </c>
      <c r="E81" s="38"/>
      <c r="F81" s="186">
        <v>0</v>
      </c>
      <c r="G81" s="186">
        <v>0</v>
      </c>
      <c r="H81" s="94">
        <f t="shared" si="16"/>
        <v>0</v>
      </c>
      <c r="I81" s="188">
        <v>0</v>
      </c>
      <c r="J81" s="186">
        <v>4172022</v>
      </c>
      <c r="K81" s="186">
        <v>4076747</v>
      </c>
      <c r="L81" s="186">
        <v>5483382</v>
      </c>
      <c r="M81" s="186">
        <v>6408399</v>
      </c>
      <c r="N81" s="186">
        <v>3952782</v>
      </c>
      <c r="O81" s="31">
        <f t="shared" si="17"/>
        <v>24093332</v>
      </c>
      <c r="P81" s="96">
        <f t="shared" si="18"/>
        <v>24093332</v>
      </c>
    </row>
    <row r="82" spans="3:16" ht="30" customHeight="1">
      <c r="C82" s="28"/>
      <c r="D82" s="37" t="s">
        <v>69</v>
      </c>
      <c r="E82" s="38"/>
      <c r="F82" s="186">
        <v>0</v>
      </c>
      <c r="G82" s="186">
        <v>0</v>
      </c>
      <c r="H82" s="94">
        <f t="shared" si="16"/>
        <v>0</v>
      </c>
      <c r="I82" s="188">
        <v>0</v>
      </c>
      <c r="J82" s="186">
        <v>24525</v>
      </c>
      <c r="K82" s="186">
        <v>28050</v>
      </c>
      <c r="L82" s="186">
        <v>240597</v>
      </c>
      <c r="M82" s="186">
        <v>1424864</v>
      </c>
      <c r="N82" s="186">
        <v>968518</v>
      </c>
      <c r="O82" s="31">
        <f t="shared" si="17"/>
        <v>2686554</v>
      </c>
      <c r="P82" s="96">
        <f t="shared" si="18"/>
        <v>2686554</v>
      </c>
    </row>
    <row r="83" spans="3:16" ht="30" customHeight="1" thickBot="1">
      <c r="C83" s="39"/>
      <c r="D83" s="40" t="s">
        <v>78</v>
      </c>
      <c r="E83" s="41"/>
      <c r="F83" s="189">
        <v>0</v>
      </c>
      <c r="G83" s="189">
        <v>0</v>
      </c>
      <c r="H83" s="97">
        <f t="shared" si="16"/>
        <v>0</v>
      </c>
      <c r="I83" s="194">
        <v>0</v>
      </c>
      <c r="J83" s="189">
        <v>283115</v>
      </c>
      <c r="K83" s="189">
        <v>450954</v>
      </c>
      <c r="L83" s="189">
        <v>1315483</v>
      </c>
      <c r="M83" s="189">
        <v>6468480</v>
      </c>
      <c r="N83" s="189">
        <v>3828998</v>
      </c>
      <c r="O83" s="109">
        <f t="shared" si="17"/>
        <v>12347030</v>
      </c>
      <c r="P83" s="98">
        <f t="shared" si="18"/>
        <v>12347030</v>
      </c>
    </row>
    <row r="84" spans="3:16" ht="30" customHeight="1" thickBot="1">
      <c r="C84" s="171" t="s">
        <v>70</v>
      </c>
      <c r="D84" s="172"/>
      <c r="E84" s="172"/>
      <c r="F84" s="103">
        <f>SUM(F48,F69,F79)</f>
        <v>1778508</v>
      </c>
      <c r="G84" s="103">
        <f>SUM(G48,G69,G79)</f>
        <v>3249671</v>
      </c>
      <c r="H84" s="104">
        <f t="shared" si="16"/>
        <v>5028179</v>
      </c>
      <c r="I84" s="105">
        <f aca="true" t="shared" si="19" ref="I84:N84">SUM(I48,I69,I79)</f>
        <v>0</v>
      </c>
      <c r="J84" s="103">
        <f t="shared" si="19"/>
        <v>40544032</v>
      </c>
      <c r="K84" s="103">
        <f t="shared" si="19"/>
        <v>37977327</v>
      </c>
      <c r="L84" s="103">
        <f t="shared" si="19"/>
        <v>42005999</v>
      </c>
      <c r="M84" s="103">
        <f t="shared" si="19"/>
        <v>58374003</v>
      </c>
      <c r="N84" s="103">
        <f t="shared" si="19"/>
        <v>37353507</v>
      </c>
      <c r="O84" s="104">
        <f t="shared" si="17"/>
        <v>216254868</v>
      </c>
      <c r="P84" s="106">
        <f t="shared" si="18"/>
        <v>221283047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84"/>
  <sheetViews>
    <sheetView zoomScale="60" zoomScaleNormal="60" zoomScalePageLayoutView="0" workbookViewId="0" topLeftCell="A1">
      <selection activeCell="E15" sqref="E15"/>
    </sheetView>
  </sheetViews>
  <sheetFormatPr defaultColWidth="0" defaultRowHeight="13.5" zeroHeight="1"/>
  <cols>
    <col min="1" max="2" width="0.6171875" style="27" customWidth="1"/>
    <col min="3" max="4" width="2.625" style="27" customWidth="1"/>
    <col min="5" max="5" width="40.625" style="27" customWidth="1"/>
    <col min="6" max="16" width="20.25390625" style="27" customWidth="1"/>
    <col min="17" max="17" width="4.25390625" style="27" customWidth="1"/>
    <col min="18" max="16384" width="0" style="27" hidden="1" customWidth="1"/>
  </cols>
  <sheetData>
    <row r="1" spans="4:15" ht="39.75" customHeight="1">
      <c r="D1" s="46"/>
      <c r="E1" s="47"/>
      <c r="G1" s="174" t="s">
        <v>21</v>
      </c>
      <c r="H1" s="174"/>
      <c r="I1" s="174"/>
      <c r="J1" s="174"/>
      <c r="K1" s="174"/>
      <c r="L1" s="174"/>
      <c r="M1" s="174"/>
      <c r="N1" s="72"/>
      <c r="O1" s="48"/>
    </row>
    <row r="2" spans="5:16" ht="30" customHeight="1">
      <c r="E2" s="49"/>
      <c r="G2" s="143" t="s">
        <v>93</v>
      </c>
      <c r="H2" s="143"/>
      <c r="I2" s="143"/>
      <c r="J2" s="143"/>
      <c r="K2" s="143"/>
      <c r="L2" s="143"/>
      <c r="M2" s="143"/>
      <c r="N2" s="73"/>
      <c r="O2" s="156">
        <v>41086</v>
      </c>
      <c r="P2" s="156"/>
    </row>
    <row r="3" spans="5:17" ht="24.75" customHeight="1">
      <c r="E3" s="76"/>
      <c r="F3" s="74"/>
      <c r="N3" s="75"/>
      <c r="O3" s="156"/>
      <c r="P3" s="156"/>
      <c r="Q3" s="52"/>
    </row>
    <row r="4" spans="3:17" ht="24.75" customHeight="1">
      <c r="C4" s="86"/>
      <c r="N4" s="76"/>
      <c r="O4" s="156" t="s">
        <v>31</v>
      </c>
      <c r="P4" s="156"/>
      <c r="Q4" s="52"/>
    </row>
    <row r="5" spans="3:17" ht="27" customHeight="1">
      <c r="C5" s="86" t="s">
        <v>27</v>
      </c>
      <c r="E5" s="54"/>
      <c r="F5" s="77"/>
      <c r="N5" s="78"/>
      <c r="O5" s="78"/>
      <c r="P5" s="69" t="s">
        <v>79</v>
      </c>
      <c r="Q5" s="52"/>
    </row>
    <row r="6" spans="3:17" ht="9" customHeight="1" thickBot="1">
      <c r="C6" s="87"/>
      <c r="D6" s="87"/>
      <c r="E6" s="87"/>
      <c r="F6" s="79"/>
      <c r="L6" s="57"/>
      <c r="M6" s="57"/>
      <c r="N6" s="80"/>
      <c r="O6" s="80"/>
      <c r="P6" s="80"/>
      <c r="Q6" s="57"/>
    </row>
    <row r="7" spans="3:17" ht="30" customHeight="1" thickBot="1" thickTop="1">
      <c r="C7" s="175" t="s">
        <v>32</v>
      </c>
      <c r="D7" s="176"/>
      <c r="E7" s="176"/>
      <c r="F7" s="179" t="s">
        <v>33</v>
      </c>
      <c r="G7" s="180"/>
      <c r="H7" s="180"/>
      <c r="I7" s="181" t="s">
        <v>34</v>
      </c>
      <c r="J7" s="181"/>
      <c r="K7" s="181"/>
      <c r="L7" s="181"/>
      <c r="M7" s="181"/>
      <c r="N7" s="181"/>
      <c r="O7" s="182"/>
      <c r="P7" s="183" t="s">
        <v>6</v>
      </c>
      <c r="Q7" s="2"/>
    </row>
    <row r="8" spans="3:17" ht="42" customHeight="1" thickBot="1">
      <c r="C8" s="177"/>
      <c r="D8" s="178"/>
      <c r="E8" s="178"/>
      <c r="F8" s="15" t="s">
        <v>7</v>
      </c>
      <c r="G8" s="15" t="s">
        <v>8</v>
      </c>
      <c r="H8" s="16" t="s">
        <v>9</v>
      </c>
      <c r="I8" s="17" t="s">
        <v>35</v>
      </c>
      <c r="J8" s="18" t="s">
        <v>1</v>
      </c>
      <c r="K8" s="18" t="s">
        <v>2</v>
      </c>
      <c r="L8" s="18" t="s">
        <v>3</v>
      </c>
      <c r="M8" s="18" t="s">
        <v>4</v>
      </c>
      <c r="N8" s="18" t="s">
        <v>5</v>
      </c>
      <c r="O8" s="19" t="s">
        <v>9</v>
      </c>
      <c r="P8" s="184"/>
      <c r="Q8" s="2"/>
    </row>
    <row r="9" spans="3:17" ht="30" customHeight="1" thickBot="1">
      <c r="C9" s="83" t="s">
        <v>72</v>
      </c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Q9" s="2"/>
    </row>
    <row r="10" spans="3:17" ht="30" customHeight="1">
      <c r="C10" s="26" t="s">
        <v>37</v>
      </c>
      <c r="D10" s="23"/>
      <c r="E10" s="24"/>
      <c r="F10" s="89">
        <f>SUM(F11,F17,F20,F25,F29,F30)</f>
        <v>21354953</v>
      </c>
      <c r="G10" s="89">
        <f>SUM(G11,G17,G20,G25,G29,G30)</f>
        <v>33503677</v>
      </c>
      <c r="H10" s="90">
        <f>SUM(F10:G10)</f>
        <v>54858630</v>
      </c>
      <c r="I10" s="91">
        <f aca="true" t="shared" si="0" ref="I10:N10">SUM(I11,I17,I20,I25,I29,I30)</f>
        <v>0</v>
      </c>
      <c r="J10" s="89">
        <f t="shared" si="0"/>
        <v>268862689</v>
      </c>
      <c r="K10" s="89">
        <f t="shared" si="0"/>
        <v>224185525</v>
      </c>
      <c r="L10" s="89">
        <f t="shared" si="0"/>
        <v>173224579</v>
      </c>
      <c r="M10" s="89">
        <f t="shared" si="0"/>
        <v>162118490</v>
      </c>
      <c r="N10" s="89">
        <f t="shared" si="0"/>
        <v>78806262</v>
      </c>
      <c r="O10" s="90">
        <f>SUM(I10:N10)</f>
        <v>907197545</v>
      </c>
      <c r="P10" s="92">
        <f>SUM(O10,H10)</f>
        <v>962056175</v>
      </c>
      <c r="Q10" s="2"/>
    </row>
    <row r="11" spans="3:16" ht="30" customHeight="1">
      <c r="C11" s="28"/>
      <c r="D11" s="29" t="s">
        <v>38</v>
      </c>
      <c r="E11" s="30"/>
      <c r="F11" s="93">
        <f>SUM(F12:F16)</f>
        <v>2385600</v>
      </c>
      <c r="G11" s="93">
        <f>SUM(G12:G16)</f>
        <v>5249390</v>
      </c>
      <c r="H11" s="94">
        <f aca="true" t="shared" si="1" ref="H11:H74">SUM(F11:G11)</f>
        <v>7634990</v>
      </c>
      <c r="I11" s="95">
        <f aca="true" t="shared" si="2" ref="I11:N11">SUM(I12:I16)</f>
        <v>0</v>
      </c>
      <c r="J11" s="93">
        <f t="shared" si="2"/>
        <v>55992410</v>
      </c>
      <c r="K11" s="93">
        <f t="shared" si="2"/>
        <v>43789853</v>
      </c>
      <c r="L11" s="93">
        <f t="shared" si="2"/>
        <v>29301263</v>
      </c>
      <c r="M11" s="93">
        <f t="shared" si="2"/>
        <v>33682104</v>
      </c>
      <c r="N11" s="93">
        <f t="shared" si="2"/>
        <v>26684615</v>
      </c>
      <c r="O11" s="94">
        <f aca="true" t="shared" si="3" ref="O11:O74">SUM(I11:N11)</f>
        <v>189450245</v>
      </c>
      <c r="P11" s="96">
        <f aca="true" t="shared" si="4" ref="P11:P74">SUM(O11,H11)</f>
        <v>197085235</v>
      </c>
    </row>
    <row r="12" spans="3:16" ht="30" customHeight="1">
      <c r="C12" s="28"/>
      <c r="D12" s="29"/>
      <c r="E12" s="32" t="s">
        <v>39</v>
      </c>
      <c r="F12" s="186">
        <v>0</v>
      </c>
      <c r="G12" s="186">
        <v>-12680</v>
      </c>
      <c r="H12" s="94">
        <f t="shared" si="1"/>
        <v>-12680</v>
      </c>
      <c r="I12" s="187">
        <v>0</v>
      </c>
      <c r="J12" s="186">
        <v>36088103</v>
      </c>
      <c r="K12" s="186">
        <v>27509320</v>
      </c>
      <c r="L12" s="186">
        <v>18318943</v>
      </c>
      <c r="M12" s="186">
        <v>20372909</v>
      </c>
      <c r="N12" s="186">
        <v>16253223</v>
      </c>
      <c r="O12" s="94">
        <f t="shared" si="3"/>
        <v>118542498</v>
      </c>
      <c r="P12" s="96">
        <f t="shared" si="4"/>
        <v>118529818</v>
      </c>
    </row>
    <row r="13" spans="3:16" ht="30" customHeight="1">
      <c r="C13" s="28"/>
      <c r="D13" s="29"/>
      <c r="E13" s="32" t="s">
        <v>40</v>
      </c>
      <c r="F13" s="186">
        <v>0</v>
      </c>
      <c r="G13" s="186">
        <v>0</v>
      </c>
      <c r="H13" s="94">
        <f t="shared" si="1"/>
        <v>0</v>
      </c>
      <c r="I13" s="187">
        <v>0</v>
      </c>
      <c r="J13" s="186">
        <v>165253</v>
      </c>
      <c r="K13" s="186">
        <v>333166</v>
      </c>
      <c r="L13" s="186">
        <v>582750</v>
      </c>
      <c r="M13" s="186">
        <v>2826657</v>
      </c>
      <c r="N13" s="186">
        <v>3186173</v>
      </c>
      <c r="O13" s="94">
        <f t="shared" si="3"/>
        <v>7093999</v>
      </c>
      <c r="P13" s="96">
        <f t="shared" si="4"/>
        <v>7093999</v>
      </c>
    </row>
    <row r="14" spans="3:16" ht="30" customHeight="1">
      <c r="C14" s="28"/>
      <c r="D14" s="29"/>
      <c r="E14" s="32" t="s">
        <v>41</v>
      </c>
      <c r="F14" s="186">
        <v>988180</v>
      </c>
      <c r="G14" s="186">
        <v>2744180</v>
      </c>
      <c r="H14" s="94">
        <f t="shared" si="1"/>
        <v>3732360</v>
      </c>
      <c r="I14" s="187">
        <v>0</v>
      </c>
      <c r="J14" s="186">
        <v>9807937</v>
      </c>
      <c r="K14" s="186">
        <v>7316817</v>
      </c>
      <c r="L14" s="186">
        <v>3865480</v>
      </c>
      <c r="M14" s="186">
        <v>5474978</v>
      </c>
      <c r="N14" s="186">
        <v>4408427</v>
      </c>
      <c r="O14" s="94">
        <f t="shared" si="3"/>
        <v>30873639</v>
      </c>
      <c r="P14" s="96">
        <f t="shared" si="4"/>
        <v>34605999</v>
      </c>
    </row>
    <row r="15" spans="3:16" ht="30" customHeight="1">
      <c r="C15" s="28"/>
      <c r="D15" s="29"/>
      <c r="E15" s="32" t="s">
        <v>42</v>
      </c>
      <c r="F15" s="186">
        <v>826310</v>
      </c>
      <c r="G15" s="186">
        <v>2014140</v>
      </c>
      <c r="H15" s="94">
        <f t="shared" si="1"/>
        <v>2840450</v>
      </c>
      <c r="I15" s="187">
        <v>0</v>
      </c>
      <c r="J15" s="186">
        <v>5725097</v>
      </c>
      <c r="K15" s="186">
        <v>4504650</v>
      </c>
      <c r="L15" s="186">
        <v>3599250</v>
      </c>
      <c r="M15" s="186">
        <v>2914020</v>
      </c>
      <c r="N15" s="186">
        <v>1557682</v>
      </c>
      <c r="O15" s="94">
        <f t="shared" si="3"/>
        <v>18300699</v>
      </c>
      <c r="P15" s="96">
        <f t="shared" si="4"/>
        <v>21141149</v>
      </c>
    </row>
    <row r="16" spans="3:16" ht="30" customHeight="1">
      <c r="C16" s="28"/>
      <c r="D16" s="29"/>
      <c r="E16" s="32" t="s">
        <v>43</v>
      </c>
      <c r="F16" s="186">
        <v>571110</v>
      </c>
      <c r="G16" s="186">
        <v>503750</v>
      </c>
      <c r="H16" s="94">
        <f t="shared" si="1"/>
        <v>1074860</v>
      </c>
      <c r="I16" s="187">
        <v>0</v>
      </c>
      <c r="J16" s="186">
        <v>4206020</v>
      </c>
      <c r="K16" s="186">
        <v>4125900</v>
      </c>
      <c r="L16" s="186">
        <v>2934840</v>
      </c>
      <c r="M16" s="186">
        <v>2093540</v>
      </c>
      <c r="N16" s="186">
        <v>1279110</v>
      </c>
      <c r="O16" s="94">
        <f t="shared" si="3"/>
        <v>14639410</v>
      </c>
      <c r="P16" s="96">
        <f t="shared" si="4"/>
        <v>15714270</v>
      </c>
    </row>
    <row r="17" spans="3:16" ht="30" customHeight="1">
      <c r="C17" s="28"/>
      <c r="D17" s="33" t="s">
        <v>44</v>
      </c>
      <c r="E17" s="34"/>
      <c r="F17" s="93">
        <f>SUM(F18:F19)</f>
        <v>5801550</v>
      </c>
      <c r="G17" s="93">
        <f>SUM(G18:G19)</f>
        <v>12592767</v>
      </c>
      <c r="H17" s="94">
        <f t="shared" si="1"/>
        <v>18394317</v>
      </c>
      <c r="I17" s="95">
        <f aca="true" t="shared" si="5" ref="I17:N17">SUM(I18:I19)</f>
        <v>0</v>
      </c>
      <c r="J17" s="93">
        <f t="shared" si="5"/>
        <v>132499669</v>
      </c>
      <c r="K17" s="93">
        <f t="shared" si="5"/>
        <v>111912333</v>
      </c>
      <c r="L17" s="93">
        <f t="shared" si="5"/>
        <v>75823950</v>
      </c>
      <c r="M17" s="93">
        <f t="shared" si="5"/>
        <v>60802073</v>
      </c>
      <c r="N17" s="93">
        <f t="shared" si="5"/>
        <v>25833810</v>
      </c>
      <c r="O17" s="94">
        <f t="shared" si="3"/>
        <v>406871835</v>
      </c>
      <c r="P17" s="96">
        <f t="shared" si="4"/>
        <v>425266152</v>
      </c>
    </row>
    <row r="18" spans="3:16" ht="30" customHeight="1">
      <c r="C18" s="28"/>
      <c r="D18" s="29"/>
      <c r="E18" s="32" t="s">
        <v>45</v>
      </c>
      <c r="F18" s="186">
        <v>0</v>
      </c>
      <c r="G18" s="186">
        <v>0</v>
      </c>
      <c r="H18" s="94">
        <f t="shared" si="1"/>
        <v>0</v>
      </c>
      <c r="I18" s="187">
        <v>0</v>
      </c>
      <c r="J18" s="186">
        <v>103738772</v>
      </c>
      <c r="K18" s="186">
        <v>85955042</v>
      </c>
      <c r="L18" s="186">
        <v>62495390</v>
      </c>
      <c r="M18" s="186">
        <v>53115550</v>
      </c>
      <c r="N18" s="186">
        <v>22975700</v>
      </c>
      <c r="O18" s="94">
        <f t="shared" si="3"/>
        <v>328280454</v>
      </c>
      <c r="P18" s="96">
        <f t="shared" si="4"/>
        <v>328280454</v>
      </c>
    </row>
    <row r="19" spans="3:16" ht="30" customHeight="1">
      <c r="C19" s="28"/>
      <c r="D19" s="29"/>
      <c r="E19" s="32" t="s">
        <v>46</v>
      </c>
      <c r="F19" s="186">
        <v>5801550</v>
      </c>
      <c r="G19" s="186">
        <v>12592767</v>
      </c>
      <c r="H19" s="94">
        <f t="shared" si="1"/>
        <v>18394317</v>
      </c>
      <c r="I19" s="187">
        <v>0</v>
      </c>
      <c r="J19" s="186">
        <v>28760897</v>
      </c>
      <c r="K19" s="186">
        <v>25957291</v>
      </c>
      <c r="L19" s="186">
        <v>13328560</v>
      </c>
      <c r="M19" s="186">
        <v>7686523</v>
      </c>
      <c r="N19" s="186">
        <v>2858110</v>
      </c>
      <c r="O19" s="94">
        <f t="shared" si="3"/>
        <v>78591381</v>
      </c>
      <c r="P19" s="96">
        <f t="shared" si="4"/>
        <v>96985698</v>
      </c>
    </row>
    <row r="20" spans="3:16" ht="30" customHeight="1">
      <c r="C20" s="28"/>
      <c r="D20" s="33" t="s">
        <v>47</v>
      </c>
      <c r="E20" s="34"/>
      <c r="F20" s="93">
        <f>SUM(F21:F24)</f>
        <v>24600</v>
      </c>
      <c r="G20" s="93">
        <f>SUM(G21:G24)</f>
        <v>309320</v>
      </c>
      <c r="H20" s="94">
        <f t="shared" si="1"/>
        <v>333920</v>
      </c>
      <c r="I20" s="95">
        <f aca="true" t="shared" si="6" ref="I20:N20">SUM(I21:I24)</f>
        <v>0</v>
      </c>
      <c r="J20" s="93">
        <f t="shared" si="6"/>
        <v>8781140</v>
      </c>
      <c r="K20" s="93">
        <f t="shared" si="6"/>
        <v>9035846</v>
      </c>
      <c r="L20" s="93">
        <f t="shared" si="6"/>
        <v>26185840</v>
      </c>
      <c r="M20" s="93">
        <f t="shared" si="6"/>
        <v>31055643</v>
      </c>
      <c r="N20" s="93">
        <f t="shared" si="6"/>
        <v>11768267</v>
      </c>
      <c r="O20" s="94">
        <f t="shared" si="3"/>
        <v>86826736</v>
      </c>
      <c r="P20" s="96">
        <f t="shared" si="4"/>
        <v>87160656</v>
      </c>
    </row>
    <row r="21" spans="3:16" ht="30" customHeight="1">
      <c r="C21" s="28"/>
      <c r="D21" s="29"/>
      <c r="E21" s="32" t="s">
        <v>48</v>
      </c>
      <c r="F21" s="186">
        <v>24600</v>
      </c>
      <c r="G21" s="186">
        <v>157840</v>
      </c>
      <c r="H21" s="94">
        <f t="shared" si="1"/>
        <v>182440</v>
      </c>
      <c r="I21" s="187">
        <v>0</v>
      </c>
      <c r="J21" s="186">
        <v>7652320</v>
      </c>
      <c r="K21" s="186">
        <v>7189166</v>
      </c>
      <c r="L21" s="186">
        <v>25073580</v>
      </c>
      <c r="M21" s="186">
        <v>28990643</v>
      </c>
      <c r="N21" s="186">
        <v>11270927</v>
      </c>
      <c r="O21" s="94">
        <f t="shared" si="3"/>
        <v>80176636</v>
      </c>
      <c r="P21" s="96">
        <f t="shared" si="4"/>
        <v>80359076</v>
      </c>
    </row>
    <row r="22" spans="3:16" ht="30" customHeight="1">
      <c r="C22" s="28"/>
      <c r="D22" s="29"/>
      <c r="E22" s="35" t="s">
        <v>49</v>
      </c>
      <c r="F22" s="186">
        <v>0</v>
      </c>
      <c r="G22" s="186">
        <v>151480</v>
      </c>
      <c r="H22" s="94">
        <f t="shared" si="1"/>
        <v>151480</v>
      </c>
      <c r="I22" s="187">
        <v>0</v>
      </c>
      <c r="J22" s="186">
        <v>1128820</v>
      </c>
      <c r="K22" s="186">
        <v>1846680</v>
      </c>
      <c r="L22" s="186">
        <v>1112260</v>
      </c>
      <c r="M22" s="186">
        <v>2065000</v>
      </c>
      <c r="N22" s="186">
        <v>497340</v>
      </c>
      <c r="O22" s="94">
        <f t="shared" si="3"/>
        <v>6650100</v>
      </c>
      <c r="P22" s="96">
        <f t="shared" si="4"/>
        <v>6801580</v>
      </c>
    </row>
    <row r="23" spans="3:16" ht="30" customHeight="1">
      <c r="C23" s="28"/>
      <c r="D23" s="29"/>
      <c r="E23" s="35" t="s">
        <v>50</v>
      </c>
      <c r="F23" s="186">
        <v>0</v>
      </c>
      <c r="G23" s="186">
        <v>0</v>
      </c>
      <c r="H23" s="94">
        <f t="shared" si="1"/>
        <v>0</v>
      </c>
      <c r="I23" s="187">
        <v>0</v>
      </c>
      <c r="J23" s="186">
        <v>0</v>
      </c>
      <c r="K23" s="186">
        <v>0</v>
      </c>
      <c r="L23" s="186">
        <v>0</v>
      </c>
      <c r="M23" s="186">
        <v>0</v>
      </c>
      <c r="N23" s="186">
        <v>0</v>
      </c>
      <c r="O23" s="94">
        <f t="shared" si="3"/>
        <v>0</v>
      </c>
      <c r="P23" s="96">
        <f t="shared" si="4"/>
        <v>0</v>
      </c>
    </row>
    <row r="24" spans="3:16" ht="30" customHeight="1">
      <c r="C24" s="28"/>
      <c r="D24" s="36"/>
      <c r="E24" s="35" t="s">
        <v>77</v>
      </c>
      <c r="F24" s="186">
        <v>0</v>
      </c>
      <c r="G24" s="186">
        <v>0</v>
      </c>
      <c r="H24" s="94">
        <f t="shared" si="1"/>
        <v>0</v>
      </c>
      <c r="I24" s="188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94">
        <f t="shared" si="3"/>
        <v>0</v>
      </c>
      <c r="P24" s="96">
        <f t="shared" si="4"/>
        <v>0</v>
      </c>
    </row>
    <row r="25" spans="3:16" ht="30" customHeight="1">
      <c r="C25" s="28"/>
      <c r="D25" s="33" t="s">
        <v>51</v>
      </c>
      <c r="E25" s="34"/>
      <c r="F25" s="93">
        <f>SUM(F26:F28)</f>
        <v>8064075</v>
      </c>
      <c r="G25" s="93">
        <f>SUM(G26:G28)</f>
        <v>8969839</v>
      </c>
      <c r="H25" s="94">
        <f t="shared" si="1"/>
        <v>17033914</v>
      </c>
      <c r="I25" s="95">
        <f aca="true" t="shared" si="7" ref="I25:N25">SUM(I26:I28)</f>
        <v>0</v>
      </c>
      <c r="J25" s="93">
        <f>SUM(J26:J28)</f>
        <v>16394249</v>
      </c>
      <c r="K25" s="93">
        <f t="shared" si="7"/>
        <v>20888422</v>
      </c>
      <c r="L25" s="93">
        <f t="shared" si="7"/>
        <v>14598164</v>
      </c>
      <c r="M25" s="93">
        <f t="shared" si="7"/>
        <v>11346065</v>
      </c>
      <c r="N25" s="93">
        <f t="shared" si="7"/>
        <v>5210798</v>
      </c>
      <c r="O25" s="94">
        <f t="shared" si="3"/>
        <v>68437698</v>
      </c>
      <c r="P25" s="96">
        <f t="shared" si="4"/>
        <v>85471612</v>
      </c>
    </row>
    <row r="26" spans="3:16" ht="30" customHeight="1">
      <c r="C26" s="28"/>
      <c r="D26" s="29"/>
      <c r="E26" s="35" t="s">
        <v>52</v>
      </c>
      <c r="F26" s="186">
        <v>3854870</v>
      </c>
      <c r="G26" s="186">
        <v>6499750</v>
      </c>
      <c r="H26" s="94">
        <f t="shared" si="1"/>
        <v>10354620</v>
      </c>
      <c r="I26" s="187">
        <v>0</v>
      </c>
      <c r="J26" s="186">
        <v>11638460</v>
      </c>
      <c r="K26" s="186">
        <v>19077010</v>
      </c>
      <c r="L26" s="186">
        <v>12647510</v>
      </c>
      <c r="M26" s="186">
        <v>10408580</v>
      </c>
      <c r="N26" s="186">
        <v>5019760</v>
      </c>
      <c r="O26" s="94">
        <f t="shared" si="3"/>
        <v>58791320</v>
      </c>
      <c r="P26" s="96">
        <f t="shared" si="4"/>
        <v>69145940</v>
      </c>
    </row>
    <row r="27" spans="3:16" ht="30" customHeight="1">
      <c r="C27" s="28"/>
      <c r="D27" s="29"/>
      <c r="E27" s="35" t="s">
        <v>53</v>
      </c>
      <c r="F27" s="186">
        <v>651014</v>
      </c>
      <c r="G27" s="186">
        <v>429967</v>
      </c>
      <c r="H27" s="94">
        <f t="shared" si="1"/>
        <v>1080981</v>
      </c>
      <c r="I27" s="187">
        <v>0</v>
      </c>
      <c r="J27" s="186">
        <v>1556580</v>
      </c>
      <c r="K27" s="186">
        <v>628798</v>
      </c>
      <c r="L27" s="186">
        <v>365140</v>
      </c>
      <c r="M27" s="186">
        <v>598960</v>
      </c>
      <c r="N27" s="186">
        <v>42240</v>
      </c>
      <c r="O27" s="94">
        <f t="shared" si="3"/>
        <v>3191718</v>
      </c>
      <c r="P27" s="96">
        <f t="shared" si="4"/>
        <v>4272699</v>
      </c>
    </row>
    <row r="28" spans="3:16" ht="30" customHeight="1">
      <c r="C28" s="28"/>
      <c r="D28" s="29"/>
      <c r="E28" s="35" t="s">
        <v>54</v>
      </c>
      <c r="F28" s="186">
        <v>3558191</v>
      </c>
      <c r="G28" s="186">
        <v>2040122</v>
      </c>
      <c r="H28" s="94">
        <f t="shared" si="1"/>
        <v>5598313</v>
      </c>
      <c r="I28" s="187">
        <v>0</v>
      </c>
      <c r="J28" s="186">
        <v>3199209</v>
      </c>
      <c r="K28" s="186">
        <v>1182614</v>
      </c>
      <c r="L28" s="186">
        <v>1585514</v>
      </c>
      <c r="M28" s="186">
        <v>338525</v>
      </c>
      <c r="N28" s="186">
        <v>148798</v>
      </c>
      <c r="O28" s="94">
        <f t="shared" si="3"/>
        <v>6454660</v>
      </c>
      <c r="P28" s="96">
        <f t="shared" si="4"/>
        <v>12052973</v>
      </c>
    </row>
    <row r="29" spans="3:16" ht="30" customHeight="1">
      <c r="C29" s="28"/>
      <c r="D29" s="37" t="s">
        <v>55</v>
      </c>
      <c r="E29" s="38"/>
      <c r="F29" s="186">
        <v>1058788</v>
      </c>
      <c r="G29" s="186">
        <v>1279519</v>
      </c>
      <c r="H29" s="94">
        <f t="shared" si="1"/>
        <v>2338307</v>
      </c>
      <c r="I29" s="187">
        <v>0</v>
      </c>
      <c r="J29" s="186">
        <v>15761211</v>
      </c>
      <c r="K29" s="186">
        <v>13801288</v>
      </c>
      <c r="L29" s="186">
        <v>10752909</v>
      </c>
      <c r="M29" s="186">
        <v>13732258</v>
      </c>
      <c r="N29" s="186">
        <v>4555950</v>
      </c>
      <c r="O29" s="94">
        <f t="shared" si="3"/>
        <v>58603616</v>
      </c>
      <c r="P29" s="96">
        <f t="shared" si="4"/>
        <v>60941923</v>
      </c>
    </row>
    <row r="30" spans="3:16" ht="30" customHeight="1" thickBot="1">
      <c r="C30" s="39"/>
      <c r="D30" s="40" t="s">
        <v>56</v>
      </c>
      <c r="E30" s="41"/>
      <c r="F30" s="189">
        <v>4020340</v>
      </c>
      <c r="G30" s="189">
        <v>5102842</v>
      </c>
      <c r="H30" s="97">
        <f t="shared" si="1"/>
        <v>9123182</v>
      </c>
      <c r="I30" s="190">
        <v>0</v>
      </c>
      <c r="J30" s="189">
        <v>39434010</v>
      </c>
      <c r="K30" s="189">
        <v>24757783</v>
      </c>
      <c r="L30" s="189">
        <v>16562453</v>
      </c>
      <c r="M30" s="189">
        <v>11500347</v>
      </c>
      <c r="N30" s="189">
        <v>4752822</v>
      </c>
      <c r="O30" s="97">
        <f t="shared" si="3"/>
        <v>97007415</v>
      </c>
      <c r="P30" s="98">
        <f t="shared" si="4"/>
        <v>106130597</v>
      </c>
    </row>
    <row r="31" spans="3:16" ht="30" customHeight="1">
      <c r="C31" s="26" t="s">
        <v>57</v>
      </c>
      <c r="D31" s="42"/>
      <c r="E31" s="43"/>
      <c r="F31" s="89">
        <f>SUM(F32:F40)</f>
        <v>649270</v>
      </c>
      <c r="G31" s="89">
        <f>SUM(G32:G40)</f>
        <v>1473230</v>
      </c>
      <c r="H31" s="90">
        <f t="shared" si="1"/>
        <v>2122500</v>
      </c>
      <c r="I31" s="91">
        <f aca="true" t="shared" si="8" ref="I31:N31">SUM(I32:I40)</f>
        <v>0</v>
      </c>
      <c r="J31" s="89">
        <f t="shared" si="8"/>
        <v>95377989</v>
      </c>
      <c r="K31" s="89">
        <f t="shared" si="8"/>
        <v>109781864</v>
      </c>
      <c r="L31" s="89">
        <f t="shared" si="8"/>
        <v>121038680</v>
      </c>
      <c r="M31" s="89">
        <f t="shared" si="8"/>
        <v>134541882</v>
      </c>
      <c r="N31" s="89">
        <f t="shared" si="8"/>
        <v>99096040</v>
      </c>
      <c r="O31" s="90">
        <f t="shared" si="3"/>
        <v>559836455</v>
      </c>
      <c r="P31" s="92">
        <f t="shared" si="4"/>
        <v>561958955</v>
      </c>
    </row>
    <row r="32" spans="3:16" ht="30" customHeight="1">
      <c r="C32" s="44"/>
      <c r="D32" s="37" t="s">
        <v>58</v>
      </c>
      <c r="E32" s="38"/>
      <c r="F32" s="191">
        <v>0</v>
      </c>
      <c r="G32" s="191">
        <v>0</v>
      </c>
      <c r="H32" s="99">
        <f t="shared" si="1"/>
        <v>0</v>
      </c>
      <c r="I32" s="188">
        <v>0</v>
      </c>
      <c r="J32" s="191">
        <v>8548810</v>
      </c>
      <c r="K32" s="191">
        <v>19351720</v>
      </c>
      <c r="L32" s="191">
        <v>16103930</v>
      </c>
      <c r="M32" s="191">
        <v>17404182</v>
      </c>
      <c r="N32" s="191">
        <v>4831850</v>
      </c>
      <c r="O32" s="99">
        <f t="shared" si="3"/>
        <v>66240492</v>
      </c>
      <c r="P32" s="100">
        <f t="shared" si="4"/>
        <v>66240492</v>
      </c>
    </row>
    <row r="33" spans="3:16" ht="30" customHeight="1">
      <c r="C33" s="28"/>
      <c r="D33" s="37" t="s">
        <v>59</v>
      </c>
      <c r="E33" s="38"/>
      <c r="F33" s="186">
        <v>0</v>
      </c>
      <c r="G33" s="186">
        <v>0</v>
      </c>
      <c r="H33" s="93">
        <f t="shared" si="1"/>
        <v>0</v>
      </c>
      <c r="I33" s="188">
        <v>0</v>
      </c>
      <c r="J33" s="186">
        <v>129920</v>
      </c>
      <c r="K33" s="186">
        <v>0</v>
      </c>
      <c r="L33" s="186">
        <v>0</v>
      </c>
      <c r="M33" s="186">
        <v>0</v>
      </c>
      <c r="N33" s="186">
        <v>0</v>
      </c>
      <c r="O33" s="94">
        <f t="shared" si="3"/>
        <v>129920</v>
      </c>
      <c r="P33" s="96">
        <f t="shared" si="4"/>
        <v>129920</v>
      </c>
    </row>
    <row r="34" spans="3:16" ht="30" customHeight="1">
      <c r="C34" s="28"/>
      <c r="D34" s="37" t="s">
        <v>74</v>
      </c>
      <c r="E34" s="38"/>
      <c r="F34" s="186">
        <v>0</v>
      </c>
      <c r="G34" s="186">
        <v>0</v>
      </c>
      <c r="H34" s="93">
        <f t="shared" si="1"/>
        <v>0</v>
      </c>
      <c r="I34" s="188">
        <v>0</v>
      </c>
      <c r="J34" s="186">
        <v>46929192</v>
      </c>
      <c r="K34" s="186">
        <v>42391334</v>
      </c>
      <c r="L34" s="186">
        <v>29401870</v>
      </c>
      <c r="M34" s="186">
        <v>16033730</v>
      </c>
      <c r="N34" s="186">
        <v>8957390</v>
      </c>
      <c r="O34" s="94">
        <f t="shared" si="3"/>
        <v>143713516</v>
      </c>
      <c r="P34" s="96">
        <f t="shared" si="4"/>
        <v>143713516</v>
      </c>
    </row>
    <row r="35" spans="3:16" ht="30" customHeight="1">
      <c r="C35" s="28"/>
      <c r="D35" s="37" t="s">
        <v>60</v>
      </c>
      <c r="E35" s="38"/>
      <c r="F35" s="186">
        <v>0</v>
      </c>
      <c r="G35" s="186">
        <v>72380</v>
      </c>
      <c r="H35" s="93">
        <f t="shared" si="1"/>
        <v>72380</v>
      </c>
      <c r="I35" s="187">
        <v>0</v>
      </c>
      <c r="J35" s="186">
        <v>3716360</v>
      </c>
      <c r="K35" s="186">
        <v>2844650</v>
      </c>
      <c r="L35" s="186">
        <v>6912690</v>
      </c>
      <c r="M35" s="186">
        <v>4871780</v>
      </c>
      <c r="N35" s="186">
        <v>4363550</v>
      </c>
      <c r="O35" s="94">
        <f t="shared" si="3"/>
        <v>22709030</v>
      </c>
      <c r="P35" s="96">
        <f t="shared" si="4"/>
        <v>22781410</v>
      </c>
    </row>
    <row r="36" spans="3:16" ht="30" customHeight="1">
      <c r="C36" s="28"/>
      <c r="D36" s="37" t="s">
        <v>61</v>
      </c>
      <c r="E36" s="38"/>
      <c r="F36" s="186">
        <v>649270</v>
      </c>
      <c r="G36" s="186">
        <v>1400850</v>
      </c>
      <c r="H36" s="93">
        <f t="shared" si="1"/>
        <v>2050120</v>
      </c>
      <c r="I36" s="187">
        <v>0</v>
      </c>
      <c r="J36" s="186">
        <v>12307697</v>
      </c>
      <c r="K36" s="186">
        <v>14891790</v>
      </c>
      <c r="L36" s="186">
        <v>10046560</v>
      </c>
      <c r="M36" s="186">
        <v>10807170</v>
      </c>
      <c r="N36" s="186">
        <v>4095060</v>
      </c>
      <c r="O36" s="94">
        <f t="shared" si="3"/>
        <v>52148277</v>
      </c>
      <c r="P36" s="96">
        <f t="shared" si="4"/>
        <v>54198397</v>
      </c>
    </row>
    <row r="37" spans="3:16" ht="30" customHeight="1">
      <c r="C37" s="28"/>
      <c r="D37" s="37" t="s">
        <v>62</v>
      </c>
      <c r="E37" s="38"/>
      <c r="F37" s="186">
        <v>0</v>
      </c>
      <c r="G37" s="186">
        <v>0</v>
      </c>
      <c r="H37" s="93">
        <f t="shared" si="1"/>
        <v>0</v>
      </c>
      <c r="I37" s="188">
        <v>0</v>
      </c>
      <c r="J37" s="186">
        <v>23368200</v>
      </c>
      <c r="K37" s="186">
        <v>28427400</v>
      </c>
      <c r="L37" s="186">
        <v>33525160</v>
      </c>
      <c r="M37" s="186">
        <v>14938400</v>
      </c>
      <c r="N37" s="186">
        <v>9586850</v>
      </c>
      <c r="O37" s="94">
        <f t="shared" si="3"/>
        <v>109846010</v>
      </c>
      <c r="P37" s="96">
        <f t="shared" si="4"/>
        <v>109846010</v>
      </c>
    </row>
    <row r="38" spans="3:16" ht="30" customHeight="1">
      <c r="C38" s="28"/>
      <c r="D38" s="37" t="s">
        <v>63</v>
      </c>
      <c r="E38" s="38"/>
      <c r="F38" s="186">
        <v>0</v>
      </c>
      <c r="G38" s="186">
        <v>0</v>
      </c>
      <c r="H38" s="93">
        <f t="shared" si="1"/>
        <v>0</v>
      </c>
      <c r="I38" s="188">
        <v>0</v>
      </c>
      <c r="J38" s="186">
        <v>0</v>
      </c>
      <c r="K38" s="186">
        <v>0</v>
      </c>
      <c r="L38" s="186">
        <v>0</v>
      </c>
      <c r="M38" s="186">
        <v>0</v>
      </c>
      <c r="N38" s="186">
        <v>0</v>
      </c>
      <c r="O38" s="94">
        <f t="shared" si="3"/>
        <v>0</v>
      </c>
      <c r="P38" s="96">
        <f t="shared" si="4"/>
        <v>0</v>
      </c>
    </row>
    <row r="39" spans="3:16" ht="30" customHeight="1">
      <c r="C39" s="28"/>
      <c r="D39" s="167" t="s">
        <v>64</v>
      </c>
      <c r="E39" s="185"/>
      <c r="F39" s="186">
        <v>0</v>
      </c>
      <c r="G39" s="186">
        <v>0</v>
      </c>
      <c r="H39" s="94">
        <f t="shared" si="1"/>
        <v>0</v>
      </c>
      <c r="I39" s="188">
        <v>0</v>
      </c>
      <c r="J39" s="186">
        <v>228280</v>
      </c>
      <c r="K39" s="186">
        <v>1040810</v>
      </c>
      <c r="L39" s="186">
        <v>23711450</v>
      </c>
      <c r="M39" s="186">
        <v>68592700</v>
      </c>
      <c r="N39" s="186">
        <v>66591260</v>
      </c>
      <c r="O39" s="94">
        <f t="shared" si="3"/>
        <v>160164500</v>
      </c>
      <c r="P39" s="96">
        <f t="shared" si="4"/>
        <v>160164500</v>
      </c>
    </row>
    <row r="40" spans="3:16" ht="30" customHeight="1" thickBot="1">
      <c r="C40" s="39"/>
      <c r="D40" s="169" t="s">
        <v>65</v>
      </c>
      <c r="E40" s="170"/>
      <c r="F40" s="192">
        <v>0</v>
      </c>
      <c r="G40" s="192">
        <v>0</v>
      </c>
      <c r="H40" s="101">
        <f t="shared" si="1"/>
        <v>0</v>
      </c>
      <c r="I40" s="193">
        <v>0</v>
      </c>
      <c r="J40" s="192">
        <v>149530</v>
      </c>
      <c r="K40" s="192">
        <v>834160</v>
      </c>
      <c r="L40" s="192">
        <v>1337020</v>
      </c>
      <c r="M40" s="192">
        <v>1893920</v>
      </c>
      <c r="N40" s="192">
        <v>670080</v>
      </c>
      <c r="O40" s="101">
        <f t="shared" si="3"/>
        <v>4884710</v>
      </c>
      <c r="P40" s="102">
        <f t="shared" si="4"/>
        <v>4884710</v>
      </c>
    </row>
    <row r="41" spans="3:16" ht="30" customHeight="1">
      <c r="C41" s="26" t="s">
        <v>66</v>
      </c>
      <c r="D41" s="42"/>
      <c r="E41" s="43"/>
      <c r="F41" s="89">
        <f>SUM(F42:F45)</f>
        <v>0</v>
      </c>
      <c r="G41" s="89">
        <f>SUM(G42:G45)</f>
        <v>0</v>
      </c>
      <c r="H41" s="90">
        <f t="shared" si="1"/>
        <v>0</v>
      </c>
      <c r="I41" s="81">
        <v>0</v>
      </c>
      <c r="J41" s="89">
        <f>SUM(J42:J45)</f>
        <v>46133365</v>
      </c>
      <c r="K41" s="89">
        <f>SUM(K42:K45)</f>
        <v>47800687</v>
      </c>
      <c r="L41" s="89">
        <f>SUM(L42:L45)</f>
        <v>127926504</v>
      </c>
      <c r="M41" s="89">
        <f>SUM(M42:M45)</f>
        <v>288377845</v>
      </c>
      <c r="N41" s="89">
        <f>SUM(N42:N45)</f>
        <v>196173821</v>
      </c>
      <c r="O41" s="90">
        <f t="shared" si="3"/>
        <v>706412222</v>
      </c>
      <c r="P41" s="92">
        <f t="shared" si="4"/>
        <v>706412222</v>
      </c>
    </row>
    <row r="42" spans="3:16" ht="30" customHeight="1">
      <c r="C42" s="28"/>
      <c r="D42" s="37" t="s">
        <v>67</v>
      </c>
      <c r="E42" s="38"/>
      <c r="F42" s="186">
        <v>0</v>
      </c>
      <c r="G42" s="186">
        <v>0</v>
      </c>
      <c r="H42" s="94">
        <f t="shared" si="1"/>
        <v>0</v>
      </c>
      <c r="I42" s="188">
        <v>0</v>
      </c>
      <c r="J42" s="186">
        <v>1332860</v>
      </c>
      <c r="K42" s="186">
        <v>2230930</v>
      </c>
      <c r="L42" s="186">
        <v>57488560</v>
      </c>
      <c r="M42" s="186">
        <v>145344678</v>
      </c>
      <c r="N42" s="186">
        <v>108601622</v>
      </c>
      <c r="O42" s="94">
        <f>SUM(I42:N42)</f>
        <v>314998650</v>
      </c>
      <c r="P42" s="96">
        <f>SUM(O42,H42)</f>
        <v>314998650</v>
      </c>
    </row>
    <row r="43" spans="3:16" ht="30" customHeight="1">
      <c r="C43" s="28"/>
      <c r="D43" s="37" t="s">
        <v>68</v>
      </c>
      <c r="E43" s="38"/>
      <c r="F43" s="186">
        <v>0</v>
      </c>
      <c r="G43" s="186">
        <v>0</v>
      </c>
      <c r="H43" s="94">
        <f t="shared" si="1"/>
        <v>0</v>
      </c>
      <c r="I43" s="188">
        <v>0</v>
      </c>
      <c r="J43" s="186">
        <v>41724105</v>
      </c>
      <c r="K43" s="186">
        <v>40779717</v>
      </c>
      <c r="L43" s="186">
        <v>54877144</v>
      </c>
      <c r="M43" s="186">
        <v>64088510</v>
      </c>
      <c r="N43" s="186">
        <v>39552951</v>
      </c>
      <c r="O43" s="94">
        <f>SUM(I43:N43)</f>
        <v>241022427</v>
      </c>
      <c r="P43" s="96">
        <f>SUM(O43,H43)</f>
        <v>241022427</v>
      </c>
    </row>
    <row r="44" spans="3:16" ht="30" customHeight="1">
      <c r="C44" s="28"/>
      <c r="D44" s="37" t="s">
        <v>69</v>
      </c>
      <c r="E44" s="38"/>
      <c r="F44" s="186">
        <v>0</v>
      </c>
      <c r="G44" s="186">
        <v>0</v>
      </c>
      <c r="H44" s="94">
        <f t="shared" si="1"/>
        <v>0</v>
      </c>
      <c r="I44" s="188">
        <v>0</v>
      </c>
      <c r="J44" s="186">
        <v>245250</v>
      </c>
      <c r="K44" s="186">
        <v>280500</v>
      </c>
      <c r="L44" s="186">
        <v>2405970</v>
      </c>
      <c r="M44" s="186">
        <v>14254277</v>
      </c>
      <c r="N44" s="186">
        <v>9704062</v>
      </c>
      <c r="O44" s="94">
        <f>SUM(I44:N44)</f>
        <v>26890059</v>
      </c>
      <c r="P44" s="96">
        <f>SUM(O44,H44)</f>
        <v>26890059</v>
      </c>
    </row>
    <row r="45" spans="3:16" ht="30" customHeight="1" thickBot="1">
      <c r="C45" s="39"/>
      <c r="D45" s="40" t="s">
        <v>78</v>
      </c>
      <c r="E45" s="41"/>
      <c r="F45" s="189">
        <v>0</v>
      </c>
      <c r="G45" s="189">
        <v>0</v>
      </c>
      <c r="H45" s="97">
        <f t="shared" si="1"/>
        <v>0</v>
      </c>
      <c r="I45" s="194">
        <v>0</v>
      </c>
      <c r="J45" s="189">
        <v>2831150</v>
      </c>
      <c r="K45" s="189">
        <v>4509540</v>
      </c>
      <c r="L45" s="189">
        <v>13154830</v>
      </c>
      <c r="M45" s="189">
        <v>64690380</v>
      </c>
      <c r="N45" s="189">
        <v>38315186</v>
      </c>
      <c r="O45" s="118">
        <f>SUM(I45:N45)</f>
        <v>123501086</v>
      </c>
      <c r="P45" s="119">
        <f>SUM(O45,H45)</f>
        <v>123501086</v>
      </c>
    </row>
    <row r="46" spans="3:16" ht="30" customHeight="1" thickBot="1">
      <c r="C46" s="171" t="s">
        <v>70</v>
      </c>
      <c r="D46" s="172"/>
      <c r="E46" s="172"/>
      <c r="F46" s="103">
        <f>SUM(F10,F31,F41)</f>
        <v>22004223</v>
      </c>
      <c r="G46" s="103">
        <f>SUM(G10,G31,G41)</f>
        <v>34976907</v>
      </c>
      <c r="H46" s="104">
        <f t="shared" si="1"/>
        <v>56981130</v>
      </c>
      <c r="I46" s="105">
        <f aca="true" t="shared" si="9" ref="I46:N46">SUM(I10,I31,I41)</f>
        <v>0</v>
      </c>
      <c r="J46" s="103">
        <f t="shared" si="9"/>
        <v>410374043</v>
      </c>
      <c r="K46" s="103">
        <f t="shared" si="9"/>
        <v>381768076</v>
      </c>
      <c r="L46" s="103">
        <f t="shared" si="9"/>
        <v>422189763</v>
      </c>
      <c r="M46" s="103">
        <f t="shared" si="9"/>
        <v>585038217</v>
      </c>
      <c r="N46" s="103">
        <f t="shared" si="9"/>
        <v>374076123</v>
      </c>
      <c r="O46" s="104">
        <f t="shared" si="3"/>
        <v>2173446222</v>
      </c>
      <c r="P46" s="106">
        <f t="shared" si="4"/>
        <v>2230427352</v>
      </c>
    </row>
    <row r="47" spans="3:17" ht="30" customHeight="1" thickBot="1" thickTop="1">
      <c r="C47" s="45" t="s">
        <v>73</v>
      </c>
      <c r="D47" s="25"/>
      <c r="E47" s="25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107"/>
      <c r="Q47" s="2"/>
    </row>
    <row r="48" spans="3:17" ht="30" customHeight="1">
      <c r="C48" s="26" t="s">
        <v>37</v>
      </c>
      <c r="D48" s="23"/>
      <c r="E48" s="24"/>
      <c r="F48" s="89">
        <f>SUM(F49,F55,F58,F63,F67,F68)</f>
        <v>19416806</v>
      </c>
      <c r="G48" s="89">
        <f>SUM(G49,G55,G58,G63,G67,G68)</f>
        <v>30458107</v>
      </c>
      <c r="H48" s="90">
        <f t="shared" si="1"/>
        <v>49874913</v>
      </c>
      <c r="I48" s="91">
        <f aca="true" t="shared" si="10" ref="I48:N48">SUM(I49,I55,I58,I63,I67,I68)</f>
        <v>0</v>
      </c>
      <c r="J48" s="89">
        <f t="shared" si="10"/>
        <v>243754268</v>
      </c>
      <c r="K48" s="89">
        <f t="shared" si="10"/>
        <v>202248009</v>
      </c>
      <c r="L48" s="89">
        <f t="shared" si="10"/>
        <v>155524326</v>
      </c>
      <c r="M48" s="89">
        <f t="shared" si="10"/>
        <v>145765449</v>
      </c>
      <c r="N48" s="89">
        <f t="shared" si="10"/>
        <v>70613583</v>
      </c>
      <c r="O48" s="90">
        <f t="shared" si="3"/>
        <v>817905635</v>
      </c>
      <c r="P48" s="92">
        <f t="shared" si="4"/>
        <v>867780548</v>
      </c>
      <c r="Q48" s="2"/>
    </row>
    <row r="49" spans="3:16" ht="30" customHeight="1">
      <c r="C49" s="28"/>
      <c r="D49" s="29" t="s">
        <v>38</v>
      </c>
      <c r="E49" s="30"/>
      <c r="F49" s="93">
        <f>SUM(F50:F54)</f>
        <v>2118381</v>
      </c>
      <c r="G49" s="93">
        <f>SUM(G50:G54)</f>
        <v>4684605</v>
      </c>
      <c r="H49" s="94">
        <f t="shared" si="1"/>
        <v>6802986</v>
      </c>
      <c r="I49" s="95">
        <f aca="true" t="shared" si="11" ref="I49:N49">SUM(I50:I54)</f>
        <v>0</v>
      </c>
      <c r="J49" s="93">
        <f t="shared" si="11"/>
        <v>49781364</v>
      </c>
      <c r="K49" s="93">
        <f t="shared" si="11"/>
        <v>39022043</v>
      </c>
      <c r="L49" s="93">
        <f t="shared" si="11"/>
        <v>25969585</v>
      </c>
      <c r="M49" s="93">
        <f t="shared" si="11"/>
        <v>29933141</v>
      </c>
      <c r="N49" s="93">
        <f t="shared" si="11"/>
        <v>23727604</v>
      </c>
      <c r="O49" s="94">
        <f t="shared" si="3"/>
        <v>168433737</v>
      </c>
      <c r="P49" s="96">
        <f t="shared" si="4"/>
        <v>175236723</v>
      </c>
    </row>
    <row r="50" spans="3:16" ht="30" customHeight="1">
      <c r="C50" s="28"/>
      <c r="D50" s="29"/>
      <c r="E50" s="32" t="s">
        <v>39</v>
      </c>
      <c r="F50" s="186">
        <v>0</v>
      </c>
      <c r="G50" s="186">
        <v>-11412</v>
      </c>
      <c r="H50" s="94">
        <f t="shared" si="1"/>
        <v>-11412</v>
      </c>
      <c r="I50" s="187">
        <v>0</v>
      </c>
      <c r="J50" s="186">
        <v>32118677</v>
      </c>
      <c r="K50" s="186">
        <v>24555074</v>
      </c>
      <c r="L50" s="186">
        <v>16264230</v>
      </c>
      <c r="M50" s="186">
        <v>18161090</v>
      </c>
      <c r="N50" s="186">
        <v>14473061</v>
      </c>
      <c r="O50" s="94">
        <f t="shared" si="3"/>
        <v>105572132</v>
      </c>
      <c r="P50" s="96">
        <f t="shared" si="4"/>
        <v>105560720</v>
      </c>
    </row>
    <row r="51" spans="3:16" ht="30" customHeight="1">
      <c r="C51" s="28"/>
      <c r="D51" s="29"/>
      <c r="E51" s="32" t="s">
        <v>40</v>
      </c>
      <c r="F51" s="186">
        <v>0</v>
      </c>
      <c r="G51" s="186">
        <v>0</v>
      </c>
      <c r="H51" s="94">
        <f t="shared" si="1"/>
        <v>0</v>
      </c>
      <c r="I51" s="187">
        <v>0</v>
      </c>
      <c r="J51" s="186">
        <v>148727</v>
      </c>
      <c r="K51" s="186">
        <v>281245</v>
      </c>
      <c r="L51" s="186">
        <v>519159</v>
      </c>
      <c r="M51" s="186">
        <v>2499851</v>
      </c>
      <c r="N51" s="186">
        <v>2817542</v>
      </c>
      <c r="O51" s="94">
        <f t="shared" si="3"/>
        <v>6266524</v>
      </c>
      <c r="P51" s="96">
        <f t="shared" si="4"/>
        <v>6266524</v>
      </c>
    </row>
    <row r="52" spans="3:16" ht="30" customHeight="1">
      <c r="C52" s="28"/>
      <c r="D52" s="29"/>
      <c r="E52" s="32" t="s">
        <v>41</v>
      </c>
      <c r="F52" s="186">
        <v>875705</v>
      </c>
      <c r="G52" s="186">
        <v>2446297</v>
      </c>
      <c r="H52" s="94">
        <f t="shared" si="1"/>
        <v>3322002</v>
      </c>
      <c r="I52" s="187">
        <v>0</v>
      </c>
      <c r="J52" s="186">
        <v>8706509</v>
      </c>
      <c r="K52" s="186">
        <v>6519494</v>
      </c>
      <c r="L52" s="186">
        <v>3400431</v>
      </c>
      <c r="M52" s="186">
        <v>4867684</v>
      </c>
      <c r="N52" s="186">
        <v>3913325</v>
      </c>
      <c r="O52" s="94">
        <f t="shared" si="3"/>
        <v>27407443</v>
      </c>
      <c r="P52" s="96">
        <f t="shared" si="4"/>
        <v>30729445</v>
      </c>
    </row>
    <row r="53" spans="3:16" ht="30" customHeight="1">
      <c r="C53" s="28"/>
      <c r="D53" s="29"/>
      <c r="E53" s="32" t="s">
        <v>42</v>
      </c>
      <c r="F53" s="186">
        <v>734891</v>
      </c>
      <c r="G53" s="186">
        <v>1803462</v>
      </c>
      <c r="H53" s="94">
        <f t="shared" si="1"/>
        <v>2538353</v>
      </c>
      <c r="I53" s="187">
        <v>0</v>
      </c>
      <c r="J53" s="186">
        <v>5068582</v>
      </c>
      <c r="K53" s="186">
        <v>3982475</v>
      </c>
      <c r="L53" s="186">
        <v>3182889</v>
      </c>
      <c r="M53" s="186">
        <v>2533510</v>
      </c>
      <c r="N53" s="186">
        <v>1383381</v>
      </c>
      <c r="O53" s="94">
        <f t="shared" si="3"/>
        <v>16150837</v>
      </c>
      <c r="P53" s="96">
        <f t="shared" si="4"/>
        <v>18689190</v>
      </c>
    </row>
    <row r="54" spans="3:16" ht="30" customHeight="1">
      <c r="C54" s="28"/>
      <c r="D54" s="29"/>
      <c r="E54" s="32" t="s">
        <v>43</v>
      </c>
      <c r="F54" s="186">
        <v>507785</v>
      </c>
      <c r="G54" s="186">
        <v>446258</v>
      </c>
      <c r="H54" s="94">
        <f t="shared" si="1"/>
        <v>954043</v>
      </c>
      <c r="I54" s="187">
        <v>0</v>
      </c>
      <c r="J54" s="186">
        <v>3738869</v>
      </c>
      <c r="K54" s="186">
        <v>3683755</v>
      </c>
      <c r="L54" s="186">
        <v>2602876</v>
      </c>
      <c r="M54" s="186">
        <v>1871006</v>
      </c>
      <c r="N54" s="186">
        <v>1140295</v>
      </c>
      <c r="O54" s="94">
        <f t="shared" si="3"/>
        <v>13036801</v>
      </c>
      <c r="P54" s="96">
        <f t="shared" si="4"/>
        <v>13990844</v>
      </c>
    </row>
    <row r="55" spans="3:16" ht="30" customHeight="1">
      <c r="C55" s="28"/>
      <c r="D55" s="33" t="s">
        <v>44</v>
      </c>
      <c r="E55" s="34"/>
      <c r="F55" s="93">
        <f>SUM(F56:F57)</f>
        <v>5150908</v>
      </c>
      <c r="G55" s="93">
        <f>SUM(G56:G57)</f>
        <v>11232279</v>
      </c>
      <c r="H55" s="94">
        <f t="shared" si="1"/>
        <v>16383187</v>
      </c>
      <c r="I55" s="95">
        <f aca="true" t="shared" si="12" ref="I55:N55">SUM(I56:I57)</f>
        <v>0</v>
      </c>
      <c r="J55" s="93">
        <f t="shared" si="12"/>
        <v>118054592</v>
      </c>
      <c r="K55" s="93">
        <f t="shared" si="12"/>
        <v>99839548</v>
      </c>
      <c r="L55" s="93">
        <f t="shared" si="12"/>
        <v>67352397</v>
      </c>
      <c r="M55" s="93">
        <f t="shared" si="12"/>
        <v>54143415</v>
      </c>
      <c r="N55" s="93">
        <f t="shared" si="12"/>
        <v>23089046</v>
      </c>
      <c r="O55" s="94">
        <f t="shared" si="3"/>
        <v>362478998</v>
      </c>
      <c r="P55" s="96">
        <f t="shared" si="4"/>
        <v>378862185</v>
      </c>
    </row>
    <row r="56" spans="3:16" ht="30" customHeight="1">
      <c r="C56" s="28"/>
      <c r="D56" s="29"/>
      <c r="E56" s="32" t="s">
        <v>45</v>
      </c>
      <c r="F56" s="186">
        <v>0</v>
      </c>
      <c r="G56" s="186">
        <v>0</v>
      </c>
      <c r="H56" s="94">
        <f t="shared" si="1"/>
        <v>0</v>
      </c>
      <c r="I56" s="187">
        <v>0</v>
      </c>
      <c r="J56" s="186">
        <v>92420518</v>
      </c>
      <c r="K56" s="186">
        <v>76661365</v>
      </c>
      <c r="L56" s="186">
        <v>55591653</v>
      </c>
      <c r="M56" s="186">
        <v>47353096</v>
      </c>
      <c r="N56" s="186">
        <v>20516747</v>
      </c>
      <c r="O56" s="94">
        <f t="shared" si="3"/>
        <v>292543379</v>
      </c>
      <c r="P56" s="96">
        <f t="shared" si="4"/>
        <v>292543379</v>
      </c>
    </row>
    <row r="57" spans="3:16" ht="30" customHeight="1">
      <c r="C57" s="28"/>
      <c r="D57" s="29"/>
      <c r="E57" s="32" t="s">
        <v>46</v>
      </c>
      <c r="F57" s="186">
        <v>5150908</v>
      </c>
      <c r="G57" s="186">
        <v>11232279</v>
      </c>
      <c r="H57" s="94">
        <f t="shared" si="1"/>
        <v>16383187</v>
      </c>
      <c r="I57" s="187">
        <v>0</v>
      </c>
      <c r="J57" s="186">
        <v>25634074</v>
      </c>
      <c r="K57" s="186">
        <v>23178183</v>
      </c>
      <c r="L57" s="186">
        <v>11760744</v>
      </c>
      <c r="M57" s="186">
        <v>6790319</v>
      </c>
      <c r="N57" s="186">
        <v>2572299</v>
      </c>
      <c r="O57" s="94">
        <f t="shared" si="3"/>
        <v>69935619</v>
      </c>
      <c r="P57" s="96">
        <f t="shared" si="4"/>
        <v>86318806</v>
      </c>
    </row>
    <row r="58" spans="3:16" ht="30" customHeight="1">
      <c r="C58" s="28"/>
      <c r="D58" s="33" t="s">
        <v>47</v>
      </c>
      <c r="E58" s="34"/>
      <c r="F58" s="93">
        <f>SUM(F59:F62)</f>
        <v>22140</v>
      </c>
      <c r="G58" s="93">
        <f>SUM(G59:G62)</f>
        <v>278388</v>
      </c>
      <c r="H58" s="94">
        <f t="shared" si="1"/>
        <v>300528</v>
      </c>
      <c r="I58" s="95">
        <f aca="true" t="shared" si="13" ref="I58:N58">SUM(I59:I62)</f>
        <v>0</v>
      </c>
      <c r="J58" s="93">
        <f t="shared" si="13"/>
        <v>7835241</v>
      </c>
      <c r="K58" s="93">
        <f t="shared" si="13"/>
        <v>7983380</v>
      </c>
      <c r="L58" s="93">
        <f t="shared" si="13"/>
        <v>23198920</v>
      </c>
      <c r="M58" s="93">
        <f t="shared" si="13"/>
        <v>27816638</v>
      </c>
      <c r="N58" s="93">
        <f t="shared" si="13"/>
        <v>10448112</v>
      </c>
      <c r="O58" s="94">
        <f t="shared" si="3"/>
        <v>77282291</v>
      </c>
      <c r="P58" s="96">
        <f t="shared" si="4"/>
        <v>77582819</v>
      </c>
    </row>
    <row r="59" spans="3:16" ht="30" customHeight="1">
      <c r="C59" s="28"/>
      <c r="D59" s="29"/>
      <c r="E59" s="32" t="s">
        <v>48</v>
      </c>
      <c r="F59" s="186">
        <v>22140</v>
      </c>
      <c r="G59" s="186">
        <v>142056</v>
      </c>
      <c r="H59" s="94">
        <f t="shared" si="1"/>
        <v>164196</v>
      </c>
      <c r="I59" s="187">
        <v>0</v>
      </c>
      <c r="J59" s="186">
        <v>6819303</v>
      </c>
      <c r="K59" s="186">
        <v>6336618</v>
      </c>
      <c r="L59" s="186">
        <v>22207694</v>
      </c>
      <c r="M59" s="186">
        <v>25976409</v>
      </c>
      <c r="N59" s="186">
        <v>10000506</v>
      </c>
      <c r="O59" s="94">
        <f t="shared" si="3"/>
        <v>71340530</v>
      </c>
      <c r="P59" s="96">
        <f t="shared" si="4"/>
        <v>71504726</v>
      </c>
    </row>
    <row r="60" spans="3:16" ht="30" customHeight="1">
      <c r="C60" s="28"/>
      <c r="D60" s="29"/>
      <c r="E60" s="35" t="s">
        <v>49</v>
      </c>
      <c r="F60" s="186">
        <v>0</v>
      </c>
      <c r="G60" s="186">
        <v>136332</v>
      </c>
      <c r="H60" s="94">
        <f t="shared" si="1"/>
        <v>136332</v>
      </c>
      <c r="I60" s="187">
        <v>0</v>
      </c>
      <c r="J60" s="186">
        <v>1015938</v>
      </c>
      <c r="K60" s="186">
        <v>1646762</v>
      </c>
      <c r="L60" s="186">
        <v>991226</v>
      </c>
      <c r="M60" s="186">
        <v>1840229</v>
      </c>
      <c r="N60" s="186">
        <v>447606</v>
      </c>
      <c r="O60" s="94">
        <f t="shared" si="3"/>
        <v>5941761</v>
      </c>
      <c r="P60" s="96">
        <f t="shared" si="4"/>
        <v>6078093</v>
      </c>
    </row>
    <row r="61" spans="3:16" ht="30" customHeight="1">
      <c r="C61" s="28"/>
      <c r="D61" s="29"/>
      <c r="E61" s="35" t="s">
        <v>50</v>
      </c>
      <c r="F61" s="186">
        <v>0</v>
      </c>
      <c r="G61" s="186">
        <v>0</v>
      </c>
      <c r="H61" s="94">
        <f t="shared" si="1"/>
        <v>0</v>
      </c>
      <c r="I61" s="187">
        <v>0</v>
      </c>
      <c r="J61" s="186">
        <v>0</v>
      </c>
      <c r="K61" s="186">
        <v>0</v>
      </c>
      <c r="L61" s="186">
        <v>0</v>
      </c>
      <c r="M61" s="186">
        <v>0</v>
      </c>
      <c r="N61" s="186">
        <v>0</v>
      </c>
      <c r="O61" s="94">
        <f t="shared" si="3"/>
        <v>0</v>
      </c>
      <c r="P61" s="96">
        <f t="shared" si="4"/>
        <v>0</v>
      </c>
    </row>
    <row r="62" spans="3:16" ht="30" customHeight="1">
      <c r="C62" s="28"/>
      <c r="D62" s="36"/>
      <c r="E62" s="35" t="s">
        <v>77</v>
      </c>
      <c r="F62" s="186">
        <v>0</v>
      </c>
      <c r="G62" s="186">
        <v>0</v>
      </c>
      <c r="H62" s="94">
        <f t="shared" si="1"/>
        <v>0</v>
      </c>
      <c r="I62" s="188">
        <v>0</v>
      </c>
      <c r="J62" s="186">
        <v>0</v>
      </c>
      <c r="K62" s="186">
        <v>0</v>
      </c>
      <c r="L62" s="186">
        <v>0</v>
      </c>
      <c r="M62" s="186">
        <v>0</v>
      </c>
      <c r="N62" s="186">
        <v>0</v>
      </c>
      <c r="O62" s="94">
        <f t="shared" si="3"/>
        <v>0</v>
      </c>
      <c r="P62" s="96">
        <f t="shared" si="4"/>
        <v>0</v>
      </c>
    </row>
    <row r="63" spans="3:16" ht="30" customHeight="1">
      <c r="C63" s="28"/>
      <c r="D63" s="33" t="s">
        <v>51</v>
      </c>
      <c r="E63" s="34"/>
      <c r="F63" s="93">
        <f>SUM(F64:F66)</f>
        <v>7180877</v>
      </c>
      <c r="G63" s="93">
        <f>SUM(G64:G66)</f>
        <v>8030675</v>
      </c>
      <c r="H63" s="94">
        <f t="shared" si="1"/>
        <v>15211552</v>
      </c>
      <c r="I63" s="95">
        <f aca="true" t="shared" si="14" ref="I63:N63">SUM(I64:I66)</f>
        <v>0</v>
      </c>
      <c r="J63" s="93">
        <f t="shared" si="14"/>
        <v>14605103</v>
      </c>
      <c r="K63" s="93">
        <f t="shared" si="14"/>
        <v>18578906</v>
      </c>
      <c r="L63" s="93">
        <f t="shared" si="14"/>
        <v>12897769</v>
      </c>
      <c r="M63" s="93">
        <f t="shared" si="14"/>
        <v>10092476</v>
      </c>
      <c r="N63" s="93">
        <f t="shared" si="14"/>
        <v>4628024</v>
      </c>
      <c r="O63" s="94">
        <f t="shared" si="3"/>
        <v>60802278</v>
      </c>
      <c r="P63" s="96">
        <f t="shared" si="4"/>
        <v>76013830</v>
      </c>
    </row>
    <row r="64" spans="3:16" ht="30" customHeight="1">
      <c r="C64" s="28"/>
      <c r="D64" s="29"/>
      <c r="E64" s="35" t="s">
        <v>52</v>
      </c>
      <c r="F64" s="186">
        <v>3431022</v>
      </c>
      <c r="G64" s="186">
        <v>5818051</v>
      </c>
      <c r="H64" s="94">
        <f t="shared" si="1"/>
        <v>9249073</v>
      </c>
      <c r="I64" s="187">
        <v>0</v>
      </c>
      <c r="J64" s="186">
        <v>10370249</v>
      </c>
      <c r="K64" s="186">
        <v>16986237</v>
      </c>
      <c r="L64" s="186">
        <v>11232426</v>
      </c>
      <c r="M64" s="186">
        <v>9248740</v>
      </c>
      <c r="N64" s="186">
        <v>4459610</v>
      </c>
      <c r="O64" s="94">
        <f t="shared" si="3"/>
        <v>52297262</v>
      </c>
      <c r="P64" s="96">
        <f t="shared" si="4"/>
        <v>61546335</v>
      </c>
    </row>
    <row r="65" spans="3:16" ht="30" customHeight="1">
      <c r="C65" s="28"/>
      <c r="D65" s="29"/>
      <c r="E65" s="35" t="s">
        <v>53</v>
      </c>
      <c r="F65" s="186">
        <v>576486</v>
      </c>
      <c r="G65" s="186">
        <v>385385</v>
      </c>
      <c r="H65" s="94">
        <f t="shared" si="1"/>
        <v>961871</v>
      </c>
      <c r="I65" s="187">
        <v>0</v>
      </c>
      <c r="J65" s="186">
        <v>1370554</v>
      </c>
      <c r="K65" s="186">
        <v>556458</v>
      </c>
      <c r="L65" s="186">
        <v>316218</v>
      </c>
      <c r="M65" s="186">
        <v>539064</v>
      </c>
      <c r="N65" s="186">
        <v>34496</v>
      </c>
      <c r="O65" s="94">
        <f t="shared" si="3"/>
        <v>2816790</v>
      </c>
      <c r="P65" s="96">
        <f t="shared" si="4"/>
        <v>3778661</v>
      </c>
    </row>
    <row r="66" spans="3:16" ht="30" customHeight="1">
      <c r="C66" s="28"/>
      <c r="D66" s="29"/>
      <c r="E66" s="35" t="s">
        <v>54</v>
      </c>
      <c r="F66" s="186">
        <v>3173369</v>
      </c>
      <c r="G66" s="186">
        <v>1827239</v>
      </c>
      <c r="H66" s="94">
        <f t="shared" si="1"/>
        <v>5000608</v>
      </c>
      <c r="I66" s="187">
        <v>0</v>
      </c>
      <c r="J66" s="186">
        <v>2864300</v>
      </c>
      <c r="K66" s="186">
        <v>1036211</v>
      </c>
      <c r="L66" s="186">
        <v>1349125</v>
      </c>
      <c r="M66" s="186">
        <v>304672</v>
      </c>
      <c r="N66" s="186">
        <v>133918</v>
      </c>
      <c r="O66" s="94">
        <f t="shared" si="3"/>
        <v>5688226</v>
      </c>
      <c r="P66" s="96">
        <f t="shared" si="4"/>
        <v>10688834</v>
      </c>
    </row>
    <row r="67" spans="3:16" ht="30" customHeight="1">
      <c r="C67" s="28"/>
      <c r="D67" s="37" t="s">
        <v>55</v>
      </c>
      <c r="E67" s="38"/>
      <c r="F67" s="186">
        <v>924160</v>
      </c>
      <c r="G67" s="186">
        <v>1129318</v>
      </c>
      <c r="H67" s="94">
        <f t="shared" si="1"/>
        <v>2053478</v>
      </c>
      <c r="I67" s="187">
        <v>0</v>
      </c>
      <c r="J67" s="186">
        <v>14043958</v>
      </c>
      <c r="K67" s="186">
        <v>12066349</v>
      </c>
      <c r="L67" s="186">
        <v>9543202</v>
      </c>
      <c r="M67" s="186">
        <v>12279432</v>
      </c>
      <c r="N67" s="186">
        <v>3967975</v>
      </c>
      <c r="O67" s="94">
        <f t="shared" si="3"/>
        <v>51900916</v>
      </c>
      <c r="P67" s="96">
        <f t="shared" si="4"/>
        <v>53954394</v>
      </c>
    </row>
    <row r="68" spans="3:16" ht="30" customHeight="1" thickBot="1">
      <c r="C68" s="39"/>
      <c r="D68" s="40" t="s">
        <v>56</v>
      </c>
      <c r="E68" s="41"/>
      <c r="F68" s="189">
        <v>4020340</v>
      </c>
      <c r="G68" s="189">
        <v>5102842</v>
      </c>
      <c r="H68" s="97">
        <f t="shared" si="1"/>
        <v>9123182</v>
      </c>
      <c r="I68" s="190">
        <v>0</v>
      </c>
      <c r="J68" s="189">
        <v>39434010</v>
      </c>
      <c r="K68" s="189">
        <v>24757783</v>
      </c>
      <c r="L68" s="189">
        <v>16562453</v>
      </c>
      <c r="M68" s="189">
        <v>11500347</v>
      </c>
      <c r="N68" s="189">
        <v>4752822</v>
      </c>
      <c r="O68" s="97">
        <f t="shared" si="3"/>
        <v>97007415</v>
      </c>
      <c r="P68" s="98">
        <f t="shared" si="4"/>
        <v>106130597</v>
      </c>
    </row>
    <row r="69" spans="3:16" ht="30" customHeight="1">
      <c r="C69" s="26" t="s">
        <v>57</v>
      </c>
      <c r="D69" s="42"/>
      <c r="E69" s="43"/>
      <c r="F69" s="89">
        <f>SUM(F70:F78)</f>
        <v>584343</v>
      </c>
      <c r="G69" s="89">
        <f>SUM(G70:G78)</f>
        <v>1246709</v>
      </c>
      <c r="H69" s="90">
        <f t="shared" si="1"/>
        <v>1831052</v>
      </c>
      <c r="I69" s="91">
        <f aca="true" t="shared" si="15" ref="I69:N69">SUM(I70:I78)</f>
        <v>0</v>
      </c>
      <c r="J69" s="89">
        <f t="shared" si="15"/>
        <v>84879942</v>
      </c>
      <c r="K69" s="89">
        <f t="shared" si="15"/>
        <v>97932853</v>
      </c>
      <c r="L69" s="89">
        <f t="shared" si="15"/>
        <v>107664475</v>
      </c>
      <c r="M69" s="89">
        <f t="shared" si="15"/>
        <v>120229204</v>
      </c>
      <c r="N69" s="89">
        <f t="shared" si="15"/>
        <v>88699583</v>
      </c>
      <c r="O69" s="90">
        <f t="shared" si="3"/>
        <v>499406057</v>
      </c>
      <c r="P69" s="92">
        <f t="shared" si="4"/>
        <v>501237109</v>
      </c>
    </row>
    <row r="70" spans="3:16" ht="30" customHeight="1">
      <c r="C70" s="44"/>
      <c r="D70" s="37" t="s">
        <v>58</v>
      </c>
      <c r="E70" s="38"/>
      <c r="F70" s="191">
        <v>0</v>
      </c>
      <c r="G70" s="191">
        <v>0</v>
      </c>
      <c r="H70" s="99">
        <f t="shared" si="1"/>
        <v>0</v>
      </c>
      <c r="I70" s="188">
        <v>0</v>
      </c>
      <c r="J70" s="191">
        <v>7556397</v>
      </c>
      <c r="K70" s="191">
        <v>17209931</v>
      </c>
      <c r="L70" s="191">
        <v>14338479</v>
      </c>
      <c r="M70" s="191">
        <v>15419798</v>
      </c>
      <c r="N70" s="191">
        <v>4341047</v>
      </c>
      <c r="O70" s="99">
        <f t="shared" si="3"/>
        <v>58865652</v>
      </c>
      <c r="P70" s="100">
        <f t="shared" si="4"/>
        <v>58865652</v>
      </c>
    </row>
    <row r="71" spans="3:16" ht="30" customHeight="1">
      <c r="C71" s="28"/>
      <c r="D71" s="37" t="s">
        <v>59</v>
      </c>
      <c r="E71" s="38"/>
      <c r="F71" s="186">
        <v>0</v>
      </c>
      <c r="G71" s="186">
        <v>0</v>
      </c>
      <c r="H71" s="93">
        <f t="shared" si="1"/>
        <v>0</v>
      </c>
      <c r="I71" s="188">
        <v>0</v>
      </c>
      <c r="J71" s="186">
        <v>116928</v>
      </c>
      <c r="K71" s="186">
        <v>0</v>
      </c>
      <c r="L71" s="186">
        <v>0</v>
      </c>
      <c r="M71" s="186">
        <v>0</v>
      </c>
      <c r="N71" s="186">
        <v>0</v>
      </c>
      <c r="O71" s="94">
        <f t="shared" si="3"/>
        <v>116928</v>
      </c>
      <c r="P71" s="96">
        <f t="shared" si="4"/>
        <v>116928</v>
      </c>
    </row>
    <row r="72" spans="3:16" ht="30" customHeight="1">
      <c r="C72" s="28"/>
      <c r="D72" s="37" t="s">
        <v>74</v>
      </c>
      <c r="E72" s="38"/>
      <c r="F72" s="186">
        <v>0</v>
      </c>
      <c r="G72" s="186">
        <v>0</v>
      </c>
      <c r="H72" s="93">
        <f t="shared" si="1"/>
        <v>0</v>
      </c>
      <c r="I72" s="188">
        <v>0</v>
      </c>
      <c r="J72" s="186">
        <v>41846235</v>
      </c>
      <c r="K72" s="186">
        <v>37957570</v>
      </c>
      <c r="L72" s="186">
        <v>26262006</v>
      </c>
      <c r="M72" s="186">
        <v>14375664</v>
      </c>
      <c r="N72" s="186">
        <v>8061651</v>
      </c>
      <c r="O72" s="94">
        <f t="shared" si="3"/>
        <v>128503126</v>
      </c>
      <c r="P72" s="96">
        <f t="shared" si="4"/>
        <v>128503126</v>
      </c>
    </row>
    <row r="73" spans="3:16" ht="30" customHeight="1">
      <c r="C73" s="28"/>
      <c r="D73" s="37" t="s">
        <v>60</v>
      </c>
      <c r="E73" s="38"/>
      <c r="F73" s="186">
        <v>0</v>
      </c>
      <c r="G73" s="186">
        <v>65142</v>
      </c>
      <c r="H73" s="93">
        <f t="shared" si="1"/>
        <v>65142</v>
      </c>
      <c r="I73" s="187">
        <v>0</v>
      </c>
      <c r="J73" s="186">
        <v>3273256</v>
      </c>
      <c r="K73" s="186">
        <v>2490815</v>
      </c>
      <c r="L73" s="186">
        <v>6221421</v>
      </c>
      <c r="M73" s="186">
        <v>4338762</v>
      </c>
      <c r="N73" s="186">
        <v>3860815</v>
      </c>
      <c r="O73" s="94">
        <f t="shared" si="3"/>
        <v>20185069</v>
      </c>
      <c r="P73" s="96">
        <f t="shared" si="4"/>
        <v>20250211</v>
      </c>
    </row>
    <row r="74" spans="3:16" ht="30" customHeight="1">
      <c r="C74" s="28"/>
      <c r="D74" s="37" t="s">
        <v>61</v>
      </c>
      <c r="E74" s="38"/>
      <c r="F74" s="186">
        <v>584343</v>
      </c>
      <c r="G74" s="186">
        <v>1181567</v>
      </c>
      <c r="H74" s="93">
        <f t="shared" si="1"/>
        <v>1765910</v>
      </c>
      <c r="I74" s="187">
        <v>0</v>
      </c>
      <c r="J74" s="186">
        <v>10850546</v>
      </c>
      <c r="K74" s="186">
        <v>13142478</v>
      </c>
      <c r="L74" s="186">
        <v>8918424</v>
      </c>
      <c r="M74" s="186">
        <v>9540249</v>
      </c>
      <c r="N74" s="186">
        <v>3589108</v>
      </c>
      <c r="O74" s="94">
        <f t="shared" si="3"/>
        <v>46040805</v>
      </c>
      <c r="P74" s="96">
        <f t="shared" si="4"/>
        <v>47806715</v>
      </c>
    </row>
    <row r="75" spans="3:16" ht="30" customHeight="1">
      <c r="C75" s="28"/>
      <c r="D75" s="37" t="s">
        <v>62</v>
      </c>
      <c r="E75" s="38"/>
      <c r="F75" s="186">
        <v>0</v>
      </c>
      <c r="G75" s="186">
        <v>0</v>
      </c>
      <c r="H75" s="93">
        <f aca="true" t="shared" si="16" ref="H75:H84">SUM(F75:G75)</f>
        <v>0</v>
      </c>
      <c r="I75" s="188">
        <v>0</v>
      </c>
      <c r="J75" s="186">
        <v>20896551</v>
      </c>
      <c r="K75" s="186">
        <v>25444586</v>
      </c>
      <c r="L75" s="186">
        <v>29774989</v>
      </c>
      <c r="M75" s="186">
        <v>13444560</v>
      </c>
      <c r="N75" s="186">
        <v>8546685</v>
      </c>
      <c r="O75" s="94">
        <f aca="true" t="shared" si="17" ref="O75:O84">SUM(I75:N75)</f>
        <v>98107371</v>
      </c>
      <c r="P75" s="96">
        <f aca="true" t="shared" si="18" ref="P75:P84">SUM(O75,H75)</f>
        <v>98107371</v>
      </c>
    </row>
    <row r="76" spans="3:16" ht="30" customHeight="1">
      <c r="C76" s="28"/>
      <c r="D76" s="37" t="s">
        <v>63</v>
      </c>
      <c r="E76" s="38"/>
      <c r="F76" s="186">
        <v>0</v>
      </c>
      <c r="G76" s="186">
        <v>0</v>
      </c>
      <c r="H76" s="93">
        <f t="shared" si="16"/>
        <v>0</v>
      </c>
      <c r="I76" s="188">
        <v>0</v>
      </c>
      <c r="J76" s="186">
        <v>0</v>
      </c>
      <c r="K76" s="186">
        <v>0</v>
      </c>
      <c r="L76" s="186">
        <v>0</v>
      </c>
      <c r="M76" s="186">
        <v>0</v>
      </c>
      <c r="N76" s="186">
        <v>0</v>
      </c>
      <c r="O76" s="94">
        <f t="shared" si="17"/>
        <v>0</v>
      </c>
      <c r="P76" s="96">
        <f t="shared" si="18"/>
        <v>0</v>
      </c>
    </row>
    <row r="77" spans="3:16" ht="30" customHeight="1">
      <c r="C77" s="28"/>
      <c r="D77" s="167" t="s">
        <v>64</v>
      </c>
      <c r="E77" s="185"/>
      <c r="F77" s="186">
        <v>0</v>
      </c>
      <c r="G77" s="186">
        <v>0</v>
      </c>
      <c r="H77" s="94">
        <f t="shared" si="16"/>
        <v>0</v>
      </c>
      <c r="I77" s="188">
        <v>0</v>
      </c>
      <c r="J77" s="186">
        <v>205452</v>
      </c>
      <c r="K77" s="186">
        <v>936729</v>
      </c>
      <c r="L77" s="186">
        <v>21076661</v>
      </c>
      <c r="M77" s="186">
        <v>61525362</v>
      </c>
      <c r="N77" s="186">
        <v>59725892</v>
      </c>
      <c r="O77" s="94">
        <f t="shared" si="17"/>
        <v>143470096</v>
      </c>
      <c r="P77" s="96">
        <f t="shared" si="18"/>
        <v>143470096</v>
      </c>
    </row>
    <row r="78" spans="3:16" ht="30" customHeight="1" thickBot="1">
      <c r="C78" s="39"/>
      <c r="D78" s="169" t="s">
        <v>65</v>
      </c>
      <c r="E78" s="170"/>
      <c r="F78" s="192">
        <v>0</v>
      </c>
      <c r="G78" s="192">
        <v>0</v>
      </c>
      <c r="H78" s="101">
        <f t="shared" si="16"/>
        <v>0</v>
      </c>
      <c r="I78" s="193">
        <v>0</v>
      </c>
      <c r="J78" s="192">
        <v>134577</v>
      </c>
      <c r="K78" s="192">
        <v>750744</v>
      </c>
      <c r="L78" s="192">
        <v>1072495</v>
      </c>
      <c r="M78" s="192">
        <v>1584809</v>
      </c>
      <c r="N78" s="192">
        <v>574385</v>
      </c>
      <c r="O78" s="101">
        <f t="shared" si="17"/>
        <v>4117010</v>
      </c>
      <c r="P78" s="102">
        <f t="shared" si="18"/>
        <v>4117010</v>
      </c>
    </row>
    <row r="79" spans="3:16" ht="30" customHeight="1">
      <c r="C79" s="26" t="s">
        <v>66</v>
      </c>
      <c r="D79" s="42"/>
      <c r="E79" s="43"/>
      <c r="F79" s="89">
        <f>SUM(F80:F83)</f>
        <v>0</v>
      </c>
      <c r="G79" s="89">
        <f>SUM(G80:G83)</f>
        <v>0</v>
      </c>
      <c r="H79" s="90">
        <f t="shared" si="16"/>
        <v>0</v>
      </c>
      <c r="I79" s="81">
        <v>0</v>
      </c>
      <c r="J79" s="89">
        <f>SUM(J80:J83)</f>
        <v>41304987</v>
      </c>
      <c r="K79" s="89">
        <f>SUM(K80:K83)</f>
        <v>42888679</v>
      </c>
      <c r="L79" s="89">
        <f>SUM(L80:L83)</f>
        <v>114289039</v>
      </c>
      <c r="M79" s="89">
        <f>SUM(M80:M83)</f>
        <v>258260547</v>
      </c>
      <c r="N79" s="89">
        <f>SUM(N80:N83)</f>
        <v>175114377</v>
      </c>
      <c r="O79" s="90">
        <f t="shared" si="17"/>
        <v>631857629</v>
      </c>
      <c r="P79" s="92">
        <f t="shared" si="18"/>
        <v>631857629</v>
      </c>
    </row>
    <row r="80" spans="3:16" ht="30" customHeight="1">
      <c r="C80" s="28"/>
      <c r="D80" s="37" t="s">
        <v>67</v>
      </c>
      <c r="E80" s="38"/>
      <c r="F80" s="186">
        <v>0</v>
      </c>
      <c r="G80" s="186">
        <v>0</v>
      </c>
      <c r="H80" s="94">
        <f t="shared" si="16"/>
        <v>0</v>
      </c>
      <c r="I80" s="188">
        <v>0</v>
      </c>
      <c r="J80" s="186">
        <v>1210346</v>
      </c>
      <c r="K80" s="186">
        <v>2007837</v>
      </c>
      <c r="L80" s="186">
        <v>51567143</v>
      </c>
      <c r="M80" s="186">
        <v>130214129</v>
      </c>
      <c r="N80" s="186">
        <v>97284045</v>
      </c>
      <c r="O80" s="94">
        <f t="shared" si="17"/>
        <v>282283500</v>
      </c>
      <c r="P80" s="96">
        <f t="shared" si="18"/>
        <v>282283500</v>
      </c>
    </row>
    <row r="81" spans="3:16" ht="30" customHeight="1">
      <c r="C81" s="28"/>
      <c r="D81" s="37" t="s">
        <v>68</v>
      </c>
      <c r="E81" s="38"/>
      <c r="F81" s="186">
        <v>0</v>
      </c>
      <c r="G81" s="186">
        <v>0</v>
      </c>
      <c r="H81" s="94">
        <f t="shared" si="16"/>
        <v>0</v>
      </c>
      <c r="I81" s="188">
        <v>0</v>
      </c>
      <c r="J81" s="186">
        <v>37388440</v>
      </c>
      <c r="K81" s="186">
        <v>36569806</v>
      </c>
      <c r="L81" s="186">
        <v>48870670</v>
      </c>
      <c r="M81" s="186">
        <v>57536626</v>
      </c>
      <c r="N81" s="186">
        <v>35166871</v>
      </c>
      <c r="O81" s="94">
        <f t="shared" si="17"/>
        <v>215532413</v>
      </c>
      <c r="P81" s="96">
        <f t="shared" si="18"/>
        <v>215532413</v>
      </c>
    </row>
    <row r="82" spans="3:16" ht="30" customHeight="1">
      <c r="C82" s="28"/>
      <c r="D82" s="37" t="s">
        <v>69</v>
      </c>
      <c r="E82" s="38"/>
      <c r="F82" s="186">
        <v>0</v>
      </c>
      <c r="G82" s="186">
        <v>0</v>
      </c>
      <c r="H82" s="94">
        <f t="shared" si="16"/>
        <v>0</v>
      </c>
      <c r="I82" s="188">
        <v>0</v>
      </c>
      <c r="J82" s="186">
        <v>220725</v>
      </c>
      <c r="K82" s="186">
        <v>252450</v>
      </c>
      <c r="L82" s="186">
        <v>2165373</v>
      </c>
      <c r="M82" s="186">
        <v>12613407</v>
      </c>
      <c r="N82" s="186">
        <v>8733655</v>
      </c>
      <c r="O82" s="94">
        <f t="shared" si="17"/>
        <v>23985610</v>
      </c>
      <c r="P82" s="96">
        <f t="shared" si="18"/>
        <v>23985610</v>
      </c>
    </row>
    <row r="83" spans="3:16" ht="30" customHeight="1" thickBot="1">
      <c r="C83" s="39"/>
      <c r="D83" s="40" t="s">
        <v>78</v>
      </c>
      <c r="E83" s="41"/>
      <c r="F83" s="189">
        <v>0</v>
      </c>
      <c r="G83" s="189">
        <v>0</v>
      </c>
      <c r="H83" s="97">
        <f t="shared" si="16"/>
        <v>0</v>
      </c>
      <c r="I83" s="194">
        <v>0</v>
      </c>
      <c r="J83" s="189">
        <v>2485476</v>
      </c>
      <c r="K83" s="189">
        <v>4058586</v>
      </c>
      <c r="L83" s="189">
        <v>11685853</v>
      </c>
      <c r="M83" s="189">
        <v>57896385</v>
      </c>
      <c r="N83" s="189">
        <v>33929806</v>
      </c>
      <c r="O83" s="97">
        <f t="shared" si="17"/>
        <v>110056106</v>
      </c>
      <c r="P83" s="98">
        <f t="shared" si="18"/>
        <v>110056106</v>
      </c>
    </row>
    <row r="84" spans="3:16" ht="30" customHeight="1" thickBot="1">
      <c r="C84" s="171" t="s">
        <v>70</v>
      </c>
      <c r="D84" s="172"/>
      <c r="E84" s="172"/>
      <c r="F84" s="103">
        <f>SUM(F48,F69,F79)</f>
        <v>20001149</v>
      </c>
      <c r="G84" s="103">
        <f>SUM(G48,G69,G79)</f>
        <v>31704816</v>
      </c>
      <c r="H84" s="104">
        <f t="shared" si="16"/>
        <v>51705965</v>
      </c>
      <c r="I84" s="105">
        <f aca="true" t="shared" si="19" ref="I84:N84">SUM(I48,I69,I79)</f>
        <v>0</v>
      </c>
      <c r="J84" s="103">
        <f t="shared" si="19"/>
        <v>369939197</v>
      </c>
      <c r="K84" s="103">
        <f t="shared" si="19"/>
        <v>343069541</v>
      </c>
      <c r="L84" s="103">
        <f t="shared" si="19"/>
        <v>377477840</v>
      </c>
      <c r="M84" s="103">
        <f t="shared" si="19"/>
        <v>524255200</v>
      </c>
      <c r="N84" s="103">
        <f t="shared" si="19"/>
        <v>334427543</v>
      </c>
      <c r="O84" s="104">
        <f t="shared" si="17"/>
        <v>1949169321</v>
      </c>
      <c r="P84" s="106">
        <f t="shared" si="18"/>
        <v>2000875286</v>
      </c>
    </row>
    <row r="85" ht="12.75" thickTop="1"/>
  </sheetData>
  <sheetProtection/>
  <mergeCells count="15">
    <mergeCell ref="G1:M1"/>
    <mergeCell ref="G2:M2"/>
    <mergeCell ref="O2:P2"/>
    <mergeCell ref="O3:P3"/>
    <mergeCell ref="O4:P4"/>
    <mergeCell ref="C7:E8"/>
    <mergeCell ref="F7:H7"/>
    <mergeCell ref="I7:O7"/>
    <mergeCell ref="P7:P8"/>
    <mergeCell ref="D39:E39"/>
    <mergeCell ref="D40:E40"/>
    <mergeCell ref="C46:E46"/>
    <mergeCell ref="D77:E77"/>
    <mergeCell ref="D78:E78"/>
    <mergeCell ref="C84:E84"/>
  </mergeCells>
  <printOptions/>
  <pageMargins left="0.5905511811023623" right="0.1968503937007874" top="0.3937007874015748" bottom="0.1968503937007874" header="0.5118110236220472" footer="0.31496062992125984"/>
  <pageSetup fitToHeight="1" fitToWidth="1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2020-07-27T08:59:45Z</cp:lastPrinted>
  <dcterms:created xsi:type="dcterms:W3CDTF">2012-04-10T04:28:23Z</dcterms:created>
  <dcterms:modified xsi:type="dcterms:W3CDTF">2020-07-27T09:01:46Z</dcterms:modified>
  <cp:category/>
  <cp:version/>
  <cp:contentType/>
  <cp:contentStatus/>
</cp:coreProperties>
</file>