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<sst xmlns="http://schemas.openxmlformats.org/spreadsheetml/2006/main" count="283" uniqueCount="94">
  <si>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</si>
  <si>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</si>
  <si>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</si>
  <si>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</si>
  <si>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</si>
  <si>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</si>
  <si>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</si>
  <si>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</si>
  <si>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</si>
  <si>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</si>
  <si>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</si>
  <si>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</si>
  <si>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</si>
  <si>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</si>
  <si>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</si>
  <si>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</si>
  <si>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</si>
  <si>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</si>
  <si>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</si>
  <si>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</si>
  <si>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</si>
  <si>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</si>
  <si>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</si>
  <si>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</si>
  <si>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</si>
  <si>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</si>
  <si>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</si>
  <si>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</si>
  <si>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</si>
  <si>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</si>
  <si>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</si>
  <si>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</si>
  <si>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</si>
  <si>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</si>
  <si>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</si>
  <si>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</si>
  <si>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</si>
  <si>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</si>
  <si>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</si>
  <si>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</si>
  <si>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</si>
  <si>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</si>
  <si>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</si>
  <si>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</si>
  <si>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</si>
  <si>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</si>
  <si>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</si>
  <si>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</si>
  <si>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</si>
  <si>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</si>
  <si>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</si>
  <si>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</si>
  <si>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</si>
  <si>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</si>
  <si>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</si>
  <si>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</si>
  <si>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</si>
  <si>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</si>
  <si>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</si>
  <si>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</si>
  <si>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</si>
  <si>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</si>
  <si>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</si>
  <si>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</si>
  <si>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</si>
  <si>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</si>
  <si>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</si>
  <si>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</si>
  <si>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</si>
  <si>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</si>
  <si>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</si>
  <si>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</si>
  <si>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</si>
  <si>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</si>
  <si>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</si>
  <si>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</si>
  <si>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</si>
  <si>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</si>
  <si>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</si>
  <si>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</si>
  <si>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</si>
  <si>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</si>
  <si>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</si>
  <si>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</si>
  <si>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</si>
  <si>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</si>
  <si>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</si>
  <si>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</si>
  <si>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</si>
  <si>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</si>
  <si>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</si>
  <si>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02年 4月分）</t>
  </si>
  <si>
    <t>（令和 02年 4月分）</t>
  </si>
  <si>
    <t>（令和 02年 4月分）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</si>
</sst>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 style="medium"/>
      <bottom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/>
      <bottom style="thick"/>
    </border>
    <border diagonalUp="1">
      <left style="double"/>
      <right style="medium"/>
      <top style="medium"/>
      <bottom style="thin"/>
      <diagonal style="thin"/>
    </border>
    <border>
      <left style="thick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/>
      <right style="thick"/>
      <top style="thick"/>
      <bottom style="medium"/>
    </border>
    <border>
      <left style="medium"/>
      <right style="double"/>
      <top style="thin"/>
      <bottom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vertical="center" shrinkToFit="1"/>
    </xf>
    <xf numFmtId="176" fontId="12" fillId="0" borderId="28" xfId="0" applyNumberFormat="1" applyFont="1" applyFill="1" applyBorder="1" applyAlignment="1">
      <alignment vertical="center" shrinkToFi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178" fontId="12" fillId="0" borderId="36" xfId="0" applyNumberFormat="1" applyFont="1" applyFill="1" applyBorder="1" applyAlignment="1">
      <alignment vertical="center" shrinkToFit="1"/>
    </xf>
    <xf numFmtId="0" fontId="8" fillId="0" borderId="3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78" fontId="8" fillId="0" borderId="47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0" fontId="8" fillId="0" borderId="50" xfId="0" applyFont="1" applyFill="1" applyBorder="1" applyAlignment="1">
      <alignment horizontal="left" vertical="center"/>
    </xf>
    <xf numFmtId="178" fontId="8" fillId="0" borderId="51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1" fontId="8" fillId="0" borderId="54" xfId="0" applyNumberFormat="1" applyFont="1" applyFill="1" applyBorder="1" applyAlignment="1">
      <alignment vertical="center" shrinkToFit="1"/>
    </xf>
    <xf numFmtId="176" fontId="8" fillId="0" borderId="55" xfId="0" applyNumberFormat="1" applyFont="1" applyFill="1" applyBorder="1" applyAlignment="1" applyProtection="1">
      <alignment vertical="center" shrinkToFit="1"/>
      <protection/>
    </xf>
    <xf numFmtId="176" fontId="8" fillId="0" borderId="0" xfId="0" applyNumberFormat="1" applyFont="1" applyFill="1" applyAlignment="1">
      <alignment horizontal="right" vertical="center"/>
    </xf>
    <xf numFmtId="0" fontId="8" fillId="0" borderId="56" xfId="0" applyFont="1" applyFill="1" applyBorder="1" applyAlignment="1">
      <alignment horizontal="left" vertical="center"/>
    </xf>
    <xf numFmtId="56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 applyProtection="1">
      <alignment vertical="center" shrinkToFit="1"/>
      <protection/>
    </xf>
    <xf numFmtId="178" fontId="8" fillId="0" borderId="58" xfId="0" applyNumberFormat="1" applyFont="1" applyFill="1" applyBorder="1" applyAlignment="1" applyProtection="1">
      <alignment vertical="center" shrinkToFit="1"/>
      <protection/>
    </xf>
    <xf numFmtId="178" fontId="8" fillId="0" borderId="13" xfId="0" applyNumberFormat="1" applyFont="1" applyFill="1" applyBorder="1" applyAlignment="1" applyProtection="1">
      <alignment vertical="center" shrinkToFit="1"/>
      <protection/>
    </xf>
    <xf numFmtId="178" fontId="8" fillId="0" borderId="59" xfId="0" applyNumberFormat="1" applyFont="1" applyFill="1" applyBorder="1" applyAlignment="1" applyProtection="1">
      <alignment vertical="center" shrinkToFit="1"/>
      <protection/>
    </xf>
    <xf numFmtId="178" fontId="8" fillId="0" borderId="36" xfId="0" applyNumberFormat="1" applyFont="1" applyFill="1" applyBorder="1" applyAlignment="1" applyProtection="1">
      <alignment vertical="center" shrinkToFit="1"/>
      <protection/>
    </xf>
    <xf numFmtId="178" fontId="8" fillId="0" borderId="60" xfId="0" applyNumberFormat="1" applyFont="1" applyFill="1" applyBorder="1" applyAlignment="1" applyProtection="1">
      <alignment vertical="center" shrinkToFit="1"/>
      <protection/>
    </xf>
    <xf numFmtId="178" fontId="8" fillId="0" borderId="61" xfId="0" applyNumberFormat="1" applyFont="1" applyFill="1" applyBorder="1" applyAlignment="1" applyProtection="1">
      <alignment vertical="center" shrinkToFit="1"/>
      <protection/>
    </xf>
    <xf numFmtId="178" fontId="8" fillId="0" borderId="62" xfId="0" applyNumberFormat="1" applyFont="1" applyFill="1" applyBorder="1" applyAlignment="1" applyProtection="1">
      <alignment vertical="center" shrinkToFit="1"/>
      <protection/>
    </xf>
    <xf numFmtId="178" fontId="8" fillId="0" borderId="63" xfId="0" applyNumberFormat="1" applyFont="1" applyFill="1" applyBorder="1" applyAlignment="1" applyProtection="1">
      <alignment vertical="center" shrinkToFit="1"/>
      <protection/>
    </xf>
    <xf numFmtId="178" fontId="8" fillId="0" borderId="64" xfId="0" applyNumberFormat="1" applyFont="1" applyFill="1" applyBorder="1" applyAlignment="1" applyProtection="1">
      <alignment vertical="center" shrinkToFit="1"/>
      <protection/>
    </xf>
    <xf numFmtId="178" fontId="8" fillId="0" borderId="65" xfId="0" applyNumberFormat="1" applyFont="1" applyFill="1" applyBorder="1" applyAlignment="1" applyProtection="1">
      <alignment vertical="center" shrinkToFit="1"/>
      <protection/>
    </xf>
    <xf numFmtId="178" fontId="8" fillId="0" borderId="66" xfId="0" applyNumberFormat="1" applyFont="1" applyFill="1" applyBorder="1" applyAlignment="1" applyProtection="1">
      <alignment vertical="center" shrinkToFit="1"/>
      <protection/>
    </xf>
    <xf numFmtId="178" fontId="8" fillId="0" borderId="67" xfId="0" applyNumberFormat="1" applyFont="1" applyFill="1" applyBorder="1" applyAlignment="1" applyProtection="1">
      <alignment vertical="center" shrinkToFit="1"/>
      <protection/>
    </xf>
    <xf numFmtId="178" fontId="8" fillId="0" borderId="68" xfId="0" applyNumberFormat="1" applyFont="1" applyFill="1" applyBorder="1" applyAlignment="1" applyProtection="1">
      <alignment vertical="center" shrinkToFit="1"/>
      <protection/>
    </xf>
    <xf numFmtId="178" fontId="8" fillId="0" borderId="69" xfId="0" applyNumberFormat="1" applyFont="1" applyFill="1" applyBorder="1" applyAlignment="1" applyProtection="1">
      <alignment vertical="center" shrinkToFit="1"/>
      <protection/>
    </xf>
    <xf numFmtId="178" fontId="8" fillId="0" borderId="70" xfId="0" applyNumberFormat="1" applyFont="1" applyFill="1" applyBorder="1" applyAlignment="1" applyProtection="1">
      <alignment vertical="center" shrinkToFit="1"/>
      <protection/>
    </xf>
    <xf numFmtId="178" fontId="8" fillId="0" borderId="71" xfId="0" applyNumberFormat="1" applyFont="1" applyFill="1" applyBorder="1" applyAlignment="1" applyProtection="1">
      <alignment vertical="center" shrinkToFit="1"/>
      <protection/>
    </xf>
    <xf numFmtId="178" fontId="8" fillId="0" borderId="72" xfId="0" applyNumberFormat="1" applyFont="1" applyFill="1" applyBorder="1" applyAlignment="1" applyProtection="1">
      <alignment vertical="center" shrinkToFit="1"/>
      <protection/>
    </xf>
    <xf numFmtId="176" fontId="8" fillId="0" borderId="73" xfId="0" applyNumberFormat="1" applyFont="1" applyFill="1" applyBorder="1" applyAlignment="1" applyProtection="1">
      <alignment vertical="center" shrinkToFit="1"/>
      <protection locked="0"/>
    </xf>
    <xf numFmtId="178" fontId="8" fillId="0" borderId="74" xfId="0" applyNumberFormat="1" applyFont="1" applyFill="1" applyBorder="1" applyAlignment="1" applyProtection="1">
      <alignment vertical="center" shrinkToFit="1"/>
      <protection/>
    </xf>
    <xf numFmtId="178" fontId="12" fillId="0" borderId="75" xfId="0" applyNumberFormat="1" applyFont="1" applyFill="1" applyBorder="1" applyAlignment="1">
      <alignment vertical="center" shrinkToFit="1"/>
    </xf>
    <xf numFmtId="178" fontId="8" fillId="0" borderId="16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178" fontId="8" fillId="0" borderId="76" xfId="0" applyNumberFormat="1" applyFont="1" applyFill="1" applyBorder="1" applyAlignment="1">
      <alignment vertical="center"/>
    </xf>
    <xf numFmtId="178" fontId="8" fillId="0" borderId="77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63" xfId="0" applyNumberFormat="1" applyFont="1" applyFill="1" applyBorder="1" applyAlignment="1">
      <alignment vertical="center" shrinkToFit="1"/>
    </xf>
    <xf numFmtId="178" fontId="8" fillId="0" borderId="64" xfId="0" applyNumberFormat="1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79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178" fontId="8" fillId="0" borderId="8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/>
    </xf>
    <xf numFmtId="178" fontId="8" fillId="0" borderId="81" xfId="0" applyNumberFormat="1" applyFont="1" applyFill="1" applyBorder="1" applyAlignment="1">
      <alignment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horizontal="left" vertical="center" shrinkToFit="1"/>
    </xf>
    <xf numFmtId="0" fontId="8" fillId="0" borderId="95" xfId="0" applyFont="1" applyFill="1" applyBorder="1" applyAlignment="1">
      <alignment horizontal="left" vertical="center"/>
    </xf>
    <xf numFmtId="0" fontId="8" fillId="0" borderId="96" xfId="0" applyFont="1" applyFill="1" applyBorder="1" applyAlignment="1">
      <alignment horizontal="left" vertical="center"/>
    </xf>
    <xf numFmtId="0" fontId="8" fillId="0" borderId="97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 shrinkToFit="1"/>
    </xf>
    <xf numFmtId="178" fontId="12" fillId="0" borderId="36" xfId="0" applyNumberFormat="1" applyFont="1" applyFill="1" applyBorder="1" applyAlignment="1" applyProtection="1">
      <alignment vertical="center" shrinkToFit="1"/>
      <protection locked="0"/>
    </xf>
    <xf numFmtId="178" fontId="12" fillId="0" borderId="61" xfId="0" applyNumberFormat="1" applyFont="1" applyFill="1" applyBorder="1" applyAlignment="1" applyProtection="1">
      <alignment vertical="center" shrinkToFit="1"/>
      <protection locked="0"/>
    </xf>
    <xf numFmtId="176" fontId="12" fillId="0" borderId="106" xfId="0" applyNumberFormat="1" applyFont="1" applyFill="1" applyBorder="1" applyAlignment="1" applyProtection="1">
      <alignment vertical="center" shrinkToFit="1"/>
      <protection locked="0"/>
    </xf>
    <xf numFmtId="178" fontId="12" fillId="0" borderId="75" xfId="0" applyNumberFormat="1" applyFont="1" applyFill="1" applyBorder="1" applyAlignment="1" applyProtection="1">
      <alignment vertical="center" shrinkToFit="1"/>
      <protection locked="0"/>
    </xf>
    <xf numFmtId="178" fontId="12" fillId="0" borderId="76" xfId="0" applyNumberFormat="1" applyFont="1" applyFill="1" applyBorder="1" applyAlignment="1" applyProtection="1">
      <alignment vertical="center" shrinkToFit="1"/>
      <protection locked="0"/>
    </xf>
    <xf numFmtId="178" fontId="12" fillId="0" borderId="107" xfId="0" applyNumberFormat="1" applyFont="1" applyFill="1" applyBorder="1" applyAlignment="1" applyProtection="1">
      <alignment vertical="center" shrinkToFit="1"/>
      <protection locked="0"/>
    </xf>
    <xf numFmtId="178" fontId="12" fillId="0" borderId="108" xfId="0" applyNumberFormat="1" applyFont="1" applyFill="1" applyBorder="1" applyAlignment="1" applyProtection="1">
      <alignment vertical="center" shrinkToFit="1"/>
      <protection locked="0"/>
    </xf>
    <xf numFmtId="176" fontId="12" fillId="0" borderId="109" xfId="0" applyNumberFormat="1" applyFont="1" applyFill="1" applyBorder="1" applyAlignment="1" applyProtection="1">
      <alignment vertical="center" shrinkToFit="1"/>
      <protection locked="0"/>
    </xf>
    <xf numFmtId="176" fontId="12" fillId="0" borderId="110" xfId="0" applyNumberFormat="1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C11" sqref="C11:E11"/>
    </sheetView>
  </sheetViews>
  <sheetFormatPr defaultColWidth="0" defaultRowHeight="13.5" zeroHeight="1"/>
  <cols>
    <col min="1" max="1" width="4.625" style="33" customWidth="1"/>
    <col min="2" max="2" width="3.75390625" style="33" customWidth="1"/>
    <col min="3" max="4" width="6.125" style="33" customWidth="1"/>
    <col min="5" max="5" width="20.625" style="33" customWidth="1"/>
    <col min="6" max="16" width="16.625" style="33" customWidth="1"/>
    <col min="17" max="17" width="4.25390625" style="33" customWidth="1"/>
    <col min="18" max="16384" width="0" style="33" hidden="1" customWidth="1"/>
  </cols>
  <sheetData>
    <row r="1" spans="4:15" ht="39.75" customHeight="1">
      <c r="D1" s="52"/>
      <c r="E1" s="53"/>
      <c r="F1" s="142" t="s">
        <v>21</v>
      </c>
      <c r="G1" s="142"/>
      <c r="H1" s="142"/>
      <c r="I1" s="142"/>
      <c r="J1" s="142"/>
      <c r="K1" s="142"/>
      <c r="L1" s="142"/>
      <c r="M1" s="142"/>
      <c r="N1" s="142"/>
      <c r="O1" s="54"/>
    </row>
    <row r="2" spans="5:16" ht="45" customHeight="1">
      <c r="E2" s="55"/>
      <c r="F2" s="143" t="s">
        <v>91</v>
      </c>
      <c r="G2" s="143"/>
      <c r="H2" s="143"/>
      <c r="I2" s="143"/>
      <c r="J2" s="143"/>
      <c r="K2" s="144"/>
      <c r="L2" s="144"/>
      <c r="M2" s="144"/>
      <c r="N2" s="144"/>
      <c r="O2" s="156">
        <v>41009</v>
      </c>
      <c r="P2" s="156"/>
    </row>
    <row r="3" spans="6:17" ht="30" customHeight="1">
      <c r="F3" s="56"/>
      <c r="G3" s="56"/>
      <c r="H3" s="56"/>
      <c r="I3" s="56"/>
      <c r="J3" s="56"/>
      <c r="N3" s="57"/>
      <c r="O3" s="156" t="s">
        <v>0</v>
      </c>
      <c r="P3" s="156"/>
      <c r="Q3" s="58"/>
    </row>
    <row r="4" spans="3:17" ht="45" customHeight="1">
      <c r="C4" s="59" t="s">
        <v>22</v>
      </c>
      <c r="F4" s="56"/>
      <c r="G4" s="92"/>
      <c r="H4" s="56"/>
      <c r="I4" s="56"/>
      <c r="J4" s="56"/>
      <c r="M4" s="74" t="s">
        <v>75</v>
      </c>
      <c r="N4" s="57"/>
      <c r="P4" s="90"/>
      <c r="Q4" s="58"/>
    </row>
    <row r="5" spans="6:17" ht="7.5" customHeight="1" thickBot="1">
      <c r="F5" s="56"/>
      <c r="G5" s="56"/>
      <c r="H5" s="56"/>
      <c r="I5" s="56"/>
      <c r="J5" s="56"/>
      <c r="N5" s="57"/>
      <c r="O5" s="90"/>
      <c r="P5" s="90"/>
      <c r="Q5" s="58"/>
    </row>
    <row r="6" spans="3:19" ht="45" customHeight="1">
      <c r="C6" s="154" t="s">
        <v>20</v>
      </c>
      <c r="D6" s="147"/>
      <c r="E6" s="155"/>
      <c r="F6" s="150" t="s">
        <v>80</v>
      </c>
      <c r="G6" s="155"/>
      <c r="H6" s="147" t="s">
        <v>81</v>
      </c>
      <c r="I6" s="147"/>
      <c r="J6" s="150" t="s">
        <v>82</v>
      </c>
      <c r="K6" s="151"/>
      <c r="L6" s="147" t="s">
        <v>85</v>
      </c>
      <c r="M6" s="148"/>
      <c r="P6" s="57"/>
      <c r="Q6" s="90"/>
      <c r="R6" s="90"/>
      <c r="S6" s="58"/>
    </row>
    <row r="7" spans="3:19" ht="45" customHeight="1" thickBot="1">
      <c r="C7" s="139" t="s">
        <v>19</v>
      </c>
      <c r="D7" s="140"/>
      <c r="E7" s="140"/>
      <c r="F7" s="132">
        <v>42889</v>
      </c>
      <c r="G7" s="141"/>
      <c r="H7" s="145">
        <v>31367</v>
      </c>
      <c r="I7" s="141"/>
      <c r="J7" s="132">
        <v>17248</v>
      </c>
      <c r="K7" s="133"/>
      <c r="L7" s="145">
        <f>SUM(F7:K7)</f>
        <v>91504</v>
      </c>
      <c r="M7" s="149"/>
      <c r="P7" s="57"/>
      <c r="Q7" s="90"/>
      <c r="R7" s="90"/>
      <c r="S7" s="58"/>
    </row>
    <row r="8" spans="3:21" ht="30" customHeight="1">
      <c r="C8" s="93"/>
      <c r="D8" s="93"/>
      <c r="E8" s="93"/>
      <c r="F8" s="78"/>
      <c r="G8" s="78"/>
      <c r="H8" s="78"/>
      <c r="I8" s="78"/>
      <c r="J8" s="78"/>
      <c r="K8" s="78"/>
      <c r="L8" s="78"/>
      <c r="M8" s="78"/>
      <c r="N8" s="78"/>
      <c r="O8" s="78"/>
      <c r="R8" s="57"/>
      <c r="S8" s="90"/>
      <c r="T8" s="90"/>
      <c r="U8" s="58"/>
    </row>
    <row r="9" spans="3:17" ht="45" customHeight="1">
      <c r="C9" s="59" t="s">
        <v>23</v>
      </c>
      <c r="E9" s="60"/>
      <c r="O9" s="73"/>
      <c r="P9" s="75" t="s">
        <v>75</v>
      </c>
      <c r="Q9" s="58"/>
    </row>
    <row r="10" spans="3:17" ht="6.75" customHeight="1" thickBot="1">
      <c r="C10" s="61"/>
      <c r="D10" s="61"/>
      <c r="E10" s="62"/>
      <c r="L10" s="63"/>
      <c r="M10" s="63"/>
      <c r="N10" s="134"/>
      <c r="O10" s="134"/>
      <c r="P10" s="134"/>
      <c r="Q10" s="63"/>
    </row>
    <row r="11" spans="3:17" ht="49.5" customHeight="1">
      <c r="C11" s="137"/>
      <c r="D11" s="138"/>
      <c r="E11" s="138"/>
      <c r="F11" s="1" t="s">
        <v>10</v>
      </c>
      <c r="G11" s="1" t="s">
        <v>28</v>
      </c>
      <c r="H11" s="2" t="s">
        <v>11</v>
      </c>
      <c r="I11" s="3" t="s">
        <v>29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5" t="s">
        <v>11</v>
      </c>
      <c r="P11" s="6" t="s">
        <v>83</v>
      </c>
      <c r="Q11" s="7"/>
    </row>
    <row r="12" spans="3:17" ht="49.5" customHeight="1">
      <c r="C12" s="64" t="s">
        <v>86</v>
      </c>
      <c r="D12" s="8"/>
      <c r="E12" s="8"/>
      <c r="F12" s="14">
        <f>SUM(F13:F15)</f>
        <v>3627</v>
      </c>
      <c r="G12" s="14">
        <f>SUM(G13:G15)</f>
        <v>2650</v>
      </c>
      <c r="H12" s="118">
        <f>SUM(H13:H15)</f>
        <v>6277</v>
      </c>
      <c r="I12" s="9">
        <v>0</v>
      </c>
      <c r="J12" s="14">
        <f aca="true" t="shared" si="0" ref="J12:O12">SUM(J13:J15)</f>
        <v>4500</v>
      </c>
      <c r="K12" s="14">
        <f t="shared" si="0"/>
        <v>2660</v>
      </c>
      <c r="L12" s="14">
        <f t="shared" si="0"/>
        <v>2036</v>
      </c>
      <c r="M12" s="14">
        <f t="shared" si="0"/>
        <v>2498</v>
      </c>
      <c r="N12" s="14">
        <f t="shared" si="0"/>
        <v>1473</v>
      </c>
      <c r="O12" s="118">
        <f t="shared" si="0"/>
        <v>13167</v>
      </c>
      <c r="P12" s="119">
        <f aca="true" t="shared" si="1" ref="P12:P17">H12+O12</f>
        <v>19444</v>
      </c>
      <c r="Q12" s="7"/>
    </row>
    <row r="13" spans="3:16" ht="49.5" customHeight="1">
      <c r="C13" s="64" t="s">
        <v>87</v>
      </c>
      <c r="D13" s="65"/>
      <c r="E13" s="65"/>
      <c r="F13" s="14">
        <v>426</v>
      </c>
      <c r="G13" s="14">
        <v>283</v>
      </c>
      <c r="H13" s="118">
        <f>SUM(F13:G13)</f>
        <v>709</v>
      </c>
      <c r="I13" s="9">
        <v>0</v>
      </c>
      <c r="J13" s="14">
        <v>455</v>
      </c>
      <c r="K13" s="14">
        <v>260</v>
      </c>
      <c r="L13" s="14">
        <v>192</v>
      </c>
      <c r="M13" s="14">
        <v>173</v>
      </c>
      <c r="N13" s="14">
        <v>114</v>
      </c>
      <c r="O13" s="118">
        <f>SUM(J13:N13)</f>
        <v>1194</v>
      </c>
      <c r="P13" s="119">
        <f t="shared" si="1"/>
        <v>1903</v>
      </c>
    </row>
    <row r="14" spans="3:16" ht="49.5" customHeight="1">
      <c r="C14" s="135" t="s">
        <v>88</v>
      </c>
      <c r="D14" s="136"/>
      <c r="E14" s="136"/>
      <c r="F14" s="14">
        <v>1601</v>
      </c>
      <c r="G14" s="14">
        <v>987</v>
      </c>
      <c r="H14" s="118">
        <f>SUM(F14:G14)</f>
        <v>2588</v>
      </c>
      <c r="I14" s="9">
        <v>0</v>
      </c>
      <c r="J14" s="14">
        <v>1561</v>
      </c>
      <c r="K14" s="14">
        <v>791</v>
      </c>
      <c r="L14" s="14">
        <v>565</v>
      </c>
      <c r="M14" s="14">
        <v>666</v>
      </c>
      <c r="N14" s="14">
        <v>390</v>
      </c>
      <c r="O14" s="118">
        <f>SUM(J14:N14)</f>
        <v>3973</v>
      </c>
      <c r="P14" s="119">
        <f t="shared" si="1"/>
        <v>6561</v>
      </c>
    </row>
    <row r="15" spans="3:16" ht="49.5" customHeight="1">
      <c r="C15" s="64" t="s">
        <v>89</v>
      </c>
      <c r="D15" s="65"/>
      <c r="E15" s="65"/>
      <c r="F15" s="14">
        <v>1600</v>
      </c>
      <c r="G15" s="14">
        <v>1380</v>
      </c>
      <c r="H15" s="118">
        <f>SUM(F15:G15)</f>
        <v>2980</v>
      </c>
      <c r="I15" s="9"/>
      <c r="J15" s="14">
        <v>2484</v>
      </c>
      <c r="K15" s="14">
        <v>1609</v>
      </c>
      <c r="L15" s="14">
        <v>1279</v>
      </c>
      <c r="M15" s="14">
        <v>1659</v>
      </c>
      <c r="N15" s="14">
        <v>969</v>
      </c>
      <c r="O15" s="118">
        <f>SUM(J15:N15)</f>
        <v>8000</v>
      </c>
      <c r="P15" s="119">
        <f t="shared" si="1"/>
        <v>10980</v>
      </c>
    </row>
    <row r="16" spans="3:16" ht="49.5" customHeight="1">
      <c r="C16" s="135" t="s">
        <v>90</v>
      </c>
      <c r="D16" s="136"/>
      <c r="E16" s="136"/>
      <c r="F16" s="14">
        <v>32</v>
      </c>
      <c r="G16" s="14">
        <v>49</v>
      </c>
      <c r="H16" s="118">
        <f>SUM(F16:G16)</f>
        <v>81</v>
      </c>
      <c r="I16" s="9">
        <v>0</v>
      </c>
      <c r="J16" s="14">
        <v>80</v>
      </c>
      <c r="K16" s="14">
        <v>47</v>
      </c>
      <c r="L16" s="14">
        <v>32</v>
      </c>
      <c r="M16" s="14">
        <v>45</v>
      </c>
      <c r="N16" s="14">
        <v>26</v>
      </c>
      <c r="O16" s="118">
        <f>SUM(J16:N16)</f>
        <v>230</v>
      </c>
      <c r="P16" s="119">
        <f t="shared" si="1"/>
        <v>311</v>
      </c>
    </row>
    <row r="17" spans="3:16" ht="49.5" customHeight="1" thickBot="1">
      <c r="C17" s="130" t="s">
        <v>14</v>
      </c>
      <c r="D17" s="131"/>
      <c r="E17" s="131"/>
      <c r="F17" s="66">
        <f>F12+F16</f>
        <v>3659</v>
      </c>
      <c r="G17" s="66">
        <f>G12+G16</f>
        <v>2699</v>
      </c>
      <c r="H17" s="66">
        <f>H12+H16</f>
        <v>6358</v>
      </c>
      <c r="I17" s="67">
        <v>0</v>
      </c>
      <c r="J17" s="66">
        <f aca="true" t="shared" si="2" ref="J17:O17">J12+J16</f>
        <v>4580</v>
      </c>
      <c r="K17" s="66">
        <f t="shared" si="2"/>
        <v>2707</v>
      </c>
      <c r="L17" s="66">
        <f t="shared" si="2"/>
        <v>2068</v>
      </c>
      <c r="M17" s="66">
        <f t="shared" si="2"/>
        <v>2543</v>
      </c>
      <c r="N17" s="66">
        <f t="shared" si="2"/>
        <v>1499</v>
      </c>
      <c r="O17" s="66">
        <f t="shared" si="2"/>
        <v>13397</v>
      </c>
      <c r="P17" s="120">
        <f t="shared" si="1"/>
        <v>19755</v>
      </c>
    </row>
    <row r="18" ht="30" customHeight="1"/>
    <row r="19" spans="3:17" ht="39.75" customHeight="1">
      <c r="C19" s="59" t="s">
        <v>24</v>
      </c>
      <c r="E19" s="60"/>
      <c r="N19" s="76"/>
      <c r="O19" s="58"/>
      <c r="P19" s="77" t="s">
        <v>79</v>
      </c>
      <c r="Q19" s="58"/>
    </row>
    <row r="20" spans="3:17" ht="6.75" customHeight="1" thickBot="1">
      <c r="C20" s="61"/>
      <c r="D20" s="61"/>
      <c r="E20" s="62"/>
      <c r="L20" s="63"/>
      <c r="M20" s="63"/>
      <c r="N20" s="63"/>
      <c r="P20" s="63"/>
      <c r="Q20" s="63"/>
    </row>
    <row r="21" spans="3:17" ht="49.5" customHeight="1">
      <c r="C21" s="137"/>
      <c r="D21" s="138"/>
      <c r="E21" s="138"/>
      <c r="F21" s="160" t="s">
        <v>15</v>
      </c>
      <c r="G21" s="146"/>
      <c r="H21" s="146"/>
      <c r="I21" s="146" t="s">
        <v>16</v>
      </c>
      <c r="J21" s="146"/>
      <c r="K21" s="146"/>
      <c r="L21" s="146"/>
      <c r="M21" s="146"/>
      <c r="N21" s="146"/>
      <c r="O21" s="146"/>
      <c r="P21" s="128" t="s">
        <v>84</v>
      </c>
      <c r="Q21" s="7"/>
    </row>
    <row r="22" spans="3:17" ht="49.5" customHeight="1">
      <c r="C22" s="165"/>
      <c r="D22" s="166"/>
      <c r="E22" s="166"/>
      <c r="F22" s="8" t="s">
        <v>7</v>
      </c>
      <c r="G22" s="8" t="s">
        <v>8</v>
      </c>
      <c r="H22" s="10" t="s">
        <v>9</v>
      </c>
      <c r="I22" s="11" t="s">
        <v>29</v>
      </c>
      <c r="J22" s="8" t="s">
        <v>1</v>
      </c>
      <c r="K22" s="12" t="s">
        <v>2</v>
      </c>
      <c r="L22" s="12" t="s">
        <v>3</v>
      </c>
      <c r="M22" s="12" t="s">
        <v>4</v>
      </c>
      <c r="N22" s="12" t="s">
        <v>5</v>
      </c>
      <c r="O22" s="13" t="s">
        <v>9</v>
      </c>
      <c r="P22" s="129"/>
      <c r="Q22" s="7"/>
    </row>
    <row r="23" spans="3:17" ht="49.5" customHeight="1">
      <c r="C23" s="64" t="s">
        <v>12</v>
      </c>
      <c r="D23" s="8"/>
      <c r="E23" s="8"/>
      <c r="F23" s="14">
        <v>990</v>
      </c>
      <c r="G23" s="14">
        <v>1183</v>
      </c>
      <c r="H23" s="118">
        <f>SUM(F23:G23)</f>
        <v>2173</v>
      </c>
      <c r="I23" s="15">
        <v>0</v>
      </c>
      <c r="J23" s="14">
        <v>3302</v>
      </c>
      <c r="K23" s="14">
        <v>1997</v>
      </c>
      <c r="L23" s="14">
        <v>1119</v>
      </c>
      <c r="M23" s="14">
        <v>781</v>
      </c>
      <c r="N23" s="14">
        <v>360</v>
      </c>
      <c r="O23" s="118">
        <f>SUM(I23:N23)</f>
        <v>7559</v>
      </c>
      <c r="P23" s="119">
        <f>H23+O23</f>
        <v>9732</v>
      </c>
      <c r="Q23" s="7"/>
    </row>
    <row r="24" spans="3:16" ht="49.5" customHeight="1">
      <c r="C24" s="135" t="s">
        <v>13</v>
      </c>
      <c r="D24" s="136"/>
      <c r="E24" s="136"/>
      <c r="F24" s="14">
        <v>12</v>
      </c>
      <c r="G24" s="14">
        <v>22</v>
      </c>
      <c r="H24" s="118">
        <f>SUM(F24:G24)</f>
        <v>34</v>
      </c>
      <c r="I24" s="15">
        <v>0</v>
      </c>
      <c r="J24" s="14">
        <v>60</v>
      </c>
      <c r="K24" s="14">
        <v>37</v>
      </c>
      <c r="L24" s="14">
        <v>16</v>
      </c>
      <c r="M24" s="14">
        <v>20</v>
      </c>
      <c r="N24" s="14">
        <v>10</v>
      </c>
      <c r="O24" s="118">
        <f>SUM(I24:N24)</f>
        <v>143</v>
      </c>
      <c r="P24" s="119">
        <f>H24+O24</f>
        <v>177</v>
      </c>
    </row>
    <row r="25" spans="3:16" ht="49.5" customHeight="1" thickBot="1">
      <c r="C25" s="130" t="s">
        <v>14</v>
      </c>
      <c r="D25" s="131"/>
      <c r="E25" s="131"/>
      <c r="F25" s="66">
        <f>SUM(F23:F24)</f>
        <v>1002</v>
      </c>
      <c r="G25" s="66">
        <f>SUM(G23:G24)</f>
        <v>1205</v>
      </c>
      <c r="H25" s="121">
        <f>SUM(F25:G25)</f>
        <v>2207</v>
      </c>
      <c r="I25" s="68">
        <f>SUM(I23:I24)</f>
        <v>0</v>
      </c>
      <c r="J25" s="66">
        <f aca="true" t="shared" si="3" ref="J25:O25">SUM(J23:J24)</f>
        <v>3362</v>
      </c>
      <c r="K25" s="66">
        <f t="shared" si="3"/>
        <v>2034</v>
      </c>
      <c r="L25" s="66">
        <f t="shared" si="3"/>
        <v>1135</v>
      </c>
      <c r="M25" s="66">
        <f t="shared" si="3"/>
        <v>801</v>
      </c>
      <c r="N25" s="66">
        <f t="shared" si="3"/>
        <v>370</v>
      </c>
      <c r="O25" s="121">
        <f t="shared" si="3"/>
        <v>7702</v>
      </c>
      <c r="P25" s="120">
        <f>H25+O25</f>
        <v>9909</v>
      </c>
    </row>
    <row r="26" ht="30" customHeight="1"/>
    <row r="27" spans="3:17" ht="39.75" customHeight="1">
      <c r="C27" s="59" t="s">
        <v>25</v>
      </c>
      <c r="E27" s="60"/>
      <c r="N27" s="58"/>
      <c r="O27" s="58"/>
      <c r="P27" s="77" t="s">
        <v>79</v>
      </c>
      <c r="Q27" s="58"/>
    </row>
    <row r="28" spans="3:17" ht="6.75" customHeight="1" thickBot="1">
      <c r="C28" s="61"/>
      <c r="D28" s="61"/>
      <c r="E28" s="62"/>
      <c r="L28" s="63"/>
      <c r="M28" s="63"/>
      <c r="N28" s="63"/>
      <c r="P28" s="63"/>
      <c r="Q28" s="63"/>
    </row>
    <row r="29" spans="3:17" ht="49.5" customHeight="1">
      <c r="C29" s="137"/>
      <c r="D29" s="138"/>
      <c r="E29" s="138"/>
      <c r="F29" s="160" t="s">
        <v>15</v>
      </c>
      <c r="G29" s="146"/>
      <c r="H29" s="146"/>
      <c r="I29" s="146" t="s">
        <v>16</v>
      </c>
      <c r="J29" s="146"/>
      <c r="K29" s="146"/>
      <c r="L29" s="146"/>
      <c r="M29" s="146"/>
      <c r="N29" s="146"/>
      <c r="O29" s="146"/>
      <c r="P29" s="128" t="s">
        <v>84</v>
      </c>
      <c r="Q29" s="7"/>
    </row>
    <row r="30" spans="3:17" ht="49.5" customHeight="1">
      <c r="C30" s="165"/>
      <c r="D30" s="166"/>
      <c r="E30" s="166"/>
      <c r="F30" s="8" t="s">
        <v>7</v>
      </c>
      <c r="G30" s="8" t="s">
        <v>8</v>
      </c>
      <c r="H30" s="10" t="s">
        <v>9</v>
      </c>
      <c r="I30" s="11" t="s">
        <v>29</v>
      </c>
      <c r="J30" s="8" t="s">
        <v>1</v>
      </c>
      <c r="K30" s="12" t="s">
        <v>2</v>
      </c>
      <c r="L30" s="12" t="s">
        <v>3</v>
      </c>
      <c r="M30" s="12" t="s">
        <v>4</v>
      </c>
      <c r="N30" s="12" t="s">
        <v>5</v>
      </c>
      <c r="O30" s="13" t="s">
        <v>9</v>
      </c>
      <c r="P30" s="129"/>
      <c r="Q30" s="7"/>
    </row>
    <row r="31" spans="3:17" ht="49.5" customHeight="1">
      <c r="C31" s="64" t="s">
        <v>12</v>
      </c>
      <c r="D31" s="8"/>
      <c r="E31" s="8"/>
      <c r="F31" s="14">
        <v>15</v>
      </c>
      <c r="G31" s="14">
        <v>20</v>
      </c>
      <c r="H31" s="118">
        <f>SUM(F31:G31)</f>
        <v>35</v>
      </c>
      <c r="I31" s="15">
        <v>0</v>
      </c>
      <c r="J31" s="14">
        <v>1029</v>
      </c>
      <c r="K31" s="14">
        <v>727</v>
      </c>
      <c r="L31" s="14">
        <v>521</v>
      </c>
      <c r="M31" s="14">
        <v>500</v>
      </c>
      <c r="N31" s="14">
        <v>326</v>
      </c>
      <c r="O31" s="118">
        <f>SUM(I31:N31)</f>
        <v>3103</v>
      </c>
      <c r="P31" s="119">
        <f>H31+O31</f>
        <v>3138</v>
      </c>
      <c r="Q31" s="7"/>
    </row>
    <row r="32" spans="3:16" ht="49.5" customHeight="1">
      <c r="C32" s="135" t="s">
        <v>13</v>
      </c>
      <c r="D32" s="136"/>
      <c r="E32" s="136"/>
      <c r="F32" s="14">
        <v>0</v>
      </c>
      <c r="G32" s="14">
        <v>0</v>
      </c>
      <c r="H32" s="118">
        <f>SUM(F32:G32)</f>
        <v>0</v>
      </c>
      <c r="I32" s="15">
        <v>0</v>
      </c>
      <c r="J32" s="14">
        <v>9</v>
      </c>
      <c r="K32" s="14">
        <v>10</v>
      </c>
      <c r="L32" s="14">
        <v>6</v>
      </c>
      <c r="M32" s="14">
        <v>3</v>
      </c>
      <c r="N32" s="14">
        <v>3</v>
      </c>
      <c r="O32" s="118">
        <f>SUM(I32:N32)</f>
        <v>31</v>
      </c>
      <c r="P32" s="119">
        <f>H32+O32</f>
        <v>31</v>
      </c>
    </row>
    <row r="33" spans="3:16" ht="49.5" customHeight="1" thickBot="1">
      <c r="C33" s="130" t="s">
        <v>14</v>
      </c>
      <c r="D33" s="131"/>
      <c r="E33" s="131"/>
      <c r="F33" s="66">
        <f>SUM(F31:F32)</f>
        <v>15</v>
      </c>
      <c r="G33" s="66">
        <f>SUM(G31:G32)</f>
        <v>20</v>
      </c>
      <c r="H33" s="121">
        <f>SUM(F33:G33)</f>
        <v>35</v>
      </c>
      <c r="I33" s="68">
        <f aca="true" t="shared" si="4" ref="I33:N33">SUM(I31:I32)</f>
        <v>0</v>
      </c>
      <c r="J33" s="66">
        <f t="shared" si="4"/>
        <v>1038</v>
      </c>
      <c r="K33" s="66">
        <f t="shared" si="4"/>
        <v>737</v>
      </c>
      <c r="L33" s="66">
        <f t="shared" si="4"/>
        <v>527</v>
      </c>
      <c r="M33" s="66">
        <f t="shared" si="4"/>
        <v>503</v>
      </c>
      <c r="N33" s="66">
        <f t="shared" si="4"/>
        <v>329</v>
      </c>
      <c r="O33" s="121">
        <f>SUM(I33:N33)</f>
        <v>3134</v>
      </c>
      <c r="P33" s="120">
        <f>H33+O33</f>
        <v>3169</v>
      </c>
    </row>
    <row r="34" ht="30" customHeight="1"/>
    <row r="35" spans="3:17" ht="39.75" customHeight="1">
      <c r="C35" s="59" t="s">
        <v>26</v>
      </c>
      <c r="E35" s="60"/>
      <c r="N35" s="58"/>
      <c r="O35" s="77" t="s">
        <v>79</v>
      </c>
      <c r="P35" s="58"/>
      <c r="Q35" s="58"/>
    </row>
    <row r="36" spans="3:17" ht="6.75" customHeight="1" thickBot="1">
      <c r="C36" s="61"/>
      <c r="D36" s="61"/>
      <c r="E36" s="62"/>
      <c r="L36" s="63"/>
      <c r="M36" s="63"/>
      <c r="N36" s="63"/>
      <c r="P36" s="63"/>
      <c r="Q36" s="63"/>
    </row>
    <row r="37" spans="3:17" ht="49.5" customHeight="1">
      <c r="C37" s="137"/>
      <c r="D37" s="138"/>
      <c r="E37" s="138"/>
      <c r="F37" s="160" t="s">
        <v>15</v>
      </c>
      <c r="G37" s="146"/>
      <c r="H37" s="146"/>
      <c r="I37" s="146" t="s">
        <v>16</v>
      </c>
      <c r="J37" s="146"/>
      <c r="K37" s="146"/>
      <c r="L37" s="146"/>
      <c r="M37" s="146"/>
      <c r="N37" s="159"/>
      <c r="O37" s="157" t="s">
        <v>84</v>
      </c>
      <c r="P37" s="7"/>
      <c r="Q37" s="7"/>
    </row>
    <row r="38" spans="3:17" ht="49.5" customHeight="1" thickBot="1">
      <c r="C38" s="163"/>
      <c r="D38" s="164"/>
      <c r="E38" s="164"/>
      <c r="F38" s="16" t="s">
        <v>7</v>
      </c>
      <c r="G38" s="16" t="s">
        <v>8</v>
      </c>
      <c r="H38" s="17" t="s">
        <v>9</v>
      </c>
      <c r="I38" s="18" t="s">
        <v>1</v>
      </c>
      <c r="J38" s="16" t="s">
        <v>2</v>
      </c>
      <c r="K38" s="19" t="s">
        <v>3</v>
      </c>
      <c r="L38" s="19" t="s">
        <v>4</v>
      </c>
      <c r="M38" s="19" t="s">
        <v>5</v>
      </c>
      <c r="N38" s="20" t="s">
        <v>11</v>
      </c>
      <c r="O38" s="158"/>
      <c r="P38" s="7"/>
      <c r="Q38" s="7"/>
    </row>
    <row r="39" spans="3:17" ht="49.5" customHeight="1">
      <c r="C39" s="69" t="s">
        <v>17</v>
      </c>
      <c r="D39" s="1"/>
      <c r="E39" s="1"/>
      <c r="F39" s="122">
        <f>SUM(F40:F41)</f>
        <v>0</v>
      </c>
      <c r="G39" s="122">
        <f>SUM(G40:G41)</f>
        <v>0</v>
      </c>
      <c r="H39" s="123">
        <f aca="true" t="shared" si="5" ref="H39:H51">SUM(F39:G39)</f>
        <v>0</v>
      </c>
      <c r="I39" s="124">
        <f>SUM(I40:I41)</f>
        <v>7</v>
      </c>
      <c r="J39" s="122">
        <f>SUM(J40:J41)</f>
        <v>11</v>
      </c>
      <c r="K39" s="122">
        <f>SUM(K40:K41)</f>
        <v>214</v>
      </c>
      <c r="L39" s="122">
        <f>SUM(L40:L41)</f>
        <v>515</v>
      </c>
      <c r="M39" s="122">
        <f>SUM(M40:M41)</f>
        <v>341</v>
      </c>
      <c r="N39" s="123">
        <f aca="true" t="shared" si="6" ref="N39:N47">SUM(I39:M39)</f>
        <v>1088</v>
      </c>
      <c r="O39" s="125">
        <f>H39+N39</f>
        <v>1088</v>
      </c>
      <c r="P39" s="7"/>
      <c r="Q39" s="7"/>
    </row>
    <row r="40" spans="3:15" ht="49.5" customHeight="1">
      <c r="C40" s="135" t="s">
        <v>12</v>
      </c>
      <c r="D40" s="136"/>
      <c r="E40" s="136"/>
      <c r="F40" s="14">
        <v>0</v>
      </c>
      <c r="G40" s="14">
        <v>0</v>
      </c>
      <c r="H40" s="118">
        <f t="shared" si="5"/>
        <v>0</v>
      </c>
      <c r="I40" s="15">
        <v>7</v>
      </c>
      <c r="J40" s="14">
        <v>11</v>
      </c>
      <c r="K40" s="14">
        <v>212</v>
      </c>
      <c r="L40" s="14">
        <v>514</v>
      </c>
      <c r="M40" s="14">
        <v>339</v>
      </c>
      <c r="N40" s="118">
        <f>SUM(I40:M40)</f>
        <v>1083</v>
      </c>
      <c r="O40" s="119">
        <f aca="true" t="shared" si="7" ref="O40:O50">H40+N40</f>
        <v>1083</v>
      </c>
    </row>
    <row r="41" spans="3:15" ht="49.5" customHeight="1" thickBot="1">
      <c r="C41" s="130" t="s">
        <v>13</v>
      </c>
      <c r="D41" s="131"/>
      <c r="E41" s="131"/>
      <c r="F41" s="66">
        <v>0</v>
      </c>
      <c r="G41" s="66">
        <v>0</v>
      </c>
      <c r="H41" s="121">
        <f t="shared" si="5"/>
        <v>0</v>
      </c>
      <c r="I41" s="68">
        <v>0</v>
      </c>
      <c r="J41" s="66">
        <v>0</v>
      </c>
      <c r="K41" s="66">
        <v>2</v>
      </c>
      <c r="L41" s="66">
        <v>1</v>
      </c>
      <c r="M41" s="66">
        <v>2</v>
      </c>
      <c r="N41" s="121">
        <f t="shared" si="6"/>
        <v>5</v>
      </c>
      <c r="O41" s="120">
        <f t="shared" si="7"/>
        <v>5</v>
      </c>
    </row>
    <row r="42" spans="3:15" ht="49.5" customHeight="1">
      <c r="C42" s="152" t="s">
        <v>30</v>
      </c>
      <c r="D42" s="153"/>
      <c r="E42" s="153"/>
      <c r="F42" s="122">
        <f>SUM(F43:F44)</f>
        <v>0</v>
      </c>
      <c r="G42" s="122">
        <f>SUM(G43:G44)</f>
        <v>0</v>
      </c>
      <c r="H42" s="123">
        <f t="shared" si="5"/>
        <v>0</v>
      </c>
      <c r="I42" s="124">
        <f>SUM(I43:I44)</f>
        <v>163</v>
      </c>
      <c r="J42" s="122">
        <f>SUM(J43:J44)</f>
        <v>156</v>
      </c>
      <c r="K42" s="122">
        <f>SUM(K43:K44)</f>
        <v>165</v>
      </c>
      <c r="L42" s="122">
        <f>SUM(L43:L44)</f>
        <v>192</v>
      </c>
      <c r="M42" s="122">
        <f>SUM(M43:M44)</f>
        <v>123</v>
      </c>
      <c r="N42" s="118">
        <f t="shared" si="6"/>
        <v>799</v>
      </c>
      <c r="O42" s="125">
        <f t="shared" si="7"/>
        <v>799</v>
      </c>
    </row>
    <row r="43" spans="3:15" ht="49.5" customHeight="1">
      <c r="C43" s="135" t="s">
        <v>12</v>
      </c>
      <c r="D43" s="136"/>
      <c r="E43" s="136"/>
      <c r="F43" s="14">
        <v>0</v>
      </c>
      <c r="G43" s="14">
        <v>0</v>
      </c>
      <c r="H43" s="118">
        <f t="shared" si="5"/>
        <v>0</v>
      </c>
      <c r="I43" s="15">
        <v>161</v>
      </c>
      <c r="J43" s="14">
        <v>155</v>
      </c>
      <c r="K43" s="14">
        <v>161</v>
      </c>
      <c r="L43" s="14">
        <v>187</v>
      </c>
      <c r="M43" s="14">
        <v>121</v>
      </c>
      <c r="N43" s="118">
        <f t="shared" si="6"/>
        <v>785</v>
      </c>
      <c r="O43" s="119">
        <f t="shared" si="7"/>
        <v>785</v>
      </c>
    </row>
    <row r="44" spans="3:15" ht="49.5" customHeight="1" thickBot="1">
      <c r="C44" s="130" t="s">
        <v>13</v>
      </c>
      <c r="D44" s="131"/>
      <c r="E44" s="131"/>
      <c r="F44" s="66">
        <v>0</v>
      </c>
      <c r="G44" s="66">
        <v>0</v>
      </c>
      <c r="H44" s="121">
        <f t="shared" si="5"/>
        <v>0</v>
      </c>
      <c r="I44" s="68">
        <v>2</v>
      </c>
      <c r="J44" s="66">
        <v>1</v>
      </c>
      <c r="K44" s="66">
        <v>4</v>
      </c>
      <c r="L44" s="66">
        <v>5</v>
      </c>
      <c r="M44" s="66">
        <v>2</v>
      </c>
      <c r="N44" s="121">
        <f t="shared" si="6"/>
        <v>14</v>
      </c>
      <c r="O44" s="120">
        <f t="shared" si="7"/>
        <v>14</v>
      </c>
    </row>
    <row r="45" spans="3:15" ht="49.5" customHeight="1">
      <c r="C45" s="152" t="s">
        <v>18</v>
      </c>
      <c r="D45" s="153"/>
      <c r="E45" s="153"/>
      <c r="F45" s="122">
        <f>SUM(F46:F47)</f>
        <v>0</v>
      </c>
      <c r="G45" s="122">
        <f>SUM(G46:G47)</f>
        <v>0</v>
      </c>
      <c r="H45" s="123">
        <f t="shared" si="5"/>
        <v>0</v>
      </c>
      <c r="I45" s="124">
        <f>SUM(I46:I47)</f>
        <v>6</v>
      </c>
      <c r="J45" s="122">
        <f>SUM(J46:J47)</f>
        <v>8</v>
      </c>
      <c r="K45" s="122">
        <f>SUM(K46:K47)</f>
        <v>25</v>
      </c>
      <c r="L45" s="122">
        <f>SUM(L46:L47)</f>
        <v>104</v>
      </c>
      <c r="M45" s="122">
        <f>SUM(M46:M47)</f>
        <v>57</v>
      </c>
      <c r="N45" s="123">
        <f>SUM(I45:M45)</f>
        <v>200</v>
      </c>
      <c r="O45" s="125">
        <f t="shared" si="7"/>
        <v>200</v>
      </c>
    </row>
    <row r="46" spans="3:15" ht="49.5" customHeight="1">
      <c r="C46" s="135" t="s">
        <v>12</v>
      </c>
      <c r="D46" s="136"/>
      <c r="E46" s="136"/>
      <c r="F46" s="14">
        <v>0</v>
      </c>
      <c r="G46" s="14">
        <v>0</v>
      </c>
      <c r="H46" s="118">
        <f t="shared" si="5"/>
        <v>0</v>
      </c>
      <c r="I46" s="15">
        <v>6</v>
      </c>
      <c r="J46" s="14">
        <v>8</v>
      </c>
      <c r="K46" s="14">
        <v>25</v>
      </c>
      <c r="L46" s="14">
        <v>103</v>
      </c>
      <c r="M46" s="14">
        <v>57</v>
      </c>
      <c r="N46" s="118">
        <f t="shared" si="6"/>
        <v>199</v>
      </c>
      <c r="O46" s="119">
        <f>H46+N46</f>
        <v>199</v>
      </c>
    </row>
    <row r="47" spans="3:15" ht="49.5" customHeight="1" thickBot="1">
      <c r="C47" s="130" t="s">
        <v>13</v>
      </c>
      <c r="D47" s="131"/>
      <c r="E47" s="131"/>
      <c r="F47" s="66">
        <v>0</v>
      </c>
      <c r="G47" s="66">
        <v>0</v>
      </c>
      <c r="H47" s="121">
        <f t="shared" si="5"/>
        <v>0</v>
      </c>
      <c r="I47" s="68">
        <v>0</v>
      </c>
      <c r="J47" s="66">
        <v>0</v>
      </c>
      <c r="K47" s="66">
        <v>0</v>
      </c>
      <c r="L47" s="66">
        <v>1</v>
      </c>
      <c r="M47" s="66">
        <v>0</v>
      </c>
      <c r="N47" s="121">
        <f t="shared" si="6"/>
        <v>1</v>
      </c>
      <c r="O47" s="120">
        <f t="shared" si="7"/>
        <v>1</v>
      </c>
    </row>
    <row r="48" spans="3:15" ht="49.5" customHeight="1">
      <c r="C48" s="152" t="s">
        <v>76</v>
      </c>
      <c r="D48" s="153"/>
      <c r="E48" s="153"/>
      <c r="F48" s="122">
        <f>SUM(F49:F50)</f>
        <v>0</v>
      </c>
      <c r="G48" s="122">
        <f>SUM(G49:G50)</f>
        <v>0</v>
      </c>
      <c r="H48" s="123">
        <f>SUM(F48:G48)</f>
        <v>0</v>
      </c>
      <c r="I48" s="124">
        <f>SUM(I49:I50)</f>
        <v>10</v>
      </c>
      <c r="J48" s="122">
        <f>SUM(J49:J50)</f>
        <v>11</v>
      </c>
      <c r="K48" s="122">
        <f>SUM(K49:K50)</f>
        <v>17</v>
      </c>
      <c r="L48" s="122">
        <f>SUM(L49:L50)</f>
        <v>98</v>
      </c>
      <c r="M48" s="122">
        <f>SUM(M49:M50)</f>
        <v>47</v>
      </c>
      <c r="N48" s="123">
        <f>SUM(I48:M48)</f>
        <v>183</v>
      </c>
      <c r="O48" s="125">
        <f>H48+N48</f>
        <v>183</v>
      </c>
    </row>
    <row r="49" spans="3:15" ht="49.5" customHeight="1">
      <c r="C49" s="135" t="s">
        <v>12</v>
      </c>
      <c r="D49" s="136"/>
      <c r="E49" s="136"/>
      <c r="F49" s="14">
        <v>0</v>
      </c>
      <c r="G49" s="14">
        <v>0</v>
      </c>
      <c r="H49" s="118">
        <f t="shared" si="5"/>
        <v>0</v>
      </c>
      <c r="I49" s="15">
        <v>10</v>
      </c>
      <c r="J49" s="14">
        <v>11</v>
      </c>
      <c r="K49" s="14">
        <v>17</v>
      </c>
      <c r="L49" s="14">
        <v>96</v>
      </c>
      <c r="M49" s="14">
        <v>47</v>
      </c>
      <c r="N49" s="118">
        <f>SUM(I49:M49)</f>
        <v>181</v>
      </c>
      <c r="O49" s="119">
        <f t="shared" si="7"/>
        <v>181</v>
      </c>
    </row>
    <row r="50" spans="3:15" ht="49.5" customHeight="1" thickBot="1">
      <c r="C50" s="130" t="s">
        <v>13</v>
      </c>
      <c r="D50" s="131"/>
      <c r="E50" s="131"/>
      <c r="F50" s="66">
        <v>0</v>
      </c>
      <c r="G50" s="66">
        <v>0</v>
      </c>
      <c r="H50" s="121">
        <f t="shared" si="5"/>
        <v>0</v>
      </c>
      <c r="I50" s="68">
        <v>0</v>
      </c>
      <c r="J50" s="66">
        <v>0</v>
      </c>
      <c r="K50" s="66">
        <v>0</v>
      </c>
      <c r="L50" s="66">
        <v>2</v>
      </c>
      <c r="M50" s="66">
        <v>0</v>
      </c>
      <c r="N50" s="121">
        <f>SUM(I50:M50)</f>
        <v>2</v>
      </c>
      <c r="O50" s="120">
        <f t="shared" si="7"/>
        <v>2</v>
      </c>
    </row>
    <row r="51" spans="3:15" ht="49.5" customHeight="1" thickBot="1">
      <c r="C51" s="161" t="s">
        <v>14</v>
      </c>
      <c r="D51" s="162"/>
      <c r="E51" s="162"/>
      <c r="F51" s="70">
        <v>0</v>
      </c>
      <c r="G51" s="70">
        <v>0</v>
      </c>
      <c r="H51" s="71">
        <f t="shared" si="5"/>
        <v>0</v>
      </c>
      <c r="I51" s="72">
        <v>185</v>
      </c>
      <c r="J51" s="70">
        <v>185</v>
      </c>
      <c r="K51" s="70">
        <v>418</v>
      </c>
      <c r="L51" s="70">
        <v>908</v>
      </c>
      <c r="M51" s="70">
        <v>568</v>
      </c>
      <c r="N51" s="71">
        <f>SUM(I51:M51)</f>
        <v>2264</v>
      </c>
      <c r="O51" s="96">
        <f>H51+N51</f>
        <v>2264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B1">
      <selection activeCell="E14" sqref="E14"/>
    </sheetView>
  </sheetViews>
  <sheetFormatPr defaultColWidth="0" defaultRowHeight="13.5" zeroHeight="1"/>
  <cols>
    <col min="1" max="2" width="0.6171875" style="33" customWidth="1"/>
    <col min="3" max="4" width="2.625" style="33" customWidth="1"/>
    <col min="5" max="5" width="40.625" style="33" customWidth="1"/>
    <col min="6" max="16" width="20.25390625" style="33" customWidth="1"/>
    <col min="17" max="17" width="4.25390625" style="33" customWidth="1"/>
    <col min="18" max="16384" width="0" style="33" hidden="1" customWidth="1"/>
  </cols>
  <sheetData>
    <row r="1" spans="4:15" ht="39.75" customHeight="1">
      <c r="D1" s="52"/>
      <c r="E1" s="53"/>
      <c r="G1" s="174" t="s">
        <v>21</v>
      </c>
      <c r="H1" s="174"/>
      <c r="I1" s="174"/>
      <c r="J1" s="174"/>
      <c r="K1" s="174"/>
      <c r="L1" s="174"/>
      <c r="M1" s="174"/>
      <c r="N1" s="80"/>
      <c r="O1" s="54"/>
    </row>
    <row r="2" spans="5:16" ht="30" customHeight="1">
      <c r="E2" s="55"/>
      <c r="G2" s="143" t="s">
        <v>92</v>
      </c>
      <c r="H2" s="143"/>
      <c r="I2" s="143"/>
      <c r="J2" s="143"/>
      <c r="K2" s="143"/>
      <c r="L2" s="143"/>
      <c r="M2" s="143"/>
      <c r="N2" s="81"/>
      <c r="O2" s="156">
        <v>41086</v>
      </c>
      <c r="P2" s="156"/>
    </row>
    <row r="3" spans="5:17" ht="24.75" customHeight="1">
      <c r="E3" s="84"/>
      <c r="F3" s="82"/>
      <c r="N3" s="83"/>
      <c r="O3" s="156"/>
      <c r="P3" s="156"/>
      <c r="Q3" s="58"/>
    </row>
    <row r="4" spans="3:17" ht="24.75" customHeight="1">
      <c r="C4" s="94"/>
      <c r="N4" s="84"/>
      <c r="O4" s="156" t="s">
        <v>31</v>
      </c>
      <c r="P4" s="156"/>
      <c r="Q4" s="58"/>
    </row>
    <row r="5" spans="3:17" ht="27" customHeight="1">
      <c r="C5" s="94" t="s">
        <v>27</v>
      </c>
      <c r="E5" s="60"/>
      <c r="F5" s="85"/>
      <c r="N5" s="86"/>
      <c r="O5" s="86"/>
      <c r="P5" s="77" t="s">
        <v>79</v>
      </c>
      <c r="Q5" s="58"/>
    </row>
    <row r="6" spans="3:17" ht="9" customHeight="1" thickBot="1">
      <c r="C6" s="95"/>
      <c r="D6" s="95"/>
      <c r="E6" s="95"/>
      <c r="F6" s="87"/>
      <c r="L6" s="63"/>
      <c r="M6" s="63"/>
      <c r="N6" s="88"/>
      <c r="O6" s="88"/>
      <c r="P6" s="88"/>
      <c r="Q6" s="63"/>
    </row>
    <row r="7" spans="3:17" ht="30" customHeight="1" thickBot="1" thickTop="1">
      <c r="C7" s="175" t="s">
        <v>32</v>
      </c>
      <c r="D7" s="176"/>
      <c r="E7" s="176"/>
      <c r="F7" s="179" t="s">
        <v>33</v>
      </c>
      <c r="G7" s="180"/>
      <c r="H7" s="180"/>
      <c r="I7" s="181" t="s">
        <v>34</v>
      </c>
      <c r="J7" s="181"/>
      <c r="K7" s="181"/>
      <c r="L7" s="181"/>
      <c r="M7" s="181"/>
      <c r="N7" s="181"/>
      <c r="O7" s="182"/>
      <c r="P7" s="183" t="s">
        <v>6</v>
      </c>
      <c r="Q7" s="7"/>
    </row>
    <row r="8" spans="3:17" ht="42" customHeight="1" thickBot="1">
      <c r="C8" s="177"/>
      <c r="D8" s="178"/>
      <c r="E8" s="178"/>
      <c r="F8" s="21" t="s">
        <v>7</v>
      </c>
      <c r="G8" s="21" t="s">
        <v>8</v>
      </c>
      <c r="H8" s="22" t="s">
        <v>9</v>
      </c>
      <c r="I8" s="23" t="s">
        <v>35</v>
      </c>
      <c r="J8" s="24" t="s">
        <v>1</v>
      </c>
      <c r="K8" s="24" t="s">
        <v>2</v>
      </c>
      <c r="L8" s="24" t="s">
        <v>3</v>
      </c>
      <c r="M8" s="24" t="s">
        <v>4</v>
      </c>
      <c r="N8" s="24" t="s">
        <v>5</v>
      </c>
      <c r="O8" s="25" t="s">
        <v>9</v>
      </c>
      <c r="P8" s="184"/>
      <c r="Q8" s="7"/>
    </row>
    <row r="9" spans="3:17" ht="30" customHeight="1" thickBot="1">
      <c r="C9" s="91" t="s">
        <v>36</v>
      </c>
      <c r="D9" s="26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7"/>
    </row>
    <row r="10" spans="3:17" ht="30" customHeight="1">
      <c r="C10" s="32" t="s">
        <v>37</v>
      </c>
      <c r="D10" s="29"/>
      <c r="E10" s="30"/>
      <c r="F10" s="97">
        <f>SUM(F11,F17,F20,F25,F29,F30)</f>
        <v>2122</v>
      </c>
      <c r="G10" s="97">
        <f>SUM(G11,G17,G20,G25,G29,G30)</f>
        <v>2673</v>
      </c>
      <c r="H10" s="98">
        <f>SUM(F10:G10)</f>
        <v>4795</v>
      </c>
      <c r="I10" s="99">
        <f aca="true" t="shared" si="0" ref="I10:N10">SUM(I11,I17,I20,I25,I29,I30)</f>
        <v>0</v>
      </c>
      <c r="J10" s="97">
        <f t="shared" si="0"/>
        <v>8927</v>
      </c>
      <c r="K10" s="97">
        <f t="shared" si="0"/>
        <v>6242</v>
      </c>
      <c r="L10" s="97">
        <f t="shared" si="0"/>
        <v>3437</v>
      </c>
      <c r="M10" s="97">
        <f t="shared" si="0"/>
        <v>2568</v>
      </c>
      <c r="N10" s="97">
        <f t="shared" si="0"/>
        <v>1241</v>
      </c>
      <c r="O10" s="98">
        <f>SUM(I10:N10)</f>
        <v>22415</v>
      </c>
      <c r="P10" s="100">
        <f>SUM(O10,H10)</f>
        <v>27210</v>
      </c>
      <c r="Q10" s="7"/>
    </row>
    <row r="11" spans="3:16" ht="30" customHeight="1">
      <c r="C11" s="34"/>
      <c r="D11" s="35" t="s">
        <v>38</v>
      </c>
      <c r="E11" s="36"/>
      <c r="F11" s="101">
        <f>SUM(F12:F16)</f>
        <v>121</v>
      </c>
      <c r="G11" s="101">
        <f>SUM(G12:G16)</f>
        <v>203</v>
      </c>
      <c r="H11" s="102">
        <f aca="true" t="shared" si="1" ref="H11:H74">SUM(F11:G11)</f>
        <v>324</v>
      </c>
      <c r="I11" s="103">
        <f aca="true" t="shared" si="2" ref="I11:N11">SUM(I12:I16)</f>
        <v>0</v>
      </c>
      <c r="J11" s="101">
        <f t="shared" si="2"/>
        <v>1943</v>
      </c>
      <c r="K11" s="101">
        <f t="shared" si="2"/>
        <v>1417</v>
      </c>
      <c r="L11" s="101">
        <f t="shared" si="2"/>
        <v>781</v>
      </c>
      <c r="M11" s="101">
        <f t="shared" si="2"/>
        <v>676</v>
      </c>
      <c r="N11" s="101">
        <f t="shared" si="2"/>
        <v>419</v>
      </c>
      <c r="O11" s="102">
        <f aca="true" t="shared" si="3" ref="O11:O74">SUM(I11:N11)</f>
        <v>5236</v>
      </c>
      <c r="P11" s="104">
        <f aca="true" t="shared" si="4" ref="P11:P74">SUM(O11,H11)</f>
        <v>5560</v>
      </c>
    </row>
    <row r="12" spans="3:16" ht="30" customHeight="1">
      <c r="C12" s="34"/>
      <c r="D12" s="35"/>
      <c r="E12" s="38" t="s">
        <v>39</v>
      </c>
      <c r="F12" s="186">
        <v>0</v>
      </c>
      <c r="G12" s="186">
        <v>0</v>
      </c>
      <c r="H12" s="102">
        <f>SUM(F12:G12)</f>
        <v>0</v>
      </c>
      <c r="I12" s="187">
        <v>0</v>
      </c>
      <c r="J12" s="186">
        <v>1049</v>
      </c>
      <c r="K12" s="186">
        <v>664</v>
      </c>
      <c r="L12" s="186">
        <v>281</v>
      </c>
      <c r="M12" s="186">
        <v>192</v>
      </c>
      <c r="N12" s="186">
        <v>114</v>
      </c>
      <c r="O12" s="102">
        <f t="shared" si="3"/>
        <v>2300</v>
      </c>
      <c r="P12" s="104">
        <f t="shared" si="4"/>
        <v>2300</v>
      </c>
    </row>
    <row r="13" spans="3:16" ht="30" customHeight="1">
      <c r="C13" s="34"/>
      <c r="D13" s="35"/>
      <c r="E13" s="38" t="s">
        <v>40</v>
      </c>
      <c r="F13" s="186">
        <v>0</v>
      </c>
      <c r="G13" s="186">
        <v>0</v>
      </c>
      <c r="H13" s="102">
        <f t="shared" si="1"/>
        <v>0</v>
      </c>
      <c r="I13" s="187">
        <v>0</v>
      </c>
      <c r="J13" s="186">
        <v>3</v>
      </c>
      <c r="K13" s="186">
        <v>6</v>
      </c>
      <c r="L13" s="186">
        <v>8</v>
      </c>
      <c r="M13" s="186">
        <v>37</v>
      </c>
      <c r="N13" s="186">
        <v>33</v>
      </c>
      <c r="O13" s="102">
        <f t="shared" si="3"/>
        <v>87</v>
      </c>
      <c r="P13" s="104">
        <f t="shared" si="4"/>
        <v>87</v>
      </c>
    </row>
    <row r="14" spans="3:16" ht="30" customHeight="1">
      <c r="C14" s="34"/>
      <c r="D14" s="35"/>
      <c r="E14" s="38" t="s">
        <v>41</v>
      </c>
      <c r="F14" s="186">
        <v>42</v>
      </c>
      <c r="G14" s="186">
        <v>90</v>
      </c>
      <c r="H14" s="102">
        <f t="shared" si="1"/>
        <v>132</v>
      </c>
      <c r="I14" s="187">
        <v>0</v>
      </c>
      <c r="J14" s="186">
        <v>244</v>
      </c>
      <c r="K14" s="186">
        <v>145</v>
      </c>
      <c r="L14" s="186">
        <v>84</v>
      </c>
      <c r="M14" s="186">
        <v>108</v>
      </c>
      <c r="N14" s="186">
        <v>68</v>
      </c>
      <c r="O14" s="102">
        <f t="shared" si="3"/>
        <v>649</v>
      </c>
      <c r="P14" s="104">
        <f t="shared" si="4"/>
        <v>781</v>
      </c>
    </row>
    <row r="15" spans="3:16" ht="30" customHeight="1">
      <c r="C15" s="34"/>
      <c r="D15" s="35"/>
      <c r="E15" s="38" t="s">
        <v>42</v>
      </c>
      <c r="F15" s="186">
        <v>29</v>
      </c>
      <c r="G15" s="186">
        <v>51</v>
      </c>
      <c r="H15" s="102">
        <f t="shared" si="1"/>
        <v>80</v>
      </c>
      <c r="I15" s="187">
        <v>0</v>
      </c>
      <c r="J15" s="186">
        <v>134</v>
      </c>
      <c r="K15" s="186">
        <v>103</v>
      </c>
      <c r="L15" s="186">
        <v>78</v>
      </c>
      <c r="M15" s="186">
        <v>66</v>
      </c>
      <c r="N15" s="186">
        <v>31</v>
      </c>
      <c r="O15" s="102">
        <f t="shared" si="3"/>
        <v>412</v>
      </c>
      <c r="P15" s="104">
        <f t="shared" si="4"/>
        <v>492</v>
      </c>
    </row>
    <row r="16" spans="3:16" ht="30" customHeight="1">
      <c r="C16" s="34"/>
      <c r="D16" s="35"/>
      <c r="E16" s="38" t="s">
        <v>43</v>
      </c>
      <c r="F16" s="186">
        <v>50</v>
      </c>
      <c r="G16" s="186">
        <v>62</v>
      </c>
      <c r="H16" s="102">
        <f t="shared" si="1"/>
        <v>112</v>
      </c>
      <c r="I16" s="187">
        <v>0</v>
      </c>
      <c r="J16" s="186">
        <v>513</v>
      </c>
      <c r="K16" s="186">
        <v>499</v>
      </c>
      <c r="L16" s="186">
        <v>330</v>
      </c>
      <c r="M16" s="186">
        <v>273</v>
      </c>
      <c r="N16" s="186">
        <v>173</v>
      </c>
      <c r="O16" s="102">
        <f t="shared" si="3"/>
        <v>1788</v>
      </c>
      <c r="P16" s="104">
        <f t="shared" si="4"/>
        <v>1900</v>
      </c>
    </row>
    <row r="17" spans="3:16" ht="30" customHeight="1">
      <c r="C17" s="34"/>
      <c r="D17" s="39" t="s">
        <v>44</v>
      </c>
      <c r="E17" s="40"/>
      <c r="F17" s="101">
        <f>SUM(F18:F19)</f>
        <v>310</v>
      </c>
      <c r="G17" s="101">
        <f>SUM(G18:G19)</f>
        <v>318</v>
      </c>
      <c r="H17" s="102">
        <f t="shared" si="1"/>
        <v>628</v>
      </c>
      <c r="I17" s="103">
        <f aca="true" t="shared" si="5" ref="I17:N17">SUM(I18:I19)</f>
        <v>0</v>
      </c>
      <c r="J17" s="101">
        <f t="shared" si="5"/>
        <v>2112</v>
      </c>
      <c r="K17" s="101">
        <f t="shared" si="5"/>
        <v>1322</v>
      </c>
      <c r="L17" s="101">
        <f t="shared" si="5"/>
        <v>627</v>
      </c>
      <c r="M17" s="101">
        <f t="shared" si="5"/>
        <v>436</v>
      </c>
      <c r="N17" s="101">
        <f t="shared" si="5"/>
        <v>171</v>
      </c>
      <c r="O17" s="102">
        <f t="shared" si="3"/>
        <v>4668</v>
      </c>
      <c r="P17" s="104">
        <f t="shared" si="4"/>
        <v>5296</v>
      </c>
    </row>
    <row r="18" spans="3:16" ht="30" customHeight="1">
      <c r="C18" s="34"/>
      <c r="D18" s="35"/>
      <c r="E18" s="38" t="s">
        <v>45</v>
      </c>
      <c r="F18" s="186">
        <v>0</v>
      </c>
      <c r="G18" s="186">
        <v>0</v>
      </c>
      <c r="H18" s="102">
        <f t="shared" si="1"/>
        <v>0</v>
      </c>
      <c r="I18" s="187">
        <v>0</v>
      </c>
      <c r="J18" s="186">
        <v>1549</v>
      </c>
      <c r="K18" s="186">
        <v>967</v>
      </c>
      <c r="L18" s="186">
        <v>477</v>
      </c>
      <c r="M18" s="186">
        <v>355</v>
      </c>
      <c r="N18" s="186">
        <v>139</v>
      </c>
      <c r="O18" s="102">
        <f t="shared" si="3"/>
        <v>3487</v>
      </c>
      <c r="P18" s="104">
        <f t="shared" si="4"/>
        <v>3487</v>
      </c>
    </row>
    <row r="19" spans="3:16" ht="30" customHeight="1">
      <c r="C19" s="34"/>
      <c r="D19" s="35"/>
      <c r="E19" s="38" t="s">
        <v>46</v>
      </c>
      <c r="F19" s="186">
        <v>310</v>
      </c>
      <c r="G19" s="186">
        <v>318</v>
      </c>
      <c r="H19" s="102">
        <f t="shared" si="1"/>
        <v>628</v>
      </c>
      <c r="I19" s="187">
        <v>0</v>
      </c>
      <c r="J19" s="186">
        <v>563</v>
      </c>
      <c r="K19" s="186">
        <v>355</v>
      </c>
      <c r="L19" s="186">
        <v>150</v>
      </c>
      <c r="M19" s="186">
        <v>81</v>
      </c>
      <c r="N19" s="186">
        <v>32</v>
      </c>
      <c r="O19" s="102">
        <f t="shared" si="3"/>
        <v>1181</v>
      </c>
      <c r="P19" s="104">
        <f t="shared" si="4"/>
        <v>1809</v>
      </c>
    </row>
    <row r="20" spans="3:16" ht="30" customHeight="1">
      <c r="C20" s="34"/>
      <c r="D20" s="39" t="s">
        <v>47</v>
      </c>
      <c r="E20" s="40"/>
      <c r="F20" s="101">
        <f>SUM(F21:F24)</f>
        <v>7</v>
      </c>
      <c r="G20" s="101">
        <f>SUM(G21:G24)</f>
        <v>12</v>
      </c>
      <c r="H20" s="102">
        <f t="shared" si="1"/>
        <v>19</v>
      </c>
      <c r="I20" s="103">
        <f aca="true" t="shared" si="6" ref="I20:N20">SUM(I21:I24)</f>
        <v>0</v>
      </c>
      <c r="J20" s="101">
        <f t="shared" si="6"/>
        <v>149</v>
      </c>
      <c r="K20" s="101">
        <f t="shared" si="6"/>
        <v>121</v>
      </c>
      <c r="L20" s="101">
        <f t="shared" si="6"/>
        <v>187</v>
      </c>
      <c r="M20" s="101">
        <f t="shared" si="6"/>
        <v>156</v>
      </c>
      <c r="N20" s="101">
        <f t="shared" si="6"/>
        <v>59</v>
      </c>
      <c r="O20" s="102">
        <f t="shared" si="3"/>
        <v>672</v>
      </c>
      <c r="P20" s="104">
        <f t="shared" si="4"/>
        <v>691</v>
      </c>
    </row>
    <row r="21" spans="3:16" ht="30" customHeight="1">
      <c r="C21" s="34"/>
      <c r="D21" s="35"/>
      <c r="E21" s="38" t="s">
        <v>48</v>
      </c>
      <c r="F21" s="186">
        <v>6</v>
      </c>
      <c r="G21" s="186">
        <v>8</v>
      </c>
      <c r="H21" s="102">
        <f t="shared" si="1"/>
        <v>14</v>
      </c>
      <c r="I21" s="187">
        <v>0</v>
      </c>
      <c r="J21" s="186">
        <v>124</v>
      </c>
      <c r="K21" s="186">
        <v>107</v>
      </c>
      <c r="L21" s="186">
        <v>168</v>
      </c>
      <c r="M21" s="186">
        <v>147</v>
      </c>
      <c r="N21" s="186">
        <v>55</v>
      </c>
      <c r="O21" s="102">
        <f t="shared" si="3"/>
        <v>601</v>
      </c>
      <c r="P21" s="104">
        <f t="shared" si="4"/>
        <v>615</v>
      </c>
    </row>
    <row r="22" spans="3:16" ht="30" customHeight="1">
      <c r="C22" s="34"/>
      <c r="D22" s="35"/>
      <c r="E22" s="41" t="s">
        <v>49</v>
      </c>
      <c r="F22" s="186">
        <v>1</v>
      </c>
      <c r="G22" s="186">
        <v>4</v>
      </c>
      <c r="H22" s="102">
        <f t="shared" si="1"/>
        <v>5</v>
      </c>
      <c r="I22" s="187">
        <v>0</v>
      </c>
      <c r="J22" s="186">
        <v>25</v>
      </c>
      <c r="K22" s="186">
        <v>14</v>
      </c>
      <c r="L22" s="186">
        <v>19</v>
      </c>
      <c r="M22" s="186">
        <v>9</v>
      </c>
      <c r="N22" s="186">
        <v>4</v>
      </c>
      <c r="O22" s="102">
        <f t="shared" si="3"/>
        <v>71</v>
      </c>
      <c r="P22" s="104">
        <f t="shared" si="4"/>
        <v>76</v>
      </c>
    </row>
    <row r="23" spans="3:16" ht="30" customHeight="1">
      <c r="C23" s="34"/>
      <c r="D23" s="35"/>
      <c r="E23" s="41" t="s">
        <v>50</v>
      </c>
      <c r="F23" s="186">
        <v>0</v>
      </c>
      <c r="G23" s="186">
        <v>0</v>
      </c>
      <c r="H23" s="102">
        <f t="shared" si="1"/>
        <v>0</v>
      </c>
      <c r="I23" s="187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02">
        <f t="shared" si="3"/>
        <v>0</v>
      </c>
      <c r="P23" s="104">
        <f t="shared" si="4"/>
        <v>0</v>
      </c>
    </row>
    <row r="24" spans="3:16" ht="30" customHeight="1">
      <c r="C24" s="34"/>
      <c r="D24" s="42"/>
      <c r="E24" s="41" t="s">
        <v>77</v>
      </c>
      <c r="F24" s="186">
        <v>0</v>
      </c>
      <c r="G24" s="186">
        <v>0</v>
      </c>
      <c r="H24" s="102">
        <f t="shared" si="1"/>
        <v>0</v>
      </c>
      <c r="I24" s="188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02">
        <f t="shared" si="3"/>
        <v>0</v>
      </c>
      <c r="P24" s="104">
        <f t="shared" si="4"/>
        <v>0</v>
      </c>
    </row>
    <row r="25" spans="3:16" ht="30" customHeight="1">
      <c r="C25" s="34"/>
      <c r="D25" s="39" t="s">
        <v>51</v>
      </c>
      <c r="E25" s="40"/>
      <c r="F25" s="101">
        <f>SUM(F26:F28)</f>
        <v>725</v>
      </c>
      <c r="G25" s="101">
        <f>SUM(G26:G28)</f>
        <v>963</v>
      </c>
      <c r="H25" s="102">
        <f t="shared" si="1"/>
        <v>1688</v>
      </c>
      <c r="I25" s="103">
        <f aca="true" t="shared" si="7" ref="I25:N25">SUM(I26:I28)</f>
        <v>0</v>
      </c>
      <c r="J25" s="101">
        <f>SUM(J26:J28)</f>
        <v>1500</v>
      </c>
      <c r="K25" s="101">
        <f t="shared" si="7"/>
        <v>1405</v>
      </c>
      <c r="L25" s="101">
        <f t="shared" si="7"/>
        <v>778</v>
      </c>
      <c r="M25" s="101">
        <f t="shared" si="7"/>
        <v>547</v>
      </c>
      <c r="N25" s="101">
        <f t="shared" si="7"/>
        <v>256</v>
      </c>
      <c r="O25" s="102">
        <f t="shared" si="3"/>
        <v>4486</v>
      </c>
      <c r="P25" s="104">
        <f t="shared" si="4"/>
        <v>6174</v>
      </c>
    </row>
    <row r="26" spans="3:16" ht="30" customHeight="1">
      <c r="C26" s="34"/>
      <c r="D26" s="35"/>
      <c r="E26" s="41" t="s">
        <v>52</v>
      </c>
      <c r="F26" s="186">
        <v>676</v>
      </c>
      <c r="G26" s="186">
        <v>941</v>
      </c>
      <c r="H26" s="102">
        <f t="shared" si="1"/>
        <v>1617</v>
      </c>
      <c r="I26" s="187">
        <v>0</v>
      </c>
      <c r="J26" s="186">
        <v>1450</v>
      </c>
      <c r="K26" s="186">
        <v>1386</v>
      </c>
      <c r="L26" s="186">
        <v>757</v>
      </c>
      <c r="M26" s="186">
        <v>537</v>
      </c>
      <c r="N26" s="186">
        <v>256</v>
      </c>
      <c r="O26" s="102">
        <f t="shared" si="3"/>
        <v>4386</v>
      </c>
      <c r="P26" s="104">
        <f t="shared" si="4"/>
        <v>6003</v>
      </c>
    </row>
    <row r="27" spans="3:16" ht="30" customHeight="1">
      <c r="C27" s="34"/>
      <c r="D27" s="35"/>
      <c r="E27" s="41" t="s">
        <v>53</v>
      </c>
      <c r="F27" s="186">
        <v>17</v>
      </c>
      <c r="G27" s="186">
        <v>10</v>
      </c>
      <c r="H27" s="102">
        <f t="shared" si="1"/>
        <v>27</v>
      </c>
      <c r="I27" s="187">
        <v>0</v>
      </c>
      <c r="J27" s="186">
        <v>20</v>
      </c>
      <c r="K27" s="186">
        <v>12</v>
      </c>
      <c r="L27" s="186">
        <v>10</v>
      </c>
      <c r="M27" s="186">
        <v>6</v>
      </c>
      <c r="N27" s="186">
        <v>0</v>
      </c>
      <c r="O27" s="102">
        <f t="shared" si="3"/>
        <v>48</v>
      </c>
      <c r="P27" s="104">
        <f t="shared" si="4"/>
        <v>75</v>
      </c>
    </row>
    <row r="28" spans="3:16" ht="30" customHeight="1">
      <c r="C28" s="34"/>
      <c r="D28" s="35"/>
      <c r="E28" s="41" t="s">
        <v>54</v>
      </c>
      <c r="F28" s="186">
        <v>32</v>
      </c>
      <c r="G28" s="186">
        <v>12</v>
      </c>
      <c r="H28" s="102">
        <f t="shared" si="1"/>
        <v>44</v>
      </c>
      <c r="I28" s="187">
        <v>0</v>
      </c>
      <c r="J28" s="186">
        <v>30</v>
      </c>
      <c r="K28" s="186">
        <v>7</v>
      </c>
      <c r="L28" s="186">
        <v>11</v>
      </c>
      <c r="M28" s="186">
        <v>4</v>
      </c>
      <c r="N28" s="186">
        <v>0</v>
      </c>
      <c r="O28" s="102">
        <f t="shared" si="3"/>
        <v>52</v>
      </c>
      <c r="P28" s="104">
        <f t="shared" si="4"/>
        <v>96</v>
      </c>
    </row>
    <row r="29" spans="3:16" ht="30" customHeight="1">
      <c r="C29" s="34"/>
      <c r="D29" s="43" t="s">
        <v>55</v>
      </c>
      <c r="E29" s="44"/>
      <c r="F29" s="186">
        <v>14</v>
      </c>
      <c r="G29" s="186">
        <v>13</v>
      </c>
      <c r="H29" s="102">
        <f t="shared" si="1"/>
        <v>27</v>
      </c>
      <c r="I29" s="187">
        <v>0</v>
      </c>
      <c r="J29" s="186">
        <v>97</v>
      </c>
      <c r="K29" s="186">
        <v>62</v>
      </c>
      <c r="L29" s="186">
        <v>47</v>
      </c>
      <c r="M29" s="186">
        <v>55</v>
      </c>
      <c r="N29" s="186">
        <v>20</v>
      </c>
      <c r="O29" s="102">
        <f t="shared" si="3"/>
        <v>281</v>
      </c>
      <c r="P29" s="104">
        <f t="shared" si="4"/>
        <v>308</v>
      </c>
    </row>
    <row r="30" spans="3:16" ht="30" customHeight="1" thickBot="1">
      <c r="C30" s="45"/>
      <c r="D30" s="46" t="s">
        <v>56</v>
      </c>
      <c r="E30" s="47"/>
      <c r="F30" s="189">
        <v>945</v>
      </c>
      <c r="G30" s="189">
        <v>1164</v>
      </c>
      <c r="H30" s="105">
        <f t="shared" si="1"/>
        <v>2109</v>
      </c>
      <c r="I30" s="190">
        <v>0</v>
      </c>
      <c r="J30" s="189">
        <v>3126</v>
      </c>
      <c r="K30" s="189">
        <v>1915</v>
      </c>
      <c r="L30" s="189">
        <v>1017</v>
      </c>
      <c r="M30" s="189">
        <v>698</v>
      </c>
      <c r="N30" s="189">
        <v>316</v>
      </c>
      <c r="O30" s="105">
        <f t="shared" si="3"/>
        <v>7072</v>
      </c>
      <c r="P30" s="106">
        <f t="shared" si="4"/>
        <v>9181</v>
      </c>
    </row>
    <row r="31" spans="3:16" ht="30" customHeight="1">
      <c r="C31" s="32" t="s">
        <v>57</v>
      </c>
      <c r="D31" s="48"/>
      <c r="E31" s="49"/>
      <c r="F31" s="97">
        <f>SUM(F32:F40)</f>
        <v>15</v>
      </c>
      <c r="G31" s="97">
        <f>SUM(G32:G40)</f>
        <v>20</v>
      </c>
      <c r="H31" s="98">
        <f t="shared" si="1"/>
        <v>35</v>
      </c>
      <c r="I31" s="99">
        <f aca="true" t="shared" si="8" ref="I31:N31">SUM(I32:I40)</f>
        <v>0</v>
      </c>
      <c r="J31" s="97">
        <f t="shared" si="8"/>
        <v>1134</v>
      </c>
      <c r="K31" s="97">
        <f t="shared" si="8"/>
        <v>841</v>
      </c>
      <c r="L31" s="97">
        <f t="shared" si="8"/>
        <v>599</v>
      </c>
      <c r="M31" s="97">
        <f t="shared" si="8"/>
        <v>542</v>
      </c>
      <c r="N31" s="97">
        <f t="shared" si="8"/>
        <v>347</v>
      </c>
      <c r="O31" s="98">
        <f t="shared" si="3"/>
        <v>3463</v>
      </c>
      <c r="P31" s="100">
        <f t="shared" si="4"/>
        <v>3498</v>
      </c>
    </row>
    <row r="32" spans="3:16" ht="30" customHeight="1">
      <c r="C32" s="50"/>
      <c r="D32" s="43" t="s">
        <v>58</v>
      </c>
      <c r="E32" s="44"/>
      <c r="F32" s="191">
        <v>0</v>
      </c>
      <c r="G32" s="191">
        <v>0</v>
      </c>
      <c r="H32" s="107">
        <f t="shared" si="1"/>
        <v>0</v>
      </c>
      <c r="I32" s="188">
        <v>0</v>
      </c>
      <c r="J32" s="191">
        <v>118</v>
      </c>
      <c r="K32" s="191">
        <v>149</v>
      </c>
      <c r="L32" s="191">
        <v>87</v>
      </c>
      <c r="M32" s="191">
        <v>65</v>
      </c>
      <c r="N32" s="191">
        <v>23</v>
      </c>
      <c r="O32" s="107">
        <f t="shared" si="3"/>
        <v>442</v>
      </c>
      <c r="P32" s="108">
        <f t="shared" si="4"/>
        <v>442</v>
      </c>
    </row>
    <row r="33" spans="3:16" ht="30" customHeight="1">
      <c r="C33" s="34"/>
      <c r="D33" s="43" t="s">
        <v>59</v>
      </c>
      <c r="E33" s="44"/>
      <c r="F33" s="186">
        <v>0</v>
      </c>
      <c r="G33" s="186">
        <v>0</v>
      </c>
      <c r="H33" s="101">
        <f t="shared" si="1"/>
        <v>0</v>
      </c>
      <c r="I33" s="188">
        <v>0</v>
      </c>
      <c r="J33" s="186">
        <v>1</v>
      </c>
      <c r="K33" s="186">
        <v>0</v>
      </c>
      <c r="L33" s="186">
        <v>0</v>
      </c>
      <c r="M33" s="186">
        <v>0</v>
      </c>
      <c r="N33" s="186">
        <v>0</v>
      </c>
      <c r="O33" s="102">
        <f t="shared" si="3"/>
        <v>1</v>
      </c>
      <c r="P33" s="104">
        <f t="shared" si="4"/>
        <v>1</v>
      </c>
    </row>
    <row r="34" spans="3:16" ht="30" customHeight="1">
      <c r="C34" s="34"/>
      <c r="D34" s="43" t="s">
        <v>74</v>
      </c>
      <c r="E34" s="44"/>
      <c r="F34" s="186">
        <v>0</v>
      </c>
      <c r="G34" s="186">
        <v>0</v>
      </c>
      <c r="H34" s="101">
        <f t="shared" si="1"/>
        <v>0</v>
      </c>
      <c r="I34" s="188">
        <v>0</v>
      </c>
      <c r="J34" s="186">
        <v>795</v>
      </c>
      <c r="K34" s="186">
        <v>490</v>
      </c>
      <c r="L34" s="186">
        <v>231</v>
      </c>
      <c r="M34" s="186">
        <v>116</v>
      </c>
      <c r="N34" s="186">
        <v>52</v>
      </c>
      <c r="O34" s="102">
        <f t="shared" si="3"/>
        <v>1684</v>
      </c>
      <c r="P34" s="104">
        <f t="shared" si="4"/>
        <v>1684</v>
      </c>
    </row>
    <row r="35" spans="3:16" ht="30" customHeight="1">
      <c r="C35" s="34"/>
      <c r="D35" s="43" t="s">
        <v>60</v>
      </c>
      <c r="E35" s="44"/>
      <c r="F35" s="186">
        <v>1</v>
      </c>
      <c r="G35" s="186">
        <v>2</v>
      </c>
      <c r="H35" s="101">
        <f t="shared" si="1"/>
        <v>3</v>
      </c>
      <c r="I35" s="187">
        <v>0</v>
      </c>
      <c r="J35" s="186">
        <v>37</v>
      </c>
      <c r="K35" s="186">
        <v>21</v>
      </c>
      <c r="L35" s="186">
        <v>36</v>
      </c>
      <c r="M35" s="186">
        <v>30</v>
      </c>
      <c r="N35" s="186">
        <v>16</v>
      </c>
      <c r="O35" s="102">
        <f t="shared" si="3"/>
        <v>140</v>
      </c>
      <c r="P35" s="104">
        <f t="shared" si="4"/>
        <v>143</v>
      </c>
    </row>
    <row r="36" spans="3:16" ht="30" customHeight="1">
      <c r="C36" s="34"/>
      <c r="D36" s="43" t="s">
        <v>61</v>
      </c>
      <c r="E36" s="44"/>
      <c r="F36" s="186">
        <v>14</v>
      </c>
      <c r="G36" s="186">
        <v>18</v>
      </c>
      <c r="H36" s="101">
        <f t="shared" si="1"/>
        <v>32</v>
      </c>
      <c r="I36" s="187">
        <v>0</v>
      </c>
      <c r="J36" s="186">
        <v>100</v>
      </c>
      <c r="K36" s="186">
        <v>76</v>
      </c>
      <c r="L36" s="186">
        <v>40</v>
      </c>
      <c r="M36" s="186">
        <v>40</v>
      </c>
      <c r="N36" s="186">
        <v>19</v>
      </c>
      <c r="O36" s="102">
        <f t="shared" si="3"/>
        <v>275</v>
      </c>
      <c r="P36" s="104">
        <f t="shared" si="4"/>
        <v>307</v>
      </c>
    </row>
    <row r="37" spans="3:16" ht="30" customHeight="1">
      <c r="C37" s="34"/>
      <c r="D37" s="43" t="s">
        <v>62</v>
      </c>
      <c r="E37" s="44"/>
      <c r="F37" s="186">
        <v>0</v>
      </c>
      <c r="G37" s="186">
        <v>0</v>
      </c>
      <c r="H37" s="101">
        <f t="shared" si="1"/>
        <v>0</v>
      </c>
      <c r="I37" s="188">
        <v>0</v>
      </c>
      <c r="J37" s="186">
        <v>81</v>
      </c>
      <c r="K37" s="186">
        <v>96</v>
      </c>
      <c r="L37" s="186">
        <v>113</v>
      </c>
      <c r="M37" s="186">
        <v>55</v>
      </c>
      <c r="N37" s="186">
        <v>33</v>
      </c>
      <c r="O37" s="102">
        <f t="shared" si="3"/>
        <v>378</v>
      </c>
      <c r="P37" s="104">
        <f t="shared" si="4"/>
        <v>378</v>
      </c>
    </row>
    <row r="38" spans="3:16" ht="30" customHeight="1">
      <c r="C38" s="34"/>
      <c r="D38" s="43" t="s">
        <v>63</v>
      </c>
      <c r="E38" s="44"/>
      <c r="F38" s="186">
        <v>0</v>
      </c>
      <c r="G38" s="186">
        <v>0</v>
      </c>
      <c r="H38" s="101">
        <f t="shared" si="1"/>
        <v>0</v>
      </c>
      <c r="I38" s="188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02">
        <f t="shared" si="3"/>
        <v>0</v>
      </c>
      <c r="P38" s="104">
        <f t="shared" si="4"/>
        <v>0</v>
      </c>
    </row>
    <row r="39" spans="3:16" ht="30" customHeight="1">
      <c r="C39" s="34"/>
      <c r="D39" s="167" t="s">
        <v>64</v>
      </c>
      <c r="E39" s="168"/>
      <c r="F39" s="186">
        <v>0</v>
      </c>
      <c r="G39" s="186">
        <v>0</v>
      </c>
      <c r="H39" s="102">
        <f t="shared" si="1"/>
        <v>0</v>
      </c>
      <c r="I39" s="188">
        <v>0</v>
      </c>
      <c r="J39" s="186">
        <v>1</v>
      </c>
      <c r="K39" s="186">
        <v>6</v>
      </c>
      <c r="L39" s="186">
        <v>90</v>
      </c>
      <c r="M39" s="186">
        <v>230</v>
      </c>
      <c r="N39" s="186">
        <v>203</v>
      </c>
      <c r="O39" s="102">
        <f t="shared" si="3"/>
        <v>530</v>
      </c>
      <c r="P39" s="104">
        <f t="shared" si="4"/>
        <v>530</v>
      </c>
    </row>
    <row r="40" spans="3:16" ht="30" customHeight="1" thickBot="1">
      <c r="C40" s="45"/>
      <c r="D40" s="169" t="s">
        <v>65</v>
      </c>
      <c r="E40" s="170"/>
      <c r="F40" s="192">
        <v>0</v>
      </c>
      <c r="G40" s="192">
        <v>0</v>
      </c>
      <c r="H40" s="109">
        <f t="shared" si="1"/>
        <v>0</v>
      </c>
      <c r="I40" s="193">
        <v>0</v>
      </c>
      <c r="J40" s="192">
        <v>1</v>
      </c>
      <c r="K40" s="192">
        <v>3</v>
      </c>
      <c r="L40" s="192">
        <v>2</v>
      </c>
      <c r="M40" s="192">
        <v>6</v>
      </c>
      <c r="N40" s="192">
        <v>1</v>
      </c>
      <c r="O40" s="109">
        <f t="shared" si="3"/>
        <v>13</v>
      </c>
      <c r="P40" s="110">
        <f t="shared" si="4"/>
        <v>13</v>
      </c>
    </row>
    <row r="41" spans="3:16" ht="30" customHeight="1">
      <c r="C41" s="32" t="s">
        <v>66</v>
      </c>
      <c r="D41" s="48"/>
      <c r="E41" s="49"/>
      <c r="F41" s="97">
        <f>SUM(F42:F45)</f>
        <v>0</v>
      </c>
      <c r="G41" s="97">
        <f>SUM(G42:G45)</f>
        <v>0</v>
      </c>
      <c r="H41" s="98">
        <f t="shared" si="1"/>
        <v>0</v>
      </c>
      <c r="I41" s="89">
        <v>0</v>
      </c>
      <c r="J41" s="97">
        <f>SUM(J42:J45)</f>
        <v>182</v>
      </c>
      <c r="K41" s="97">
        <f>SUM(K42:K45)</f>
        <v>184</v>
      </c>
      <c r="L41" s="97">
        <f>SUM(L42:L45)</f>
        <v>422</v>
      </c>
      <c r="M41" s="97">
        <f>SUM(M42:M45)</f>
        <v>910</v>
      </c>
      <c r="N41" s="97">
        <f>SUM(N42:N45)</f>
        <v>578</v>
      </c>
      <c r="O41" s="98">
        <f t="shared" si="3"/>
        <v>2276</v>
      </c>
      <c r="P41" s="100">
        <f t="shared" si="4"/>
        <v>2276</v>
      </c>
    </row>
    <row r="42" spans="3:16" ht="30" customHeight="1">
      <c r="C42" s="34"/>
      <c r="D42" s="43" t="s">
        <v>67</v>
      </c>
      <c r="E42" s="44"/>
      <c r="F42" s="186">
        <v>0</v>
      </c>
      <c r="G42" s="186">
        <v>0</v>
      </c>
      <c r="H42" s="102">
        <f t="shared" si="1"/>
        <v>0</v>
      </c>
      <c r="I42" s="188">
        <v>0</v>
      </c>
      <c r="J42" s="186">
        <v>7</v>
      </c>
      <c r="K42" s="186">
        <v>11</v>
      </c>
      <c r="L42" s="186">
        <v>215</v>
      </c>
      <c r="M42" s="186">
        <v>517</v>
      </c>
      <c r="N42" s="186">
        <v>344</v>
      </c>
      <c r="O42" s="37">
        <f t="shared" si="3"/>
        <v>1094</v>
      </c>
      <c r="P42" s="104">
        <f t="shared" si="4"/>
        <v>1094</v>
      </c>
    </row>
    <row r="43" spans="3:16" ht="30" customHeight="1">
      <c r="C43" s="34"/>
      <c r="D43" s="43" t="s">
        <v>68</v>
      </c>
      <c r="E43" s="44"/>
      <c r="F43" s="186">
        <v>0</v>
      </c>
      <c r="G43" s="186">
        <v>0</v>
      </c>
      <c r="H43" s="102">
        <f t="shared" si="1"/>
        <v>0</v>
      </c>
      <c r="I43" s="188">
        <v>0</v>
      </c>
      <c r="J43" s="186">
        <v>167</v>
      </c>
      <c r="K43" s="186">
        <v>157</v>
      </c>
      <c r="L43" s="186">
        <v>168</v>
      </c>
      <c r="M43" s="186">
        <v>195</v>
      </c>
      <c r="N43" s="186">
        <v>127</v>
      </c>
      <c r="O43" s="37">
        <f t="shared" si="3"/>
        <v>814</v>
      </c>
      <c r="P43" s="104">
        <f t="shared" si="4"/>
        <v>814</v>
      </c>
    </row>
    <row r="44" spans="3:16" ht="30" customHeight="1">
      <c r="C44" s="34"/>
      <c r="D44" s="43" t="s">
        <v>69</v>
      </c>
      <c r="E44" s="44"/>
      <c r="F44" s="186">
        <v>0</v>
      </c>
      <c r="G44" s="186">
        <v>0</v>
      </c>
      <c r="H44" s="116">
        <f t="shared" si="1"/>
        <v>0</v>
      </c>
      <c r="I44" s="188">
        <v>0</v>
      </c>
      <c r="J44" s="186">
        <v>6</v>
      </c>
      <c r="K44" s="186">
        <v>8</v>
      </c>
      <c r="L44" s="186">
        <v>25</v>
      </c>
      <c r="M44" s="186">
        <v>105</v>
      </c>
      <c r="N44" s="186">
        <v>57</v>
      </c>
      <c r="O44" s="37">
        <f t="shared" si="3"/>
        <v>201</v>
      </c>
      <c r="P44" s="104">
        <f t="shared" si="4"/>
        <v>201</v>
      </c>
    </row>
    <row r="45" spans="3:16" ht="30" customHeight="1" thickBot="1">
      <c r="C45" s="45"/>
      <c r="D45" s="46" t="s">
        <v>78</v>
      </c>
      <c r="E45" s="47"/>
      <c r="F45" s="189">
        <v>0</v>
      </c>
      <c r="G45" s="189">
        <v>0</v>
      </c>
      <c r="H45" s="105">
        <f t="shared" si="1"/>
        <v>0</v>
      </c>
      <c r="I45" s="194">
        <v>0</v>
      </c>
      <c r="J45" s="189">
        <v>2</v>
      </c>
      <c r="K45" s="189">
        <v>8</v>
      </c>
      <c r="L45" s="189">
        <v>14</v>
      </c>
      <c r="M45" s="189">
        <v>93</v>
      </c>
      <c r="N45" s="189">
        <v>50</v>
      </c>
      <c r="O45" s="117">
        <f t="shared" si="3"/>
        <v>167</v>
      </c>
      <c r="P45" s="106">
        <f t="shared" si="4"/>
        <v>167</v>
      </c>
    </row>
    <row r="46" spans="3:16" ht="30" customHeight="1" thickBot="1">
      <c r="C46" s="171" t="s">
        <v>70</v>
      </c>
      <c r="D46" s="172"/>
      <c r="E46" s="173"/>
      <c r="F46" s="111">
        <f>SUM(F10,F31,F41)</f>
        <v>2137</v>
      </c>
      <c r="G46" s="111">
        <f>SUM(G10,G31,G41)</f>
        <v>2693</v>
      </c>
      <c r="H46" s="112">
        <f t="shared" si="1"/>
        <v>4830</v>
      </c>
      <c r="I46" s="113">
        <f aca="true" t="shared" si="9" ref="I46:N46">SUM(I10,I31,I41)</f>
        <v>0</v>
      </c>
      <c r="J46" s="111">
        <f t="shared" si="9"/>
        <v>10243</v>
      </c>
      <c r="K46" s="111">
        <f t="shared" si="9"/>
        <v>7267</v>
      </c>
      <c r="L46" s="111">
        <f t="shared" si="9"/>
        <v>4458</v>
      </c>
      <c r="M46" s="111">
        <f t="shared" si="9"/>
        <v>4020</v>
      </c>
      <c r="N46" s="111">
        <f t="shared" si="9"/>
        <v>2166</v>
      </c>
      <c r="O46" s="112">
        <f t="shared" si="3"/>
        <v>28154</v>
      </c>
      <c r="P46" s="114">
        <f t="shared" si="4"/>
        <v>32984</v>
      </c>
    </row>
    <row r="47" spans="3:17" ht="30" customHeight="1" thickBot="1" thickTop="1">
      <c r="C47" s="51" t="s">
        <v>71</v>
      </c>
      <c r="D47" s="31"/>
      <c r="E47" s="31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115"/>
      <c r="Q47" s="7"/>
    </row>
    <row r="48" spans="3:17" ht="30" customHeight="1">
      <c r="C48" s="32" t="s">
        <v>37</v>
      </c>
      <c r="D48" s="29"/>
      <c r="E48" s="30"/>
      <c r="F48" s="97">
        <f>SUM(F49,F55,F58,F63,F67,F68)</f>
        <v>1863722</v>
      </c>
      <c r="G48" s="97">
        <f>SUM(G49,G55,G58,G63,G67,G68)</f>
        <v>3252167</v>
      </c>
      <c r="H48" s="98">
        <f t="shared" si="1"/>
        <v>5115889</v>
      </c>
      <c r="I48" s="99">
        <f aca="true" t="shared" si="10" ref="I48:N48">SUM(I49,I55,I58,I63,I67,I68)</f>
        <v>0</v>
      </c>
      <c r="J48" s="97">
        <f t="shared" si="10"/>
        <v>26049211</v>
      </c>
      <c r="K48" s="97">
        <f t="shared" si="10"/>
        <v>21508928</v>
      </c>
      <c r="L48" s="97">
        <f t="shared" si="10"/>
        <v>15960441</v>
      </c>
      <c r="M48" s="97">
        <f t="shared" si="10"/>
        <v>14734034</v>
      </c>
      <c r="N48" s="97">
        <f t="shared" si="10"/>
        <v>7661893</v>
      </c>
      <c r="O48" s="98">
        <f t="shared" si="3"/>
        <v>85914507</v>
      </c>
      <c r="P48" s="100">
        <f t="shared" si="4"/>
        <v>91030396</v>
      </c>
      <c r="Q48" s="7"/>
    </row>
    <row r="49" spans="3:16" ht="30" customHeight="1">
      <c r="C49" s="34"/>
      <c r="D49" s="35" t="s">
        <v>38</v>
      </c>
      <c r="E49" s="36"/>
      <c r="F49" s="101">
        <f>SUM(F50:F54)</f>
        <v>217051</v>
      </c>
      <c r="G49" s="101">
        <f>SUM(G50:G54)</f>
        <v>524754</v>
      </c>
      <c r="H49" s="102">
        <f t="shared" si="1"/>
        <v>741805</v>
      </c>
      <c r="I49" s="103">
        <f aca="true" t="shared" si="11" ref="I49:N49">SUM(I50:I54)</f>
        <v>0</v>
      </c>
      <c r="J49" s="101">
        <f t="shared" si="11"/>
        <v>5221610</v>
      </c>
      <c r="K49" s="101">
        <f t="shared" si="11"/>
        <v>4133921</v>
      </c>
      <c r="L49" s="101">
        <f t="shared" si="11"/>
        <v>2718592</v>
      </c>
      <c r="M49" s="101">
        <f t="shared" si="11"/>
        <v>2944110</v>
      </c>
      <c r="N49" s="101">
        <f t="shared" si="11"/>
        <v>2330930</v>
      </c>
      <c r="O49" s="102">
        <f t="shared" si="3"/>
        <v>17349163</v>
      </c>
      <c r="P49" s="104">
        <f t="shared" si="4"/>
        <v>18090968</v>
      </c>
    </row>
    <row r="50" spans="3:16" ht="30" customHeight="1">
      <c r="C50" s="34"/>
      <c r="D50" s="35"/>
      <c r="E50" s="38" t="s">
        <v>39</v>
      </c>
      <c r="F50" s="186">
        <v>0</v>
      </c>
      <c r="G50" s="186">
        <v>0</v>
      </c>
      <c r="H50" s="102">
        <f t="shared" si="1"/>
        <v>0</v>
      </c>
      <c r="I50" s="187">
        <v>0</v>
      </c>
      <c r="J50" s="186">
        <v>3340980</v>
      </c>
      <c r="K50" s="186">
        <v>2664642</v>
      </c>
      <c r="L50" s="186">
        <v>1762481</v>
      </c>
      <c r="M50" s="186">
        <v>1709267</v>
      </c>
      <c r="N50" s="186">
        <v>1417278</v>
      </c>
      <c r="O50" s="37">
        <f t="shared" si="3"/>
        <v>10894648</v>
      </c>
      <c r="P50" s="104">
        <f t="shared" si="4"/>
        <v>10894648</v>
      </c>
    </row>
    <row r="51" spans="3:16" ht="30" customHeight="1">
      <c r="C51" s="34"/>
      <c r="D51" s="35"/>
      <c r="E51" s="38" t="s">
        <v>40</v>
      </c>
      <c r="F51" s="186">
        <v>0</v>
      </c>
      <c r="G51" s="186">
        <v>0</v>
      </c>
      <c r="H51" s="102">
        <f t="shared" si="1"/>
        <v>0</v>
      </c>
      <c r="I51" s="187">
        <v>0</v>
      </c>
      <c r="J51" s="186">
        <v>14058</v>
      </c>
      <c r="K51" s="186">
        <v>41233</v>
      </c>
      <c r="L51" s="186">
        <v>50737</v>
      </c>
      <c r="M51" s="186">
        <v>268333</v>
      </c>
      <c r="N51" s="186">
        <v>250819</v>
      </c>
      <c r="O51" s="37">
        <f t="shared" si="3"/>
        <v>625180</v>
      </c>
      <c r="P51" s="104">
        <f t="shared" si="4"/>
        <v>625180</v>
      </c>
    </row>
    <row r="52" spans="3:16" ht="30" customHeight="1">
      <c r="C52" s="34"/>
      <c r="D52" s="35"/>
      <c r="E52" s="38" t="s">
        <v>41</v>
      </c>
      <c r="F52" s="186">
        <v>88343</v>
      </c>
      <c r="G52" s="186">
        <v>271298</v>
      </c>
      <c r="H52" s="102">
        <f t="shared" si="1"/>
        <v>359641</v>
      </c>
      <c r="I52" s="187">
        <v>0</v>
      </c>
      <c r="J52" s="186">
        <v>886461</v>
      </c>
      <c r="K52" s="186">
        <v>622909</v>
      </c>
      <c r="L52" s="186">
        <v>336500</v>
      </c>
      <c r="M52" s="186">
        <v>495104</v>
      </c>
      <c r="N52" s="186">
        <v>377115</v>
      </c>
      <c r="O52" s="37">
        <f t="shared" si="3"/>
        <v>2718089</v>
      </c>
      <c r="P52" s="104">
        <f t="shared" si="4"/>
        <v>3077730</v>
      </c>
    </row>
    <row r="53" spans="3:16" ht="30" customHeight="1">
      <c r="C53" s="34"/>
      <c r="D53" s="35"/>
      <c r="E53" s="38" t="s">
        <v>42</v>
      </c>
      <c r="F53" s="186">
        <v>79300</v>
      </c>
      <c r="G53" s="186">
        <v>198707</v>
      </c>
      <c r="H53" s="102">
        <f t="shared" si="1"/>
        <v>278007</v>
      </c>
      <c r="I53" s="187">
        <v>0</v>
      </c>
      <c r="J53" s="186">
        <v>548810</v>
      </c>
      <c r="K53" s="186">
        <v>386020</v>
      </c>
      <c r="L53" s="186">
        <v>295958</v>
      </c>
      <c r="M53" s="186">
        <v>247341</v>
      </c>
      <c r="N53" s="186">
        <v>144148</v>
      </c>
      <c r="O53" s="37">
        <f t="shared" si="3"/>
        <v>1622277</v>
      </c>
      <c r="P53" s="104">
        <f t="shared" si="4"/>
        <v>1900284</v>
      </c>
    </row>
    <row r="54" spans="3:16" ht="30" customHeight="1">
      <c r="C54" s="34"/>
      <c r="D54" s="35"/>
      <c r="E54" s="38" t="s">
        <v>43</v>
      </c>
      <c r="F54" s="186">
        <v>49408</v>
      </c>
      <c r="G54" s="186">
        <v>54749</v>
      </c>
      <c r="H54" s="102">
        <f t="shared" si="1"/>
        <v>104157</v>
      </c>
      <c r="I54" s="187">
        <v>0</v>
      </c>
      <c r="J54" s="186">
        <v>431301</v>
      </c>
      <c r="K54" s="186">
        <v>419117</v>
      </c>
      <c r="L54" s="186">
        <v>272916</v>
      </c>
      <c r="M54" s="186">
        <v>224065</v>
      </c>
      <c r="N54" s="186">
        <v>141570</v>
      </c>
      <c r="O54" s="37">
        <f t="shared" si="3"/>
        <v>1488969</v>
      </c>
      <c r="P54" s="104">
        <f t="shared" si="4"/>
        <v>1593126</v>
      </c>
    </row>
    <row r="55" spans="3:16" ht="30" customHeight="1">
      <c r="C55" s="34"/>
      <c r="D55" s="39" t="s">
        <v>44</v>
      </c>
      <c r="E55" s="40"/>
      <c r="F55" s="101">
        <f>SUM(F56:F57)</f>
        <v>744397</v>
      </c>
      <c r="G55" s="101">
        <f>SUM(G56:G57)</f>
        <v>1406603</v>
      </c>
      <c r="H55" s="102">
        <f t="shared" si="1"/>
        <v>2151000</v>
      </c>
      <c r="I55" s="103">
        <f aca="true" t="shared" si="12" ref="I55:N55">SUM(I56:I57)</f>
        <v>0</v>
      </c>
      <c r="J55" s="101">
        <f t="shared" si="12"/>
        <v>13201974</v>
      </c>
      <c r="K55" s="101">
        <f t="shared" si="12"/>
        <v>10905504</v>
      </c>
      <c r="L55" s="101">
        <f t="shared" si="12"/>
        <v>6852923</v>
      </c>
      <c r="M55" s="101">
        <f t="shared" si="12"/>
        <v>5434362</v>
      </c>
      <c r="N55" s="101">
        <f t="shared" si="12"/>
        <v>2752543</v>
      </c>
      <c r="O55" s="102">
        <f t="shared" si="3"/>
        <v>39147306</v>
      </c>
      <c r="P55" s="104">
        <f t="shared" si="4"/>
        <v>41298306</v>
      </c>
    </row>
    <row r="56" spans="3:16" ht="30" customHeight="1">
      <c r="C56" s="34"/>
      <c r="D56" s="35"/>
      <c r="E56" s="38" t="s">
        <v>45</v>
      </c>
      <c r="F56" s="186">
        <v>0</v>
      </c>
      <c r="G56" s="186">
        <v>0</v>
      </c>
      <c r="H56" s="102">
        <f t="shared" si="1"/>
        <v>0</v>
      </c>
      <c r="I56" s="187">
        <v>0</v>
      </c>
      <c r="J56" s="186">
        <v>10238214</v>
      </c>
      <c r="K56" s="186">
        <v>8327730</v>
      </c>
      <c r="L56" s="186">
        <v>5589789</v>
      </c>
      <c r="M56" s="186">
        <v>4738212</v>
      </c>
      <c r="N56" s="186">
        <v>2451180</v>
      </c>
      <c r="O56" s="102">
        <f t="shared" si="3"/>
        <v>31345125</v>
      </c>
      <c r="P56" s="104">
        <f t="shared" si="4"/>
        <v>31345125</v>
      </c>
    </row>
    <row r="57" spans="3:16" ht="30" customHeight="1">
      <c r="C57" s="34"/>
      <c r="D57" s="35"/>
      <c r="E57" s="38" t="s">
        <v>46</v>
      </c>
      <c r="F57" s="186">
        <v>744397</v>
      </c>
      <c r="G57" s="186">
        <v>1406603</v>
      </c>
      <c r="H57" s="102">
        <f t="shared" si="1"/>
        <v>2151000</v>
      </c>
      <c r="I57" s="187">
        <v>0</v>
      </c>
      <c r="J57" s="186">
        <v>2963760</v>
      </c>
      <c r="K57" s="186">
        <v>2577774</v>
      </c>
      <c r="L57" s="186">
        <v>1263134</v>
      </c>
      <c r="M57" s="186">
        <v>696150</v>
      </c>
      <c r="N57" s="186">
        <v>301363</v>
      </c>
      <c r="O57" s="102">
        <f t="shared" si="3"/>
        <v>7802181</v>
      </c>
      <c r="P57" s="104">
        <f t="shared" si="4"/>
        <v>9953181</v>
      </c>
    </row>
    <row r="58" spans="3:16" ht="30" customHeight="1">
      <c r="C58" s="34"/>
      <c r="D58" s="39" t="s">
        <v>47</v>
      </c>
      <c r="E58" s="40"/>
      <c r="F58" s="101">
        <f>SUM(F59:F62)</f>
        <v>22027</v>
      </c>
      <c r="G58" s="101">
        <f>SUM(G59:G62)</f>
        <v>49155</v>
      </c>
      <c r="H58" s="102">
        <f t="shared" si="1"/>
        <v>71182</v>
      </c>
      <c r="I58" s="103">
        <f aca="true" t="shared" si="13" ref="I58:N58">SUM(I59:I62)</f>
        <v>0</v>
      </c>
      <c r="J58" s="101">
        <f t="shared" si="13"/>
        <v>965502</v>
      </c>
      <c r="K58" s="101">
        <f t="shared" si="13"/>
        <v>984557</v>
      </c>
      <c r="L58" s="101">
        <f t="shared" si="13"/>
        <v>2657153</v>
      </c>
      <c r="M58" s="101">
        <f t="shared" si="13"/>
        <v>2974633</v>
      </c>
      <c r="N58" s="101">
        <f t="shared" si="13"/>
        <v>1089457</v>
      </c>
      <c r="O58" s="102">
        <f t="shared" si="3"/>
        <v>8671302</v>
      </c>
      <c r="P58" s="104">
        <f t="shared" si="4"/>
        <v>8742484</v>
      </c>
    </row>
    <row r="59" spans="3:16" ht="30" customHeight="1">
      <c r="C59" s="34"/>
      <c r="D59" s="35"/>
      <c r="E59" s="38" t="s">
        <v>48</v>
      </c>
      <c r="F59" s="186">
        <v>17044</v>
      </c>
      <c r="G59" s="186">
        <v>30321</v>
      </c>
      <c r="H59" s="102">
        <f t="shared" si="1"/>
        <v>47365</v>
      </c>
      <c r="I59" s="187">
        <v>0</v>
      </c>
      <c r="J59" s="186">
        <v>816535</v>
      </c>
      <c r="K59" s="186">
        <v>886358</v>
      </c>
      <c r="L59" s="186">
        <v>2487867</v>
      </c>
      <c r="M59" s="186">
        <v>2853565</v>
      </c>
      <c r="N59" s="186">
        <v>1054281</v>
      </c>
      <c r="O59" s="102">
        <f t="shared" si="3"/>
        <v>8098606</v>
      </c>
      <c r="P59" s="104">
        <f t="shared" si="4"/>
        <v>8145971</v>
      </c>
    </row>
    <row r="60" spans="3:16" ht="30" customHeight="1">
      <c r="C60" s="34"/>
      <c r="D60" s="35"/>
      <c r="E60" s="41" t="s">
        <v>49</v>
      </c>
      <c r="F60" s="186">
        <v>4983</v>
      </c>
      <c r="G60" s="186">
        <v>18834</v>
      </c>
      <c r="H60" s="102">
        <f t="shared" si="1"/>
        <v>23817</v>
      </c>
      <c r="I60" s="187">
        <v>0</v>
      </c>
      <c r="J60" s="186">
        <v>148967</v>
      </c>
      <c r="K60" s="186">
        <v>98199</v>
      </c>
      <c r="L60" s="186">
        <v>169286</v>
      </c>
      <c r="M60" s="186">
        <v>121068</v>
      </c>
      <c r="N60" s="186">
        <v>35176</v>
      </c>
      <c r="O60" s="102">
        <f t="shared" si="3"/>
        <v>572696</v>
      </c>
      <c r="P60" s="104">
        <f t="shared" si="4"/>
        <v>596513</v>
      </c>
    </row>
    <row r="61" spans="3:16" ht="30" customHeight="1">
      <c r="C61" s="34"/>
      <c r="D61" s="35"/>
      <c r="E61" s="41" t="s">
        <v>50</v>
      </c>
      <c r="F61" s="186">
        <v>0</v>
      </c>
      <c r="G61" s="186">
        <v>0</v>
      </c>
      <c r="H61" s="102">
        <f t="shared" si="1"/>
        <v>0</v>
      </c>
      <c r="I61" s="187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102">
        <f t="shared" si="3"/>
        <v>0</v>
      </c>
      <c r="P61" s="104">
        <f t="shared" si="4"/>
        <v>0</v>
      </c>
    </row>
    <row r="62" spans="3:16" ht="30" customHeight="1">
      <c r="C62" s="34"/>
      <c r="D62" s="42"/>
      <c r="E62" s="41" t="s">
        <v>77</v>
      </c>
      <c r="F62" s="186">
        <v>0</v>
      </c>
      <c r="G62" s="186">
        <v>0</v>
      </c>
      <c r="H62" s="102">
        <f t="shared" si="1"/>
        <v>0</v>
      </c>
      <c r="I62" s="188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0</v>
      </c>
      <c r="O62" s="102">
        <f t="shared" si="3"/>
        <v>0</v>
      </c>
      <c r="P62" s="104">
        <f t="shared" si="4"/>
        <v>0</v>
      </c>
    </row>
    <row r="63" spans="3:16" ht="30" customHeight="1">
      <c r="C63" s="34"/>
      <c r="D63" s="39" t="s">
        <v>51</v>
      </c>
      <c r="E63" s="40"/>
      <c r="F63" s="101">
        <f>SUM(F64)</f>
        <v>373162</v>
      </c>
      <c r="G63" s="101">
        <f>SUM(G64)</f>
        <v>640132</v>
      </c>
      <c r="H63" s="102">
        <f t="shared" si="1"/>
        <v>1013294</v>
      </c>
      <c r="I63" s="103">
        <f aca="true" t="shared" si="14" ref="I63:N63">SUM(I64)</f>
        <v>0</v>
      </c>
      <c r="J63" s="101">
        <f t="shared" si="14"/>
        <v>1120842</v>
      </c>
      <c r="K63" s="101">
        <f t="shared" si="14"/>
        <v>1848112</v>
      </c>
      <c r="L63" s="101">
        <f t="shared" si="14"/>
        <v>1184363</v>
      </c>
      <c r="M63" s="101">
        <f t="shared" si="14"/>
        <v>1006206</v>
      </c>
      <c r="N63" s="101">
        <f t="shared" si="14"/>
        <v>524220</v>
      </c>
      <c r="O63" s="102">
        <f t="shared" si="3"/>
        <v>5683743</v>
      </c>
      <c r="P63" s="104">
        <f t="shared" si="4"/>
        <v>6697037</v>
      </c>
    </row>
    <row r="64" spans="3:16" ht="30" customHeight="1">
      <c r="C64" s="34"/>
      <c r="D64" s="35"/>
      <c r="E64" s="41" t="s">
        <v>52</v>
      </c>
      <c r="F64" s="186">
        <v>373162</v>
      </c>
      <c r="G64" s="186">
        <v>640132</v>
      </c>
      <c r="H64" s="102">
        <f t="shared" si="1"/>
        <v>1013294</v>
      </c>
      <c r="I64" s="187">
        <v>0</v>
      </c>
      <c r="J64" s="186">
        <v>1120842</v>
      </c>
      <c r="K64" s="186">
        <v>1848112</v>
      </c>
      <c r="L64" s="186">
        <v>1184363</v>
      </c>
      <c r="M64" s="186">
        <v>1006206</v>
      </c>
      <c r="N64" s="186">
        <v>524220</v>
      </c>
      <c r="O64" s="102">
        <f t="shared" si="3"/>
        <v>5683743</v>
      </c>
      <c r="P64" s="104">
        <f t="shared" si="4"/>
        <v>6697037</v>
      </c>
    </row>
    <row r="65" spans="3:16" ht="30" customHeight="1" hidden="1">
      <c r="C65" s="34"/>
      <c r="D65" s="35"/>
      <c r="E65" s="41" t="s">
        <v>53</v>
      </c>
      <c r="F65" s="186">
        <v>0</v>
      </c>
      <c r="G65" s="186">
        <v>0</v>
      </c>
      <c r="H65" s="102">
        <f t="shared" si="1"/>
        <v>0</v>
      </c>
      <c r="I65" s="187">
        <v>0</v>
      </c>
      <c r="J65" s="186">
        <v>0</v>
      </c>
      <c r="K65" s="186">
        <v>0</v>
      </c>
      <c r="L65" s="186">
        <v>0</v>
      </c>
      <c r="M65" s="186">
        <v>0</v>
      </c>
      <c r="N65" s="186">
        <v>0</v>
      </c>
      <c r="O65" s="102">
        <f t="shared" si="3"/>
        <v>0</v>
      </c>
      <c r="P65" s="104">
        <f t="shared" si="4"/>
        <v>0</v>
      </c>
    </row>
    <row r="66" spans="3:16" ht="30" customHeight="1" hidden="1">
      <c r="C66" s="34"/>
      <c r="D66" s="35"/>
      <c r="E66" s="41" t="s">
        <v>54</v>
      </c>
      <c r="F66" s="186">
        <v>0</v>
      </c>
      <c r="G66" s="186">
        <v>0</v>
      </c>
      <c r="H66" s="102">
        <f t="shared" si="1"/>
        <v>0</v>
      </c>
      <c r="I66" s="187">
        <v>0</v>
      </c>
      <c r="J66" s="186">
        <v>0</v>
      </c>
      <c r="K66" s="186">
        <v>0</v>
      </c>
      <c r="L66" s="186">
        <v>0</v>
      </c>
      <c r="M66" s="186">
        <v>0</v>
      </c>
      <c r="N66" s="186">
        <v>0</v>
      </c>
      <c r="O66" s="102">
        <f t="shared" si="3"/>
        <v>0</v>
      </c>
      <c r="P66" s="104">
        <f t="shared" si="4"/>
        <v>0</v>
      </c>
    </row>
    <row r="67" spans="3:16" ht="30" customHeight="1">
      <c r="C67" s="34"/>
      <c r="D67" s="43" t="s">
        <v>55</v>
      </c>
      <c r="E67" s="44"/>
      <c r="F67" s="186">
        <v>90490</v>
      </c>
      <c r="G67" s="186">
        <v>119040</v>
      </c>
      <c r="H67" s="102">
        <f t="shared" si="1"/>
        <v>209530</v>
      </c>
      <c r="I67" s="187">
        <v>0</v>
      </c>
      <c r="J67" s="186">
        <v>1610563</v>
      </c>
      <c r="K67" s="186">
        <v>1207789</v>
      </c>
      <c r="L67" s="186">
        <v>945833</v>
      </c>
      <c r="M67" s="186">
        <v>1285381</v>
      </c>
      <c r="N67" s="186">
        <v>486886</v>
      </c>
      <c r="O67" s="102">
        <f t="shared" si="3"/>
        <v>5536452</v>
      </c>
      <c r="P67" s="104">
        <f t="shared" si="4"/>
        <v>5745982</v>
      </c>
    </row>
    <row r="68" spans="3:16" ht="30" customHeight="1" thickBot="1">
      <c r="C68" s="45"/>
      <c r="D68" s="46" t="s">
        <v>56</v>
      </c>
      <c r="E68" s="47"/>
      <c r="F68" s="189">
        <v>416595</v>
      </c>
      <c r="G68" s="189">
        <v>512483</v>
      </c>
      <c r="H68" s="105">
        <f t="shared" si="1"/>
        <v>929078</v>
      </c>
      <c r="I68" s="190">
        <v>0</v>
      </c>
      <c r="J68" s="189">
        <v>3928720</v>
      </c>
      <c r="K68" s="189">
        <v>2429045</v>
      </c>
      <c r="L68" s="189">
        <v>1601577</v>
      </c>
      <c r="M68" s="189">
        <v>1089342</v>
      </c>
      <c r="N68" s="189">
        <v>477857</v>
      </c>
      <c r="O68" s="105">
        <f t="shared" si="3"/>
        <v>9526541</v>
      </c>
      <c r="P68" s="106">
        <f t="shared" si="4"/>
        <v>10455619</v>
      </c>
    </row>
    <row r="69" spans="3:16" ht="30" customHeight="1">
      <c r="C69" s="32" t="s">
        <v>57</v>
      </c>
      <c r="D69" s="48"/>
      <c r="E69" s="49"/>
      <c r="F69" s="97">
        <f>SUM(F70:F78)</f>
        <v>72646</v>
      </c>
      <c r="G69" s="97">
        <f>SUM(G70:G78)</f>
        <v>152446</v>
      </c>
      <c r="H69" s="98">
        <f t="shared" si="1"/>
        <v>225092</v>
      </c>
      <c r="I69" s="99">
        <f aca="true" t="shared" si="15" ref="I69:N69">SUM(I70:I78)</f>
        <v>0</v>
      </c>
      <c r="J69" s="97">
        <f t="shared" si="15"/>
        <v>9461479</v>
      </c>
      <c r="K69" s="97">
        <f t="shared" si="15"/>
        <v>10440770</v>
      </c>
      <c r="L69" s="97">
        <f t="shared" si="15"/>
        <v>11667442</v>
      </c>
      <c r="M69" s="97">
        <f t="shared" si="15"/>
        <v>12962635</v>
      </c>
      <c r="N69" s="97">
        <f t="shared" si="15"/>
        <v>9542833</v>
      </c>
      <c r="O69" s="98">
        <f t="shared" si="3"/>
        <v>54075159</v>
      </c>
      <c r="P69" s="100">
        <f t="shared" si="4"/>
        <v>54300251</v>
      </c>
    </row>
    <row r="70" spans="3:16" ht="30" customHeight="1">
      <c r="C70" s="50"/>
      <c r="D70" s="43" t="s">
        <v>58</v>
      </c>
      <c r="E70" s="44"/>
      <c r="F70" s="191">
        <v>0</v>
      </c>
      <c r="G70" s="191">
        <v>0</v>
      </c>
      <c r="H70" s="107">
        <f t="shared" si="1"/>
        <v>0</v>
      </c>
      <c r="I70" s="188">
        <v>0</v>
      </c>
      <c r="J70" s="191">
        <v>897266</v>
      </c>
      <c r="K70" s="191">
        <v>1861244</v>
      </c>
      <c r="L70" s="191">
        <v>1611439</v>
      </c>
      <c r="M70" s="191">
        <v>1558437</v>
      </c>
      <c r="N70" s="191">
        <v>604345</v>
      </c>
      <c r="O70" s="107">
        <f t="shared" si="3"/>
        <v>6532731</v>
      </c>
      <c r="P70" s="108">
        <f t="shared" si="4"/>
        <v>6532731</v>
      </c>
    </row>
    <row r="71" spans="3:16" ht="30" customHeight="1">
      <c r="C71" s="34"/>
      <c r="D71" s="43" t="s">
        <v>59</v>
      </c>
      <c r="E71" s="44"/>
      <c r="F71" s="186">
        <v>0</v>
      </c>
      <c r="G71" s="186">
        <v>0</v>
      </c>
      <c r="H71" s="101">
        <f t="shared" si="1"/>
        <v>0</v>
      </c>
      <c r="I71" s="188">
        <v>0</v>
      </c>
      <c r="J71" s="186">
        <v>12584</v>
      </c>
      <c r="K71" s="186">
        <v>0</v>
      </c>
      <c r="L71" s="186">
        <v>0</v>
      </c>
      <c r="M71" s="186">
        <v>0</v>
      </c>
      <c r="N71" s="186">
        <v>0</v>
      </c>
      <c r="O71" s="102">
        <f t="shared" si="3"/>
        <v>12584</v>
      </c>
      <c r="P71" s="104">
        <f t="shared" si="4"/>
        <v>12584</v>
      </c>
    </row>
    <row r="72" spans="3:16" ht="30" customHeight="1">
      <c r="C72" s="34"/>
      <c r="D72" s="43" t="s">
        <v>74</v>
      </c>
      <c r="E72" s="44"/>
      <c r="F72" s="186">
        <v>0</v>
      </c>
      <c r="G72" s="186">
        <v>0</v>
      </c>
      <c r="H72" s="101">
        <f t="shared" si="1"/>
        <v>0</v>
      </c>
      <c r="I72" s="188">
        <v>0</v>
      </c>
      <c r="J72" s="186">
        <v>4699138</v>
      </c>
      <c r="K72" s="186">
        <v>4149167</v>
      </c>
      <c r="L72" s="186">
        <v>2813508</v>
      </c>
      <c r="M72" s="186">
        <v>1566522</v>
      </c>
      <c r="N72" s="186">
        <v>968697</v>
      </c>
      <c r="O72" s="102">
        <f t="shared" si="3"/>
        <v>14197032</v>
      </c>
      <c r="P72" s="104">
        <f t="shared" si="4"/>
        <v>14197032</v>
      </c>
    </row>
    <row r="73" spans="3:16" ht="30" customHeight="1">
      <c r="C73" s="34"/>
      <c r="D73" s="43" t="s">
        <v>60</v>
      </c>
      <c r="E73" s="44"/>
      <c r="F73" s="186">
        <v>4200</v>
      </c>
      <c r="G73" s="186">
        <v>3165</v>
      </c>
      <c r="H73" s="101">
        <f t="shared" si="1"/>
        <v>7365</v>
      </c>
      <c r="I73" s="187">
        <v>0</v>
      </c>
      <c r="J73" s="186">
        <v>426776</v>
      </c>
      <c r="K73" s="186">
        <v>231324</v>
      </c>
      <c r="L73" s="186">
        <v>697078</v>
      </c>
      <c r="M73" s="186">
        <v>508343</v>
      </c>
      <c r="N73" s="186">
        <v>407284</v>
      </c>
      <c r="O73" s="102">
        <f t="shared" si="3"/>
        <v>2270805</v>
      </c>
      <c r="P73" s="104">
        <f t="shared" si="4"/>
        <v>2278170</v>
      </c>
    </row>
    <row r="74" spans="3:16" ht="30" customHeight="1">
      <c r="C74" s="34"/>
      <c r="D74" s="43" t="s">
        <v>61</v>
      </c>
      <c r="E74" s="44"/>
      <c r="F74" s="186">
        <v>68446</v>
      </c>
      <c r="G74" s="186">
        <v>149281</v>
      </c>
      <c r="H74" s="101">
        <f t="shared" si="1"/>
        <v>217727</v>
      </c>
      <c r="I74" s="187">
        <v>0</v>
      </c>
      <c r="J74" s="186">
        <v>1310744</v>
      </c>
      <c r="K74" s="186">
        <v>1419732</v>
      </c>
      <c r="L74" s="186">
        <v>1033621</v>
      </c>
      <c r="M74" s="186">
        <v>1050470</v>
      </c>
      <c r="N74" s="186">
        <v>400393</v>
      </c>
      <c r="O74" s="102">
        <f t="shared" si="3"/>
        <v>5214960</v>
      </c>
      <c r="P74" s="104">
        <f t="shared" si="4"/>
        <v>5432687</v>
      </c>
    </row>
    <row r="75" spans="3:16" ht="30" customHeight="1">
      <c r="C75" s="34"/>
      <c r="D75" s="43" t="s">
        <v>62</v>
      </c>
      <c r="E75" s="44"/>
      <c r="F75" s="186">
        <v>0</v>
      </c>
      <c r="G75" s="186">
        <v>0</v>
      </c>
      <c r="H75" s="101">
        <f aca="true" t="shared" si="16" ref="H75:H84">SUM(F75:G75)</f>
        <v>0</v>
      </c>
      <c r="I75" s="188">
        <v>0</v>
      </c>
      <c r="J75" s="186">
        <v>2077897</v>
      </c>
      <c r="K75" s="186">
        <v>2594776</v>
      </c>
      <c r="L75" s="186">
        <v>3102139</v>
      </c>
      <c r="M75" s="186">
        <v>1473463</v>
      </c>
      <c r="N75" s="186">
        <v>889286</v>
      </c>
      <c r="O75" s="102">
        <f aca="true" t="shared" si="17" ref="O75:O84">SUM(I75:N75)</f>
        <v>10137561</v>
      </c>
      <c r="P75" s="104">
        <f aca="true" t="shared" si="18" ref="P75:P84">SUM(O75,H75)</f>
        <v>10137561</v>
      </c>
    </row>
    <row r="76" spans="3:16" ht="30" customHeight="1">
      <c r="C76" s="34"/>
      <c r="D76" s="43" t="s">
        <v>63</v>
      </c>
      <c r="E76" s="44"/>
      <c r="F76" s="186">
        <v>0</v>
      </c>
      <c r="G76" s="186">
        <v>0</v>
      </c>
      <c r="H76" s="101">
        <f t="shared" si="16"/>
        <v>0</v>
      </c>
      <c r="I76" s="188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02">
        <f t="shared" si="17"/>
        <v>0</v>
      </c>
      <c r="P76" s="104">
        <f t="shared" si="18"/>
        <v>0</v>
      </c>
    </row>
    <row r="77" spans="3:16" ht="30" customHeight="1">
      <c r="C77" s="34"/>
      <c r="D77" s="167" t="s">
        <v>64</v>
      </c>
      <c r="E77" s="168"/>
      <c r="F77" s="186">
        <v>0</v>
      </c>
      <c r="G77" s="186">
        <v>0</v>
      </c>
      <c r="H77" s="102">
        <f t="shared" si="16"/>
        <v>0</v>
      </c>
      <c r="I77" s="188">
        <v>0</v>
      </c>
      <c r="J77" s="186">
        <v>22068</v>
      </c>
      <c r="K77" s="186">
        <v>140935</v>
      </c>
      <c r="L77" s="186">
        <v>2360761</v>
      </c>
      <c r="M77" s="186">
        <v>6627336</v>
      </c>
      <c r="N77" s="186">
        <v>6264377</v>
      </c>
      <c r="O77" s="102">
        <f t="shared" si="17"/>
        <v>15415477</v>
      </c>
      <c r="P77" s="104">
        <f t="shared" si="18"/>
        <v>15415477</v>
      </c>
    </row>
    <row r="78" spans="3:16" ht="30" customHeight="1" thickBot="1">
      <c r="C78" s="45"/>
      <c r="D78" s="169" t="s">
        <v>65</v>
      </c>
      <c r="E78" s="170"/>
      <c r="F78" s="192">
        <v>0</v>
      </c>
      <c r="G78" s="192">
        <v>0</v>
      </c>
      <c r="H78" s="109">
        <f t="shared" si="16"/>
        <v>0</v>
      </c>
      <c r="I78" s="193">
        <v>0</v>
      </c>
      <c r="J78" s="192">
        <v>15006</v>
      </c>
      <c r="K78" s="192">
        <v>43592</v>
      </c>
      <c r="L78" s="192">
        <v>48896</v>
      </c>
      <c r="M78" s="192">
        <v>178064</v>
      </c>
      <c r="N78" s="192">
        <v>8451</v>
      </c>
      <c r="O78" s="109">
        <f t="shared" si="17"/>
        <v>294009</v>
      </c>
      <c r="P78" s="110">
        <f t="shared" si="18"/>
        <v>294009</v>
      </c>
    </row>
    <row r="79" spans="3:16" ht="30" customHeight="1">
      <c r="C79" s="32" t="s">
        <v>66</v>
      </c>
      <c r="D79" s="48"/>
      <c r="E79" s="49"/>
      <c r="F79" s="97">
        <f>SUM(F80:F83)</f>
        <v>0</v>
      </c>
      <c r="G79" s="97">
        <f>SUM(G80:G83)</f>
        <v>0</v>
      </c>
      <c r="H79" s="98">
        <f t="shared" si="16"/>
        <v>0</v>
      </c>
      <c r="I79" s="89">
        <v>0</v>
      </c>
      <c r="J79" s="97">
        <f>SUM(J80:J83)</f>
        <v>4501634</v>
      </c>
      <c r="K79" s="97">
        <f>SUM(K80:K83)</f>
        <v>4928750</v>
      </c>
      <c r="L79" s="97">
        <f>SUM(L80:L83)</f>
        <v>11468162</v>
      </c>
      <c r="M79" s="97">
        <f>SUM(M80:M83)</f>
        <v>27310702</v>
      </c>
      <c r="N79" s="97">
        <f>SUM(N80:N83)</f>
        <v>18724167</v>
      </c>
      <c r="O79" s="98">
        <f t="shared" si="17"/>
        <v>66933415</v>
      </c>
      <c r="P79" s="100">
        <f t="shared" si="18"/>
        <v>66933415</v>
      </c>
    </row>
    <row r="80" spans="3:16" ht="30" customHeight="1">
      <c r="C80" s="34"/>
      <c r="D80" s="43" t="s">
        <v>67</v>
      </c>
      <c r="E80" s="44"/>
      <c r="F80" s="186">
        <v>0</v>
      </c>
      <c r="G80" s="186">
        <v>0</v>
      </c>
      <c r="H80" s="102">
        <f t="shared" si="16"/>
        <v>0</v>
      </c>
      <c r="I80" s="188">
        <v>0</v>
      </c>
      <c r="J80" s="186">
        <v>133113</v>
      </c>
      <c r="K80" s="186">
        <v>237163</v>
      </c>
      <c r="L80" s="186">
        <v>5355068</v>
      </c>
      <c r="M80" s="186">
        <v>14097313</v>
      </c>
      <c r="N80" s="186">
        <v>10280396</v>
      </c>
      <c r="O80" s="37">
        <f t="shared" si="17"/>
        <v>30103053</v>
      </c>
      <c r="P80" s="104">
        <f t="shared" si="18"/>
        <v>30103053</v>
      </c>
    </row>
    <row r="81" spans="3:16" ht="30" customHeight="1">
      <c r="C81" s="34"/>
      <c r="D81" s="43" t="s">
        <v>68</v>
      </c>
      <c r="E81" s="44"/>
      <c r="F81" s="186">
        <v>0</v>
      </c>
      <c r="G81" s="186">
        <v>0</v>
      </c>
      <c r="H81" s="102">
        <f t="shared" si="16"/>
        <v>0</v>
      </c>
      <c r="I81" s="188">
        <v>0</v>
      </c>
      <c r="J81" s="186">
        <v>4282262</v>
      </c>
      <c r="K81" s="186">
        <v>4311775</v>
      </c>
      <c r="L81" s="186">
        <v>4922002</v>
      </c>
      <c r="M81" s="186">
        <v>5969820</v>
      </c>
      <c r="N81" s="186">
        <v>4202154</v>
      </c>
      <c r="O81" s="37">
        <f t="shared" si="17"/>
        <v>23688013</v>
      </c>
      <c r="P81" s="104">
        <f t="shared" si="18"/>
        <v>23688013</v>
      </c>
    </row>
    <row r="82" spans="3:16" ht="30" customHeight="1">
      <c r="C82" s="34"/>
      <c r="D82" s="43" t="s">
        <v>69</v>
      </c>
      <c r="E82" s="44"/>
      <c r="F82" s="186">
        <v>0</v>
      </c>
      <c r="G82" s="186">
        <v>0</v>
      </c>
      <c r="H82" s="102">
        <f t="shared" si="16"/>
        <v>0</v>
      </c>
      <c r="I82" s="188">
        <v>0</v>
      </c>
      <c r="J82" s="186">
        <v>140411</v>
      </c>
      <c r="K82" s="186">
        <v>231977</v>
      </c>
      <c r="L82" s="186">
        <v>845057</v>
      </c>
      <c r="M82" s="186">
        <v>3909039</v>
      </c>
      <c r="N82" s="186">
        <v>2207118</v>
      </c>
      <c r="O82" s="37">
        <f t="shared" si="17"/>
        <v>7333602</v>
      </c>
      <c r="P82" s="104">
        <f t="shared" si="18"/>
        <v>7333602</v>
      </c>
    </row>
    <row r="83" spans="3:16" ht="30" customHeight="1" thickBot="1">
      <c r="C83" s="45"/>
      <c r="D83" s="46" t="s">
        <v>78</v>
      </c>
      <c r="E83" s="47"/>
      <c r="F83" s="189">
        <v>0</v>
      </c>
      <c r="G83" s="189">
        <v>0</v>
      </c>
      <c r="H83" s="105">
        <f t="shared" si="16"/>
        <v>0</v>
      </c>
      <c r="I83" s="194">
        <v>0</v>
      </c>
      <c r="J83" s="189">
        <v>-54152</v>
      </c>
      <c r="K83" s="189">
        <v>147835</v>
      </c>
      <c r="L83" s="189">
        <v>346035</v>
      </c>
      <c r="M83" s="189">
        <v>3334530</v>
      </c>
      <c r="N83" s="189">
        <v>2034499</v>
      </c>
      <c r="O83" s="117">
        <f t="shared" si="17"/>
        <v>5808747</v>
      </c>
      <c r="P83" s="106">
        <f t="shared" si="18"/>
        <v>5808747</v>
      </c>
    </row>
    <row r="84" spans="3:16" ht="30" customHeight="1" thickBot="1">
      <c r="C84" s="171" t="s">
        <v>70</v>
      </c>
      <c r="D84" s="172"/>
      <c r="E84" s="172"/>
      <c r="F84" s="111">
        <f>SUM(F48,F69,F79)</f>
        <v>1936368</v>
      </c>
      <c r="G84" s="111">
        <f>SUM(G48,G69,G79)</f>
        <v>3404613</v>
      </c>
      <c r="H84" s="112">
        <f t="shared" si="16"/>
        <v>5340981</v>
      </c>
      <c r="I84" s="113">
        <f aca="true" t="shared" si="19" ref="I84:N84">SUM(I48,I69,I79)</f>
        <v>0</v>
      </c>
      <c r="J84" s="111">
        <f t="shared" si="19"/>
        <v>40012324</v>
      </c>
      <c r="K84" s="111">
        <f t="shared" si="19"/>
        <v>36878448</v>
      </c>
      <c r="L84" s="111">
        <f t="shared" si="19"/>
        <v>39096045</v>
      </c>
      <c r="M84" s="111">
        <f t="shared" si="19"/>
        <v>55007371</v>
      </c>
      <c r="N84" s="111">
        <f t="shared" si="19"/>
        <v>35928893</v>
      </c>
      <c r="O84" s="112">
        <f t="shared" si="17"/>
        <v>206923081</v>
      </c>
      <c r="P84" s="114">
        <f t="shared" si="18"/>
        <v>212264062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E4" sqref="E4"/>
    </sheetView>
  </sheetViews>
  <sheetFormatPr defaultColWidth="0" defaultRowHeight="13.5" zeroHeight="1"/>
  <cols>
    <col min="1" max="2" width="0.6171875" style="33" customWidth="1"/>
    <col min="3" max="4" width="2.625" style="33" customWidth="1"/>
    <col min="5" max="5" width="40.625" style="33" customWidth="1"/>
    <col min="6" max="16" width="20.25390625" style="33" customWidth="1"/>
    <col min="17" max="17" width="4.25390625" style="33" customWidth="1"/>
    <col min="18" max="16384" width="0" style="33" hidden="1" customWidth="1"/>
  </cols>
  <sheetData>
    <row r="1" spans="4:15" ht="39.75" customHeight="1">
      <c r="D1" s="52"/>
      <c r="E1" s="53"/>
      <c r="G1" s="174" t="s">
        <v>21</v>
      </c>
      <c r="H1" s="174"/>
      <c r="I1" s="174"/>
      <c r="J1" s="174"/>
      <c r="K1" s="174"/>
      <c r="L1" s="174"/>
      <c r="M1" s="174"/>
      <c r="N1" s="80"/>
      <c r="O1" s="54"/>
    </row>
    <row r="2" spans="5:16" ht="30" customHeight="1">
      <c r="E2" s="55"/>
      <c r="G2" s="143" t="s">
        <v>93</v>
      </c>
      <c r="H2" s="143"/>
      <c r="I2" s="143"/>
      <c r="J2" s="143"/>
      <c r="K2" s="143"/>
      <c r="L2" s="143"/>
      <c r="M2" s="143"/>
      <c r="N2" s="81"/>
      <c r="O2" s="156">
        <v>41086</v>
      </c>
      <c r="P2" s="156"/>
    </row>
    <row r="3" spans="5:17" ht="24.75" customHeight="1">
      <c r="E3" s="84"/>
      <c r="F3" s="82"/>
      <c r="N3" s="83"/>
      <c r="O3" s="156"/>
      <c r="P3" s="156"/>
      <c r="Q3" s="58"/>
    </row>
    <row r="4" spans="3:17" ht="24.75" customHeight="1">
      <c r="C4" s="94"/>
      <c r="N4" s="84"/>
      <c r="O4" s="156" t="s">
        <v>31</v>
      </c>
      <c r="P4" s="156"/>
      <c r="Q4" s="58"/>
    </row>
    <row r="5" spans="3:17" ht="27" customHeight="1">
      <c r="C5" s="94" t="s">
        <v>27</v>
      </c>
      <c r="E5" s="60"/>
      <c r="F5" s="85"/>
      <c r="N5" s="86"/>
      <c r="O5" s="86"/>
      <c r="P5" s="77" t="s">
        <v>79</v>
      </c>
      <c r="Q5" s="58"/>
    </row>
    <row r="6" spans="3:17" ht="9" customHeight="1" thickBot="1">
      <c r="C6" s="95"/>
      <c r="D6" s="95"/>
      <c r="E6" s="95"/>
      <c r="F6" s="87"/>
      <c r="L6" s="63"/>
      <c r="M6" s="63"/>
      <c r="N6" s="88"/>
      <c r="O6" s="88"/>
      <c r="P6" s="88"/>
      <c r="Q6" s="63"/>
    </row>
    <row r="7" spans="3:17" ht="30" customHeight="1" thickBot="1" thickTop="1">
      <c r="C7" s="175" t="s">
        <v>32</v>
      </c>
      <c r="D7" s="176"/>
      <c r="E7" s="176"/>
      <c r="F7" s="179" t="s">
        <v>33</v>
      </c>
      <c r="G7" s="180"/>
      <c r="H7" s="180"/>
      <c r="I7" s="181" t="s">
        <v>34</v>
      </c>
      <c r="J7" s="181"/>
      <c r="K7" s="181"/>
      <c r="L7" s="181"/>
      <c r="M7" s="181"/>
      <c r="N7" s="181"/>
      <c r="O7" s="182"/>
      <c r="P7" s="183" t="s">
        <v>6</v>
      </c>
      <c r="Q7" s="7"/>
    </row>
    <row r="8" spans="3:17" ht="42" customHeight="1" thickBot="1">
      <c r="C8" s="177"/>
      <c r="D8" s="178"/>
      <c r="E8" s="178"/>
      <c r="F8" s="21" t="s">
        <v>7</v>
      </c>
      <c r="G8" s="21" t="s">
        <v>8</v>
      </c>
      <c r="H8" s="22" t="s">
        <v>9</v>
      </c>
      <c r="I8" s="23" t="s">
        <v>35</v>
      </c>
      <c r="J8" s="24" t="s">
        <v>1</v>
      </c>
      <c r="K8" s="24" t="s">
        <v>2</v>
      </c>
      <c r="L8" s="24" t="s">
        <v>3</v>
      </c>
      <c r="M8" s="24" t="s">
        <v>4</v>
      </c>
      <c r="N8" s="24" t="s">
        <v>5</v>
      </c>
      <c r="O8" s="25" t="s">
        <v>9</v>
      </c>
      <c r="P8" s="184"/>
      <c r="Q8" s="7"/>
    </row>
    <row r="9" spans="3:17" ht="30" customHeight="1" thickBot="1">
      <c r="C9" s="91" t="s">
        <v>72</v>
      </c>
      <c r="D9" s="26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7"/>
    </row>
    <row r="10" spans="3:17" ht="30" customHeight="1">
      <c r="C10" s="32" t="s">
        <v>37</v>
      </c>
      <c r="D10" s="29"/>
      <c r="E10" s="30"/>
      <c r="F10" s="97">
        <f>SUM(F11,F17,F20,F25,F29,F30)</f>
        <v>22211632</v>
      </c>
      <c r="G10" s="97">
        <f>SUM(G11,G17,G20,G25,G29,G30)</f>
        <v>33874630</v>
      </c>
      <c r="H10" s="98">
        <f>SUM(F10:G10)</f>
        <v>56086262</v>
      </c>
      <c r="I10" s="99">
        <f aca="true" t="shared" si="0" ref="I10:N10">SUM(I11,I17,I20,I25,I29,I30)</f>
        <v>0</v>
      </c>
      <c r="J10" s="97">
        <f t="shared" si="0"/>
        <v>263608640</v>
      </c>
      <c r="K10" s="97">
        <f t="shared" si="0"/>
        <v>216086302</v>
      </c>
      <c r="L10" s="97">
        <f t="shared" si="0"/>
        <v>160671779</v>
      </c>
      <c r="M10" s="97">
        <f t="shared" si="0"/>
        <v>147862142</v>
      </c>
      <c r="N10" s="97">
        <f t="shared" si="0"/>
        <v>76822877</v>
      </c>
      <c r="O10" s="98">
        <f>SUM(I10:N10)</f>
        <v>865051740</v>
      </c>
      <c r="P10" s="100">
        <f>SUM(O10,H10)</f>
        <v>921138002</v>
      </c>
      <c r="Q10" s="7"/>
    </row>
    <row r="11" spans="3:16" ht="30" customHeight="1">
      <c r="C11" s="34"/>
      <c r="D11" s="35" t="s">
        <v>38</v>
      </c>
      <c r="E11" s="36"/>
      <c r="F11" s="101">
        <f>SUM(F12:F16)</f>
        <v>2170510</v>
      </c>
      <c r="G11" s="101">
        <f>SUM(G12:G16)</f>
        <v>5249661</v>
      </c>
      <c r="H11" s="102">
        <f aca="true" t="shared" si="1" ref="H11:H74">SUM(F11:G11)</f>
        <v>7420171</v>
      </c>
      <c r="I11" s="103">
        <f aca="true" t="shared" si="2" ref="I11:N11">SUM(I12:I16)</f>
        <v>0</v>
      </c>
      <c r="J11" s="101">
        <f t="shared" si="2"/>
        <v>52258027</v>
      </c>
      <c r="K11" s="101">
        <f t="shared" si="2"/>
        <v>41404827</v>
      </c>
      <c r="L11" s="101">
        <f t="shared" si="2"/>
        <v>27192618</v>
      </c>
      <c r="M11" s="101">
        <f t="shared" si="2"/>
        <v>29491460</v>
      </c>
      <c r="N11" s="101">
        <f t="shared" si="2"/>
        <v>23447056</v>
      </c>
      <c r="O11" s="102">
        <f aca="true" t="shared" si="3" ref="O11:O74">SUM(I11:N11)</f>
        <v>173793988</v>
      </c>
      <c r="P11" s="104">
        <f aca="true" t="shared" si="4" ref="P11:P74">SUM(O11,H11)</f>
        <v>181214159</v>
      </c>
    </row>
    <row r="12" spans="3:16" ht="30" customHeight="1">
      <c r="C12" s="34"/>
      <c r="D12" s="35"/>
      <c r="E12" s="38" t="s">
        <v>39</v>
      </c>
      <c r="F12" s="186">
        <v>0</v>
      </c>
      <c r="G12" s="186">
        <v>0</v>
      </c>
      <c r="H12" s="102">
        <f t="shared" si="1"/>
        <v>0</v>
      </c>
      <c r="I12" s="187">
        <v>0</v>
      </c>
      <c r="J12" s="186">
        <v>33448188</v>
      </c>
      <c r="K12" s="186">
        <v>26711471</v>
      </c>
      <c r="L12" s="186">
        <v>17628961</v>
      </c>
      <c r="M12" s="186">
        <v>17124197</v>
      </c>
      <c r="N12" s="186">
        <v>14258161</v>
      </c>
      <c r="O12" s="102">
        <f t="shared" si="3"/>
        <v>109170978</v>
      </c>
      <c r="P12" s="104">
        <f t="shared" si="4"/>
        <v>109170978</v>
      </c>
    </row>
    <row r="13" spans="3:16" ht="30" customHeight="1">
      <c r="C13" s="34"/>
      <c r="D13" s="35"/>
      <c r="E13" s="38" t="s">
        <v>40</v>
      </c>
      <c r="F13" s="186">
        <v>0</v>
      </c>
      <c r="G13" s="186">
        <v>0</v>
      </c>
      <c r="H13" s="102">
        <f t="shared" si="1"/>
        <v>0</v>
      </c>
      <c r="I13" s="187">
        <v>0</v>
      </c>
      <c r="J13" s="186">
        <v>140580</v>
      </c>
      <c r="K13" s="186">
        <v>412896</v>
      </c>
      <c r="L13" s="186">
        <v>509917</v>
      </c>
      <c r="M13" s="186">
        <v>2691534</v>
      </c>
      <c r="N13" s="186">
        <v>2547586</v>
      </c>
      <c r="O13" s="102">
        <f t="shared" si="3"/>
        <v>6302513</v>
      </c>
      <c r="P13" s="104">
        <f t="shared" si="4"/>
        <v>6302513</v>
      </c>
    </row>
    <row r="14" spans="3:16" ht="30" customHeight="1">
      <c r="C14" s="34"/>
      <c r="D14" s="35"/>
      <c r="E14" s="38" t="s">
        <v>41</v>
      </c>
      <c r="F14" s="186">
        <v>883430</v>
      </c>
      <c r="G14" s="186">
        <v>2715101</v>
      </c>
      <c r="H14" s="102">
        <f t="shared" si="1"/>
        <v>3598531</v>
      </c>
      <c r="I14" s="187">
        <v>0</v>
      </c>
      <c r="J14" s="186">
        <v>8865299</v>
      </c>
      <c r="K14" s="186">
        <v>6229090</v>
      </c>
      <c r="L14" s="186">
        <v>3365000</v>
      </c>
      <c r="M14" s="186">
        <v>4961669</v>
      </c>
      <c r="N14" s="186">
        <v>3775910</v>
      </c>
      <c r="O14" s="102">
        <f t="shared" si="3"/>
        <v>27196968</v>
      </c>
      <c r="P14" s="104">
        <f t="shared" si="4"/>
        <v>30795499</v>
      </c>
    </row>
    <row r="15" spans="3:16" ht="30" customHeight="1">
      <c r="C15" s="34"/>
      <c r="D15" s="35"/>
      <c r="E15" s="38" t="s">
        <v>42</v>
      </c>
      <c r="F15" s="186">
        <v>793000</v>
      </c>
      <c r="G15" s="186">
        <v>1987070</v>
      </c>
      <c r="H15" s="102">
        <f t="shared" si="1"/>
        <v>2780070</v>
      </c>
      <c r="I15" s="187">
        <v>0</v>
      </c>
      <c r="J15" s="186">
        <v>5490950</v>
      </c>
      <c r="K15" s="186">
        <v>3860200</v>
      </c>
      <c r="L15" s="186">
        <v>2959580</v>
      </c>
      <c r="M15" s="186">
        <v>2473410</v>
      </c>
      <c r="N15" s="186">
        <v>1449699</v>
      </c>
      <c r="O15" s="102">
        <f t="shared" si="3"/>
        <v>16233839</v>
      </c>
      <c r="P15" s="104">
        <f t="shared" si="4"/>
        <v>19013909</v>
      </c>
    </row>
    <row r="16" spans="3:16" ht="30" customHeight="1">
      <c r="C16" s="34"/>
      <c r="D16" s="35"/>
      <c r="E16" s="38" t="s">
        <v>43</v>
      </c>
      <c r="F16" s="186">
        <v>494080</v>
      </c>
      <c r="G16" s="186">
        <v>547490</v>
      </c>
      <c r="H16" s="102">
        <f t="shared" si="1"/>
        <v>1041570</v>
      </c>
      <c r="I16" s="187">
        <v>0</v>
      </c>
      <c r="J16" s="186">
        <v>4313010</v>
      </c>
      <c r="K16" s="186">
        <v>4191170</v>
      </c>
      <c r="L16" s="186">
        <v>2729160</v>
      </c>
      <c r="M16" s="186">
        <v>2240650</v>
      </c>
      <c r="N16" s="186">
        <v>1415700</v>
      </c>
      <c r="O16" s="102">
        <f t="shared" si="3"/>
        <v>14889690</v>
      </c>
      <c r="P16" s="104">
        <f t="shared" si="4"/>
        <v>15931260</v>
      </c>
    </row>
    <row r="17" spans="3:16" ht="30" customHeight="1">
      <c r="C17" s="34"/>
      <c r="D17" s="39" t="s">
        <v>44</v>
      </c>
      <c r="E17" s="40"/>
      <c r="F17" s="101">
        <f>SUM(F18:F19)</f>
        <v>7443970</v>
      </c>
      <c r="G17" s="101">
        <f>SUM(G18:G19)</f>
        <v>14069972</v>
      </c>
      <c r="H17" s="102">
        <f t="shared" si="1"/>
        <v>21513942</v>
      </c>
      <c r="I17" s="103">
        <f aca="true" t="shared" si="5" ref="I17:N17">SUM(I18:I19)</f>
        <v>0</v>
      </c>
      <c r="J17" s="101">
        <f t="shared" si="5"/>
        <v>132050640</v>
      </c>
      <c r="K17" s="101">
        <f t="shared" si="5"/>
        <v>109089105</v>
      </c>
      <c r="L17" s="101">
        <f t="shared" si="5"/>
        <v>68551945</v>
      </c>
      <c r="M17" s="101">
        <f t="shared" si="5"/>
        <v>54379439</v>
      </c>
      <c r="N17" s="101">
        <f t="shared" si="5"/>
        <v>27542226</v>
      </c>
      <c r="O17" s="102">
        <f t="shared" si="3"/>
        <v>391613355</v>
      </c>
      <c r="P17" s="104">
        <f t="shared" si="4"/>
        <v>413127297</v>
      </c>
    </row>
    <row r="18" spans="3:16" ht="30" customHeight="1">
      <c r="C18" s="34"/>
      <c r="D18" s="35"/>
      <c r="E18" s="38" t="s">
        <v>45</v>
      </c>
      <c r="F18" s="186">
        <v>0</v>
      </c>
      <c r="G18" s="186">
        <v>0</v>
      </c>
      <c r="H18" s="102">
        <f t="shared" si="1"/>
        <v>0</v>
      </c>
      <c r="I18" s="187">
        <v>0</v>
      </c>
      <c r="J18" s="186">
        <v>102403932</v>
      </c>
      <c r="K18" s="186">
        <v>83298187</v>
      </c>
      <c r="L18" s="186">
        <v>55918458</v>
      </c>
      <c r="M18" s="186">
        <v>47415525</v>
      </c>
      <c r="N18" s="186">
        <v>24528596</v>
      </c>
      <c r="O18" s="102">
        <f t="shared" si="3"/>
        <v>313564698</v>
      </c>
      <c r="P18" s="104">
        <f t="shared" si="4"/>
        <v>313564698</v>
      </c>
    </row>
    <row r="19" spans="3:16" ht="30" customHeight="1">
      <c r="C19" s="34"/>
      <c r="D19" s="35"/>
      <c r="E19" s="38" t="s">
        <v>46</v>
      </c>
      <c r="F19" s="186">
        <v>7443970</v>
      </c>
      <c r="G19" s="186">
        <v>14069972</v>
      </c>
      <c r="H19" s="102">
        <f t="shared" si="1"/>
        <v>21513942</v>
      </c>
      <c r="I19" s="187">
        <v>0</v>
      </c>
      <c r="J19" s="186">
        <v>29646708</v>
      </c>
      <c r="K19" s="186">
        <v>25790918</v>
      </c>
      <c r="L19" s="186">
        <v>12633487</v>
      </c>
      <c r="M19" s="186">
        <v>6963914</v>
      </c>
      <c r="N19" s="186">
        <v>3013630</v>
      </c>
      <c r="O19" s="102">
        <f t="shared" si="3"/>
        <v>78048657</v>
      </c>
      <c r="P19" s="104">
        <f t="shared" si="4"/>
        <v>99562599</v>
      </c>
    </row>
    <row r="20" spans="3:16" ht="30" customHeight="1">
      <c r="C20" s="34"/>
      <c r="D20" s="39" t="s">
        <v>47</v>
      </c>
      <c r="E20" s="40"/>
      <c r="F20" s="101">
        <f>SUM(F21:F24)</f>
        <v>220270</v>
      </c>
      <c r="G20" s="101">
        <f>SUM(G21:G24)</f>
        <v>491550</v>
      </c>
      <c r="H20" s="102">
        <f t="shared" si="1"/>
        <v>711820</v>
      </c>
      <c r="I20" s="103">
        <f aca="true" t="shared" si="6" ref="I20:N20">SUM(I21:I24)</f>
        <v>0</v>
      </c>
      <c r="J20" s="101">
        <f t="shared" si="6"/>
        <v>9656933</v>
      </c>
      <c r="K20" s="101">
        <f t="shared" si="6"/>
        <v>9847508</v>
      </c>
      <c r="L20" s="101">
        <f t="shared" si="6"/>
        <v>26596165</v>
      </c>
      <c r="M20" s="101">
        <f t="shared" si="6"/>
        <v>29749741</v>
      </c>
      <c r="N20" s="101">
        <f t="shared" si="6"/>
        <v>10898043</v>
      </c>
      <c r="O20" s="102">
        <f t="shared" si="3"/>
        <v>86748390</v>
      </c>
      <c r="P20" s="104">
        <f t="shared" si="4"/>
        <v>87460210</v>
      </c>
    </row>
    <row r="21" spans="3:16" ht="30" customHeight="1">
      <c r="C21" s="34"/>
      <c r="D21" s="35"/>
      <c r="E21" s="38" t="s">
        <v>48</v>
      </c>
      <c r="F21" s="186">
        <v>170440</v>
      </c>
      <c r="G21" s="186">
        <v>303210</v>
      </c>
      <c r="H21" s="102">
        <f t="shared" si="1"/>
        <v>473650</v>
      </c>
      <c r="I21" s="187">
        <v>0</v>
      </c>
      <c r="J21" s="186">
        <v>8167263</v>
      </c>
      <c r="K21" s="186">
        <v>8865518</v>
      </c>
      <c r="L21" s="186">
        <v>24903305</v>
      </c>
      <c r="M21" s="186">
        <v>28539061</v>
      </c>
      <c r="N21" s="186">
        <v>10546283</v>
      </c>
      <c r="O21" s="102">
        <f t="shared" si="3"/>
        <v>81021430</v>
      </c>
      <c r="P21" s="104">
        <f t="shared" si="4"/>
        <v>81495080</v>
      </c>
    </row>
    <row r="22" spans="3:16" ht="30" customHeight="1">
      <c r="C22" s="34"/>
      <c r="D22" s="35"/>
      <c r="E22" s="41" t="s">
        <v>49</v>
      </c>
      <c r="F22" s="186">
        <v>49830</v>
      </c>
      <c r="G22" s="186">
        <v>188340</v>
      </c>
      <c r="H22" s="102">
        <f t="shared" si="1"/>
        <v>238170</v>
      </c>
      <c r="I22" s="187">
        <v>0</v>
      </c>
      <c r="J22" s="186">
        <v>1489670</v>
      </c>
      <c r="K22" s="186">
        <v>981990</v>
      </c>
      <c r="L22" s="186">
        <v>1692860</v>
      </c>
      <c r="M22" s="186">
        <v>1210680</v>
      </c>
      <c r="N22" s="186">
        <v>351760</v>
      </c>
      <c r="O22" s="102">
        <f t="shared" si="3"/>
        <v>5726960</v>
      </c>
      <c r="P22" s="104">
        <f t="shared" si="4"/>
        <v>5965130</v>
      </c>
    </row>
    <row r="23" spans="3:16" ht="30" customHeight="1">
      <c r="C23" s="34"/>
      <c r="D23" s="35"/>
      <c r="E23" s="41" t="s">
        <v>50</v>
      </c>
      <c r="F23" s="186">
        <v>0</v>
      </c>
      <c r="G23" s="186">
        <v>0</v>
      </c>
      <c r="H23" s="102">
        <f t="shared" si="1"/>
        <v>0</v>
      </c>
      <c r="I23" s="187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02">
        <f t="shared" si="3"/>
        <v>0</v>
      </c>
      <c r="P23" s="104">
        <f t="shared" si="4"/>
        <v>0</v>
      </c>
    </row>
    <row r="24" spans="3:16" ht="30" customHeight="1">
      <c r="C24" s="34"/>
      <c r="D24" s="42"/>
      <c r="E24" s="41" t="s">
        <v>77</v>
      </c>
      <c r="F24" s="186">
        <v>0</v>
      </c>
      <c r="G24" s="186">
        <v>0</v>
      </c>
      <c r="H24" s="102">
        <f t="shared" si="1"/>
        <v>0</v>
      </c>
      <c r="I24" s="188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02">
        <f t="shared" si="3"/>
        <v>0</v>
      </c>
      <c r="P24" s="104">
        <f t="shared" si="4"/>
        <v>0</v>
      </c>
    </row>
    <row r="25" spans="3:16" ht="30" customHeight="1">
      <c r="C25" s="34"/>
      <c r="D25" s="39" t="s">
        <v>51</v>
      </c>
      <c r="E25" s="40"/>
      <c r="F25" s="101">
        <f>SUM(F26:F28)</f>
        <v>7303530</v>
      </c>
      <c r="G25" s="101">
        <f>SUM(G26:G28)</f>
        <v>7735274</v>
      </c>
      <c r="H25" s="102">
        <f t="shared" si="1"/>
        <v>15038804</v>
      </c>
      <c r="I25" s="103">
        <f aca="true" t="shared" si="7" ref="I25:N25">SUM(I26:I28)</f>
        <v>0</v>
      </c>
      <c r="J25" s="101">
        <f>SUM(J26:J28)</f>
        <v>14123594</v>
      </c>
      <c r="K25" s="101">
        <f t="shared" si="7"/>
        <v>19307034</v>
      </c>
      <c r="L25" s="101">
        <f t="shared" si="7"/>
        <v>12826702</v>
      </c>
      <c r="M25" s="101">
        <f t="shared" si="7"/>
        <v>10406448</v>
      </c>
      <c r="N25" s="101">
        <f t="shared" si="7"/>
        <v>5242200</v>
      </c>
      <c r="O25" s="102">
        <f t="shared" si="3"/>
        <v>61905978</v>
      </c>
      <c r="P25" s="104">
        <f t="shared" si="4"/>
        <v>76944782</v>
      </c>
    </row>
    <row r="26" spans="3:16" ht="30" customHeight="1">
      <c r="C26" s="34"/>
      <c r="D26" s="35"/>
      <c r="E26" s="41" t="s">
        <v>52</v>
      </c>
      <c r="F26" s="186">
        <v>3731620</v>
      </c>
      <c r="G26" s="186">
        <v>6401320</v>
      </c>
      <c r="H26" s="102">
        <f t="shared" si="1"/>
        <v>10132940</v>
      </c>
      <c r="I26" s="187">
        <v>0</v>
      </c>
      <c r="J26" s="186">
        <v>11208420</v>
      </c>
      <c r="K26" s="186">
        <v>18481120</v>
      </c>
      <c r="L26" s="186">
        <v>11843630</v>
      </c>
      <c r="M26" s="186">
        <v>10062060</v>
      </c>
      <c r="N26" s="186">
        <v>5242200</v>
      </c>
      <c r="O26" s="102">
        <f t="shared" si="3"/>
        <v>56837430</v>
      </c>
      <c r="P26" s="104">
        <f t="shared" si="4"/>
        <v>66970370</v>
      </c>
    </row>
    <row r="27" spans="3:16" ht="30" customHeight="1">
      <c r="C27" s="34"/>
      <c r="D27" s="35"/>
      <c r="E27" s="41" t="s">
        <v>53</v>
      </c>
      <c r="F27" s="186">
        <v>582410</v>
      </c>
      <c r="G27" s="186">
        <v>448720</v>
      </c>
      <c r="H27" s="102">
        <f t="shared" si="1"/>
        <v>1031130</v>
      </c>
      <c r="I27" s="187">
        <v>0</v>
      </c>
      <c r="J27" s="186">
        <v>591320</v>
      </c>
      <c r="K27" s="186">
        <v>310560</v>
      </c>
      <c r="L27" s="186">
        <v>369240</v>
      </c>
      <c r="M27" s="186">
        <v>165880</v>
      </c>
      <c r="N27" s="186">
        <v>0</v>
      </c>
      <c r="O27" s="102">
        <f t="shared" si="3"/>
        <v>1437000</v>
      </c>
      <c r="P27" s="104">
        <f t="shared" si="4"/>
        <v>2468130</v>
      </c>
    </row>
    <row r="28" spans="3:16" ht="30" customHeight="1">
      <c r="C28" s="34"/>
      <c r="D28" s="35"/>
      <c r="E28" s="41" t="s">
        <v>54</v>
      </c>
      <c r="F28" s="186">
        <v>2989500</v>
      </c>
      <c r="G28" s="186">
        <v>885234</v>
      </c>
      <c r="H28" s="102">
        <f t="shared" si="1"/>
        <v>3874734</v>
      </c>
      <c r="I28" s="187">
        <v>0</v>
      </c>
      <c r="J28" s="186">
        <v>2323854</v>
      </c>
      <c r="K28" s="186">
        <v>515354</v>
      </c>
      <c r="L28" s="186">
        <v>613832</v>
      </c>
      <c r="M28" s="186">
        <v>178508</v>
      </c>
      <c r="N28" s="186">
        <v>0</v>
      </c>
      <c r="O28" s="102">
        <f t="shared" si="3"/>
        <v>3631548</v>
      </c>
      <c r="P28" s="104">
        <f t="shared" si="4"/>
        <v>7506282</v>
      </c>
    </row>
    <row r="29" spans="3:16" ht="30" customHeight="1">
      <c r="C29" s="34"/>
      <c r="D29" s="43" t="s">
        <v>55</v>
      </c>
      <c r="E29" s="44"/>
      <c r="F29" s="186">
        <v>907402</v>
      </c>
      <c r="G29" s="186">
        <v>1202651</v>
      </c>
      <c r="H29" s="102">
        <f t="shared" si="1"/>
        <v>2110053</v>
      </c>
      <c r="I29" s="187">
        <v>0</v>
      </c>
      <c r="J29" s="186">
        <v>16208525</v>
      </c>
      <c r="K29" s="186">
        <v>12132455</v>
      </c>
      <c r="L29" s="186">
        <v>9483086</v>
      </c>
      <c r="M29" s="186">
        <v>12932398</v>
      </c>
      <c r="N29" s="186">
        <v>4905705</v>
      </c>
      <c r="O29" s="102">
        <f t="shared" si="3"/>
        <v>55662169</v>
      </c>
      <c r="P29" s="104">
        <f t="shared" si="4"/>
        <v>57772222</v>
      </c>
    </row>
    <row r="30" spans="3:16" ht="30" customHeight="1" thickBot="1">
      <c r="C30" s="45"/>
      <c r="D30" s="46" t="s">
        <v>56</v>
      </c>
      <c r="E30" s="47"/>
      <c r="F30" s="189">
        <v>4165950</v>
      </c>
      <c r="G30" s="189">
        <v>5125522</v>
      </c>
      <c r="H30" s="105">
        <f t="shared" si="1"/>
        <v>9291472</v>
      </c>
      <c r="I30" s="190">
        <v>0</v>
      </c>
      <c r="J30" s="189">
        <v>39310921</v>
      </c>
      <c r="K30" s="189">
        <v>24305373</v>
      </c>
      <c r="L30" s="189">
        <v>16021263</v>
      </c>
      <c r="M30" s="189">
        <v>10902656</v>
      </c>
      <c r="N30" s="189">
        <v>4787647</v>
      </c>
      <c r="O30" s="105">
        <f t="shared" si="3"/>
        <v>95327860</v>
      </c>
      <c r="P30" s="106">
        <f t="shared" si="4"/>
        <v>104619332</v>
      </c>
    </row>
    <row r="31" spans="3:16" ht="30" customHeight="1">
      <c r="C31" s="32" t="s">
        <v>57</v>
      </c>
      <c r="D31" s="48"/>
      <c r="E31" s="49"/>
      <c r="F31" s="97">
        <f>SUM(F32:F40)</f>
        <v>726460</v>
      </c>
      <c r="G31" s="97">
        <f>SUM(G32:G40)</f>
        <v>1524460</v>
      </c>
      <c r="H31" s="98">
        <f t="shared" si="1"/>
        <v>2250920</v>
      </c>
      <c r="I31" s="99">
        <f aca="true" t="shared" si="8" ref="I31:N31">SUM(I32:I40)</f>
        <v>0</v>
      </c>
      <c r="J31" s="97">
        <f t="shared" si="8"/>
        <v>94621593</v>
      </c>
      <c r="K31" s="97">
        <f t="shared" si="8"/>
        <v>104409018</v>
      </c>
      <c r="L31" s="97">
        <f t="shared" si="8"/>
        <v>116674420</v>
      </c>
      <c r="M31" s="97">
        <f t="shared" si="8"/>
        <v>129683661</v>
      </c>
      <c r="N31" s="97">
        <f t="shared" si="8"/>
        <v>95428330</v>
      </c>
      <c r="O31" s="98">
        <f t="shared" si="3"/>
        <v>540817022</v>
      </c>
      <c r="P31" s="100">
        <f t="shared" si="4"/>
        <v>543067942</v>
      </c>
    </row>
    <row r="32" spans="3:16" ht="30" customHeight="1">
      <c r="C32" s="50"/>
      <c r="D32" s="43" t="s">
        <v>58</v>
      </c>
      <c r="E32" s="44"/>
      <c r="F32" s="191">
        <v>0</v>
      </c>
      <c r="G32" s="191">
        <v>0</v>
      </c>
      <c r="H32" s="107">
        <f t="shared" si="1"/>
        <v>0</v>
      </c>
      <c r="I32" s="188">
        <v>0</v>
      </c>
      <c r="J32" s="191">
        <v>8972660</v>
      </c>
      <c r="K32" s="191">
        <v>18612440</v>
      </c>
      <c r="L32" s="191">
        <v>16114390</v>
      </c>
      <c r="M32" s="191">
        <v>15638366</v>
      </c>
      <c r="N32" s="191">
        <v>6043450</v>
      </c>
      <c r="O32" s="107">
        <f t="shared" si="3"/>
        <v>65381306</v>
      </c>
      <c r="P32" s="108">
        <f t="shared" si="4"/>
        <v>65381306</v>
      </c>
    </row>
    <row r="33" spans="3:16" ht="30" customHeight="1">
      <c r="C33" s="34"/>
      <c r="D33" s="43" t="s">
        <v>59</v>
      </c>
      <c r="E33" s="44"/>
      <c r="F33" s="186">
        <v>0</v>
      </c>
      <c r="G33" s="186">
        <v>0</v>
      </c>
      <c r="H33" s="101">
        <f t="shared" si="1"/>
        <v>0</v>
      </c>
      <c r="I33" s="188">
        <v>0</v>
      </c>
      <c r="J33" s="186">
        <v>125840</v>
      </c>
      <c r="K33" s="186">
        <v>0</v>
      </c>
      <c r="L33" s="186">
        <v>0</v>
      </c>
      <c r="M33" s="186">
        <v>0</v>
      </c>
      <c r="N33" s="186">
        <v>0</v>
      </c>
      <c r="O33" s="102">
        <f t="shared" si="3"/>
        <v>125840</v>
      </c>
      <c r="P33" s="104">
        <f t="shared" si="4"/>
        <v>125840</v>
      </c>
    </row>
    <row r="34" spans="3:16" ht="30" customHeight="1">
      <c r="C34" s="34"/>
      <c r="D34" s="43" t="s">
        <v>74</v>
      </c>
      <c r="E34" s="44"/>
      <c r="F34" s="186">
        <v>0</v>
      </c>
      <c r="G34" s="186">
        <v>0</v>
      </c>
      <c r="H34" s="101">
        <f t="shared" si="1"/>
        <v>0</v>
      </c>
      <c r="I34" s="188">
        <v>0</v>
      </c>
      <c r="J34" s="186">
        <v>46996247</v>
      </c>
      <c r="K34" s="186">
        <v>41492988</v>
      </c>
      <c r="L34" s="186">
        <v>28135080</v>
      </c>
      <c r="M34" s="186">
        <v>15668535</v>
      </c>
      <c r="N34" s="186">
        <v>9686970</v>
      </c>
      <c r="O34" s="102">
        <f t="shared" si="3"/>
        <v>141979820</v>
      </c>
      <c r="P34" s="104">
        <f t="shared" si="4"/>
        <v>141979820</v>
      </c>
    </row>
    <row r="35" spans="3:16" ht="30" customHeight="1">
      <c r="C35" s="34"/>
      <c r="D35" s="43" t="s">
        <v>60</v>
      </c>
      <c r="E35" s="44"/>
      <c r="F35" s="186">
        <v>42000</v>
      </c>
      <c r="G35" s="186">
        <v>31650</v>
      </c>
      <c r="H35" s="101">
        <f t="shared" si="1"/>
        <v>73650</v>
      </c>
      <c r="I35" s="187">
        <v>0</v>
      </c>
      <c r="J35" s="186">
        <v>4267760</v>
      </c>
      <c r="K35" s="186">
        <v>2313240</v>
      </c>
      <c r="L35" s="186">
        <v>6970780</v>
      </c>
      <c r="M35" s="186">
        <v>5083430</v>
      </c>
      <c r="N35" s="186">
        <v>4072840</v>
      </c>
      <c r="O35" s="102">
        <f t="shared" si="3"/>
        <v>22708050</v>
      </c>
      <c r="P35" s="104">
        <f t="shared" si="4"/>
        <v>22781700</v>
      </c>
    </row>
    <row r="36" spans="3:16" ht="30" customHeight="1">
      <c r="C36" s="34"/>
      <c r="D36" s="43" t="s">
        <v>61</v>
      </c>
      <c r="E36" s="44"/>
      <c r="F36" s="186">
        <v>684460</v>
      </c>
      <c r="G36" s="186">
        <v>1492810</v>
      </c>
      <c r="H36" s="101">
        <f t="shared" si="1"/>
        <v>2177270</v>
      </c>
      <c r="I36" s="187">
        <v>0</v>
      </c>
      <c r="J36" s="186">
        <v>13109376</v>
      </c>
      <c r="K36" s="186">
        <v>14197320</v>
      </c>
      <c r="L36" s="186">
        <v>10336210</v>
      </c>
      <c r="M36" s="186">
        <v>10504700</v>
      </c>
      <c r="N36" s="186">
        <v>4003930</v>
      </c>
      <c r="O36" s="102">
        <f t="shared" si="3"/>
        <v>52151536</v>
      </c>
      <c r="P36" s="104">
        <f t="shared" si="4"/>
        <v>54328806</v>
      </c>
    </row>
    <row r="37" spans="3:16" ht="30" customHeight="1">
      <c r="C37" s="34"/>
      <c r="D37" s="43" t="s">
        <v>62</v>
      </c>
      <c r="E37" s="44"/>
      <c r="F37" s="186">
        <v>0</v>
      </c>
      <c r="G37" s="186">
        <v>0</v>
      </c>
      <c r="H37" s="101">
        <f t="shared" si="1"/>
        <v>0</v>
      </c>
      <c r="I37" s="188">
        <v>0</v>
      </c>
      <c r="J37" s="186">
        <v>20778970</v>
      </c>
      <c r="K37" s="186">
        <v>25947760</v>
      </c>
      <c r="L37" s="186">
        <v>31021390</v>
      </c>
      <c r="M37" s="186">
        <v>14734630</v>
      </c>
      <c r="N37" s="186">
        <v>8892860</v>
      </c>
      <c r="O37" s="102">
        <f t="shared" si="3"/>
        <v>101375610</v>
      </c>
      <c r="P37" s="104">
        <f t="shared" si="4"/>
        <v>101375610</v>
      </c>
    </row>
    <row r="38" spans="3:16" ht="30" customHeight="1">
      <c r="C38" s="34"/>
      <c r="D38" s="43" t="s">
        <v>63</v>
      </c>
      <c r="E38" s="44"/>
      <c r="F38" s="186">
        <v>0</v>
      </c>
      <c r="G38" s="186">
        <v>0</v>
      </c>
      <c r="H38" s="101">
        <f t="shared" si="1"/>
        <v>0</v>
      </c>
      <c r="I38" s="188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02">
        <f t="shared" si="3"/>
        <v>0</v>
      </c>
      <c r="P38" s="104">
        <f t="shared" si="4"/>
        <v>0</v>
      </c>
    </row>
    <row r="39" spans="3:16" ht="30" customHeight="1">
      <c r="C39" s="34"/>
      <c r="D39" s="167" t="s">
        <v>64</v>
      </c>
      <c r="E39" s="185"/>
      <c r="F39" s="186">
        <v>0</v>
      </c>
      <c r="G39" s="186">
        <v>0</v>
      </c>
      <c r="H39" s="102">
        <f t="shared" si="1"/>
        <v>0</v>
      </c>
      <c r="I39" s="188">
        <v>0</v>
      </c>
      <c r="J39" s="186">
        <v>220680</v>
      </c>
      <c r="K39" s="186">
        <v>1409350</v>
      </c>
      <c r="L39" s="186">
        <v>23607610</v>
      </c>
      <c r="M39" s="186">
        <v>66273360</v>
      </c>
      <c r="N39" s="186">
        <v>62643770</v>
      </c>
      <c r="O39" s="102">
        <f t="shared" si="3"/>
        <v>154154770</v>
      </c>
      <c r="P39" s="104">
        <f t="shared" si="4"/>
        <v>154154770</v>
      </c>
    </row>
    <row r="40" spans="3:16" ht="30" customHeight="1" thickBot="1">
      <c r="C40" s="45"/>
      <c r="D40" s="169" t="s">
        <v>65</v>
      </c>
      <c r="E40" s="170"/>
      <c r="F40" s="192">
        <v>0</v>
      </c>
      <c r="G40" s="192">
        <v>0</v>
      </c>
      <c r="H40" s="109">
        <f t="shared" si="1"/>
        <v>0</v>
      </c>
      <c r="I40" s="193">
        <v>0</v>
      </c>
      <c r="J40" s="192">
        <v>150060</v>
      </c>
      <c r="K40" s="192">
        <v>435920</v>
      </c>
      <c r="L40" s="192">
        <v>488960</v>
      </c>
      <c r="M40" s="192">
        <v>1780640</v>
      </c>
      <c r="N40" s="192">
        <v>84510</v>
      </c>
      <c r="O40" s="109">
        <f t="shared" si="3"/>
        <v>2940090</v>
      </c>
      <c r="P40" s="110">
        <f t="shared" si="4"/>
        <v>2940090</v>
      </c>
    </row>
    <row r="41" spans="3:16" ht="30" customHeight="1">
      <c r="C41" s="32" t="s">
        <v>66</v>
      </c>
      <c r="D41" s="48"/>
      <c r="E41" s="49"/>
      <c r="F41" s="97">
        <f>SUM(F42:F45)</f>
        <v>0</v>
      </c>
      <c r="G41" s="97">
        <f>SUM(G42:G45)</f>
        <v>0</v>
      </c>
      <c r="H41" s="98">
        <f t="shared" si="1"/>
        <v>0</v>
      </c>
      <c r="I41" s="89">
        <v>0</v>
      </c>
      <c r="J41" s="97">
        <f>SUM(J42:J45)</f>
        <v>45030931</v>
      </c>
      <c r="K41" s="97">
        <f>SUM(K42:K45)</f>
        <v>49295036</v>
      </c>
      <c r="L41" s="97">
        <f>SUM(L42:L45)</f>
        <v>114797140</v>
      </c>
      <c r="M41" s="97">
        <f>SUM(M42:M45)</f>
        <v>273184935</v>
      </c>
      <c r="N41" s="97">
        <f>SUM(N42:N45)</f>
        <v>187348606</v>
      </c>
      <c r="O41" s="98">
        <f t="shared" si="3"/>
        <v>669656648</v>
      </c>
      <c r="P41" s="100">
        <f t="shared" si="4"/>
        <v>669656648</v>
      </c>
    </row>
    <row r="42" spans="3:16" ht="30" customHeight="1">
      <c r="C42" s="34"/>
      <c r="D42" s="43" t="s">
        <v>67</v>
      </c>
      <c r="E42" s="44"/>
      <c r="F42" s="186">
        <v>0</v>
      </c>
      <c r="G42" s="186">
        <v>0</v>
      </c>
      <c r="H42" s="102">
        <f t="shared" si="1"/>
        <v>0</v>
      </c>
      <c r="I42" s="188">
        <v>0</v>
      </c>
      <c r="J42" s="186">
        <v>1337308</v>
      </c>
      <c r="K42" s="186">
        <v>2371630</v>
      </c>
      <c r="L42" s="186">
        <v>53575198</v>
      </c>
      <c r="M42" s="186">
        <v>141030701</v>
      </c>
      <c r="N42" s="186">
        <v>102862459</v>
      </c>
      <c r="O42" s="102">
        <f>SUM(I42:N42)</f>
        <v>301177296</v>
      </c>
      <c r="P42" s="104">
        <f>SUM(O42,H42)</f>
        <v>301177296</v>
      </c>
    </row>
    <row r="43" spans="3:16" ht="30" customHeight="1">
      <c r="C43" s="34"/>
      <c r="D43" s="43" t="s">
        <v>68</v>
      </c>
      <c r="E43" s="44"/>
      <c r="F43" s="186">
        <v>0</v>
      </c>
      <c r="G43" s="186">
        <v>0</v>
      </c>
      <c r="H43" s="102">
        <f t="shared" si="1"/>
        <v>0</v>
      </c>
      <c r="I43" s="188">
        <v>0</v>
      </c>
      <c r="J43" s="186">
        <v>42831033</v>
      </c>
      <c r="K43" s="186">
        <v>43125286</v>
      </c>
      <c r="L43" s="186">
        <v>49261671</v>
      </c>
      <c r="M43" s="186">
        <v>59702499</v>
      </c>
      <c r="N43" s="186">
        <v>42046666</v>
      </c>
      <c r="O43" s="102">
        <f>SUM(I43:N43)</f>
        <v>236967155</v>
      </c>
      <c r="P43" s="104">
        <f>SUM(O43,H43)</f>
        <v>236967155</v>
      </c>
    </row>
    <row r="44" spans="3:16" ht="30" customHeight="1">
      <c r="C44" s="34"/>
      <c r="D44" s="43" t="s">
        <v>69</v>
      </c>
      <c r="E44" s="44"/>
      <c r="F44" s="186">
        <v>0</v>
      </c>
      <c r="G44" s="186">
        <v>0</v>
      </c>
      <c r="H44" s="102">
        <f t="shared" si="1"/>
        <v>0</v>
      </c>
      <c r="I44" s="188">
        <v>0</v>
      </c>
      <c r="J44" s="186">
        <v>1404110</v>
      </c>
      <c r="K44" s="186">
        <v>2319770</v>
      </c>
      <c r="L44" s="186">
        <v>8450570</v>
      </c>
      <c r="M44" s="186">
        <v>39095839</v>
      </c>
      <c r="N44" s="186">
        <v>22088856</v>
      </c>
      <c r="O44" s="102">
        <f>SUM(I44:N44)</f>
        <v>73359145</v>
      </c>
      <c r="P44" s="104">
        <f>SUM(O44,H44)</f>
        <v>73359145</v>
      </c>
    </row>
    <row r="45" spans="3:16" ht="30" customHeight="1" thickBot="1">
      <c r="C45" s="45"/>
      <c r="D45" s="46" t="s">
        <v>78</v>
      </c>
      <c r="E45" s="47"/>
      <c r="F45" s="189">
        <v>0</v>
      </c>
      <c r="G45" s="189">
        <v>0</v>
      </c>
      <c r="H45" s="105">
        <f t="shared" si="1"/>
        <v>0</v>
      </c>
      <c r="I45" s="194">
        <v>0</v>
      </c>
      <c r="J45" s="189">
        <v>-541520</v>
      </c>
      <c r="K45" s="189">
        <v>1478350</v>
      </c>
      <c r="L45" s="189">
        <v>3509701</v>
      </c>
      <c r="M45" s="189">
        <v>33355896</v>
      </c>
      <c r="N45" s="189">
        <v>20350625</v>
      </c>
      <c r="O45" s="126">
        <f>SUM(I45:N45)</f>
        <v>58153052</v>
      </c>
      <c r="P45" s="127">
        <f>SUM(O45,H45)</f>
        <v>58153052</v>
      </c>
    </row>
    <row r="46" spans="3:16" ht="30" customHeight="1" thickBot="1">
      <c r="C46" s="171" t="s">
        <v>70</v>
      </c>
      <c r="D46" s="172"/>
      <c r="E46" s="172"/>
      <c r="F46" s="111">
        <f>SUM(F10,F31,F41)</f>
        <v>22938092</v>
      </c>
      <c r="G46" s="111">
        <f>SUM(G10,G31,G41)</f>
        <v>35399090</v>
      </c>
      <c r="H46" s="112">
        <f t="shared" si="1"/>
        <v>58337182</v>
      </c>
      <c r="I46" s="113">
        <f aca="true" t="shared" si="9" ref="I46:N46">SUM(I10,I31,I41)</f>
        <v>0</v>
      </c>
      <c r="J46" s="111">
        <f t="shared" si="9"/>
        <v>403261164</v>
      </c>
      <c r="K46" s="111">
        <f t="shared" si="9"/>
        <v>369790356</v>
      </c>
      <c r="L46" s="111">
        <f t="shared" si="9"/>
        <v>392143339</v>
      </c>
      <c r="M46" s="111">
        <f t="shared" si="9"/>
        <v>550730738</v>
      </c>
      <c r="N46" s="111">
        <f t="shared" si="9"/>
        <v>359599813</v>
      </c>
      <c r="O46" s="112">
        <f t="shared" si="3"/>
        <v>2075525410</v>
      </c>
      <c r="P46" s="114">
        <f t="shared" si="4"/>
        <v>2133862592</v>
      </c>
    </row>
    <row r="47" spans="3:17" ht="30" customHeight="1" thickBot="1" thickTop="1">
      <c r="C47" s="51" t="s">
        <v>73</v>
      </c>
      <c r="D47" s="31"/>
      <c r="E47" s="31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115"/>
      <c r="Q47" s="7"/>
    </row>
    <row r="48" spans="3:17" ht="30" customHeight="1">
      <c r="C48" s="32" t="s">
        <v>37</v>
      </c>
      <c r="D48" s="29"/>
      <c r="E48" s="30"/>
      <c r="F48" s="97">
        <f>SUM(F49,F55,F58,F63,F67,F68)</f>
        <v>20222413</v>
      </c>
      <c r="G48" s="97">
        <f>SUM(G49,G55,G58,G63,G67,G68)</f>
        <v>30742664</v>
      </c>
      <c r="H48" s="98">
        <f t="shared" si="1"/>
        <v>50965077</v>
      </c>
      <c r="I48" s="99">
        <f aca="true" t="shared" si="10" ref="I48:N48">SUM(I49,I55,I58,I63,I67,I68)</f>
        <v>0</v>
      </c>
      <c r="J48" s="97">
        <f t="shared" si="10"/>
        <v>238902031</v>
      </c>
      <c r="K48" s="97">
        <f t="shared" si="10"/>
        <v>194692974</v>
      </c>
      <c r="L48" s="97">
        <f t="shared" si="10"/>
        <v>144620002</v>
      </c>
      <c r="M48" s="97">
        <f t="shared" si="10"/>
        <v>132663630</v>
      </c>
      <c r="N48" s="97">
        <f t="shared" si="10"/>
        <v>68873399</v>
      </c>
      <c r="O48" s="98">
        <f t="shared" si="3"/>
        <v>779752036</v>
      </c>
      <c r="P48" s="100">
        <f t="shared" si="4"/>
        <v>830717113</v>
      </c>
      <c r="Q48" s="7"/>
    </row>
    <row r="49" spans="3:16" ht="30" customHeight="1">
      <c r="C49" s="34"/>
      <c r="D49" s="35" t="s">
        <v>38</v>
      </c>
      <c r="E49" s="36"/>
      <c r="F49" s="101">
        <f>SUM(F50:F54)</f>
        <v>1928765</v>
      </c>
      <c r="G49" s="101">
        <f>SUM(G50:G54)</f>
        <v>4687016</v>
      </c>
      <c r="H49" s="102">
        <f t="shared" si="1"/>
        <v>6615781</v>
      </c>
      <c r="I49" s="103">
        <f aca="true" t="shared" si="11" ref="I49:N49">SUM(I50:I54)</f>
        <v>0</v>
      </c>
      <c r="J49" s="101">
        <f t="shared" si="11"/>
        <v>46410162</v>
      </c>
      <c r="K49" s="101">
        <f t="shared" si="11"/>
        <v>36823849</v>
      </c>
      <c r="L49" s="101">
        <f t="shared" si="11"/>
        <v>24172638</v>
      </c>
      <c r="M49" s="101">
        <f t="shared" si="11"/>
        <v>26196217</v>
      </c>
      <c r="N49" s="101">
        <f t="shared" si="11"/>
        <v>20883137</v>
      </c>
      <c r="O49" s="102">
        <f t="shared" si="3"/>
        <v>154486003</v>
      </c>
      <c r="P49" s="104">
        <f t="shared" si="4"/>
        <v>161101784</v>
      </c>
    </row>
    <row r="50" spans="3:16" ht="30" customHeight="1">
      <c r="C50" s="34"/>
      <c r="D50" s="35"/>
      <c r="E50" s="38" t="s">
        <v>39</v>
      </c>
      <c r="F50" s="186">
        <v>0</v>
      </c>
      <c r="G50" s="186">
        <v>0</v>
      </c>
      <c r="H50" s="102">
        <f t="shared" si="1"/>
        <v>0</v>
      </c>
      <c r="I50" s="187">
        <v>0</v>
      </c>
      <c r="J50" s="186">
        <v>29765563</v>
      </c>
      <c r="K50" s="186">
        <v>23840088</v>
      </c>
      <c r="L50" s="186">
        <v>15685153</v>
      </c>
      <c r="M50" s="186">
        <v>15255428</v>
      </c>
      <c r="N50" s="186">
        <v>12718066</v>
      </c>
      <c r="O50" s="102">
        <f t="shared" si="3"/>
        <v>97264298</v>
      </c>
      <c r="P50" s="104">
        <f t="shared" si="4"/>
        <v>97264298</v>
      </c>
    </row>
    <row r="51" spans="3:16" ht="30" customHeight="1">
      <c r="C51" s="34"/>
      <c r="D51" s="35"/>
      <c r="E51" s="38" t="s">
        <v>40</v>
      </c>
      <c r="F51" s="186">
        <v>0</v>
      </c>
      <c r="G51" s="186">
        <v>0</v>
      </c>
      <c r="H51" s="102">
        <f t="shared" si="1"/>
        <v>0</v>
      </c>
      <c r="I51" s="187">
        <v>0</v>
      </c>
      <c r="J51" s="186">
        <v>126522</v>
      </c>
      <c r="K51" s="186">
        <v>355660</v>
      </c>
      <c r="L51" s="186">
        <v>453610</v>
      </c>
      <c r="M51" s="186">
        <v>2357125</v>
      </c>
      <c r="N51" s="186">
        <v>2261498</v>
      </c>
      <c r="O51" s="102">
        <f t="shared" si="3"/>
        <v>5554415</v>
      </c>
      <c r="P51" s="104">
        <f t="shared" si="4"/>
        <v>5554415</v>
      </c>
    </row>
    <row r="52" spans="3:16" ht="30" customHeight="1">
      <c r="C52" s="34"/>
      <c r="D52" s="35"/>
      <c r="E52" s="38" t="s">
        <v>41</v>
      </c>
      <c r="F52" s="186">
        <v>787500</v>
      </c>
      <c r="G52" s="186">
        <v>2421953</v>
      </c>
      <c r="H52" s="102">
        <f t="shared" si="1"/>
        <v>3209453</v>
      </c>
      <c r="I52" s="187">
        <v>0</v>
      </c>
      <c r="J52" s="186">
        <v>7830131</v>
      </c>
      <c r="K52" s="186">
        <v>5502526</v>
      </c>
      <c r="L52" s="186">
        <v>2970779</v>
      </c>
      <c r="M52" s="186">
        <v>4422106</v>
      </c>
      <c r="N52" s="186">
        <v>3359105</v>
      </c>
      <c r="O52" s="102">
        <f t="shared" si="3"/>
        <v>24084647</v>
      </c>
      <c r="P52" s="104">
        <f t="shared" si="4"/>
        <v>27294100</v>
      </c>
    </row>
    <row r="53" spans="3:16" ht="30" customHeight="1">
      <c r="C53" s="34"/>
      <c r="D53" s="35"/>
      <c r="E53" s="38" t="s">
        <v>42</v>
      </c>
      <c r="F53" s="186">
        <v>703004</v>
      </c>
      <c r="G53" s="186">
        <v>1783135</v>
      </c>
      <c r="H53" s="102">
        <f t="shared" si="1"/>
        <v>2486139</v>
      </c>
      <c r="I53" s="187">
        <v>0</v>
      </c>
      <c r="J53" s="186">
        <v>4849123</v>
      </c>
      <c r="K53" s="186">
        <v>3395531</v>
      </c>
      <c r="L53" s="186">
        <v>2639825</v>
      </c>
      <c r="M53" s="186">
        <v>2159421</v>
      </c>
      <c r="N53" s="186">
        <v>1285150</v>
      </c>
      <c r="O53" s="102">
        <f t="shared" si="3"/>
        <v>14329050</v>
      </c>
      <c r="P53" s="104">
        <f t="shared" si="4"/>
        <v>16815189</v>
      </c>
    </row>
    <row r="54" spans="3:16" ht="30" customHeight="1">
      <c r="C54" s="34"/>
      <c r="D54" s="35"/>
      <c r="E54" s="38" t="s">
        <v>43</v>
      </c>
      <c r="F54" s="186">
        <v>438261</v>
      </c>
      <c r="G54" s="186">
        <v>481928</v>
      </c>
      <c r="H54" s="102">
        <f t="shared" si="1"/>
        <v>920189</v>
      </c>
      <c r="I54" s="187">
        <v>0</v>
      </c>
      <c r="J54" s="186">
        <v>3838823</v>
      </c>
      <c r="K54" s="186">
        <v>3730044</v>
      </c>
      <c r="L54" s="186">
        <v>2423271</v>
      </c>
      <c r="M54" s="186">
        <v>2002137</v>
      </c>
      <c r="N54" s="186">
        <v>1259318</v>
      </c>
      <c r="O54" s="102">
        <f t="shared" si="3"/>
        <v>13253593</v>
      </c>
      <c r="P54" s="104">
        <f t="shared" si="4"/>
        <v>14173782</v>
      </c>
    </row>
    <row r="55" spans="3:16" ht="30" customHeight="1">
      <c r="C55" s="34"/>
      <c r="D55" s="39" t="s">
        <v>44</v>
      </c>
      <c r="E55" s="40"/>
      <c r="F55" s="101">
        <f>SUM(F56:F57)</f>
        <v>6617809</v>
      </c>
      <c r="G55" s="101">
        <f>SUM(G56:G57)</f>
        <v>12533796</v>
      </c>
      <c r="H55" s="102">
        <f t="shared" si="1"/>
        <v>19151605</v>
      </c>
      <c r="I55" s="103">
        <f aca="true" t="shared" si="12" ref="I55:N55">SUM(I56:I57)</f>
        <v>0</v>
      </c>
      <c r="J55" s="101">
        <f t="shared" si="12"/>
        <v>117549478</v>
      </c>
      <c r="K55" s="101">
        <f t="shared" si="12"/>
        <v>97044655</v>
      </c>
      <c r="L55" s="101">
        <f t="shared" si="12"/>
        <v>61003375</v>
      </c>
      <c r="M55" s="101">
        <f t="shared" si="12"/>
        <v>48145690</v>
      </c>
      <c r="N55" s="101">
        <f t="shared" si="12"/>
        <v>24621229</v>
      </c>
      <c r="O55" s="102">
        <f t="shared" si="3"/>
        <v>348364427</v>
      </c>
      <c r="P55" s="104">
        <f t="shared" si="4"/>
        <v>367516032</v>
      </c>
    </row>
    <row r="56" spans="3:16" ht="30" customHeight="1">
      <c r="C56" s="34"/>
      <c r="D56" s="35"/>
      <c r="E56" s="38" t="s">
        <v>45</v>
      </c>
      <c r="F56" s="186">
        <v>0</v>
      </c>
      <c r="G56" s="186">
        <v>0</v>
      </c>
      <c r="H56" s="102">
        <f t="shared" si="1"/>
        <v>0</v>
      </c>
      <c r="I56" s="187">
        <v>0</v>
      </c>
      <c r="J56" s="186">
        <v>91125844</v>
      </c>
      <c r="K56" s="186">
        <v>74025729</v>
      </c>
      <c r="L56" s="186">
        <v>49825572</v>
      </c>
      <c r="M56" s="186">
        <v>41982485</v>
      </c>
      <c r="N56" s="186">
        <v>21940383</v>
      </c>
      <c r="O56" s="102">
        <f t="shared" si="3"/>
        <v>278900013</v>
      </c>
      <c r="P56" s="104">
        <f t="shared" si="4"/>
        <v>278900013</v>
      </c>
    </row>
    <row r="57" spans="3:16" ht="30" customHeight="1">
      <c r="C57" s="34"/>
      <c r="D57" s="35"/>
      <c r="E57" s="38" t="s">
        <v>46</v>
      </c>
      <c r="F57" s="186">
        <v>6617809</v>
      </c>
      <c r="G57" s="186">
        <v>12533796</v>
      </c>
      <c r="H57" s="102">
        <f t="shared" si="1"/>
        <v>19151605</v>
      </c>
      <c r="I57" s="187">
        <v>0</v>
      </c>
      <c r="J57" s="186">
        <v>26423634</v>
      </c>
      <c r="K57" s="186">
        <v>23018926</v>
      </c>
      <c r="L57" s="186">
        <v>11177803</v>
      </c>
      <c r="M57" s="186">
        <v>6163205</v>
      </c>
      <c r="N57" s="186">
        <v>2680846</v>
      </c>
      <c r="O57" s="102">
        <f t="shared" si="3"/>
        <v>69464414</v>
      </c>
      <c r="P57" s="104">
        <f t="shared" si="4"/>
        <v>88616019</v>
      </c>
    </row>
    <row r="58" spans="3:16" ht="30" customHeight="1">
      <c r="C58" s="34"/>
      <c r="D58" s="39" t="s">
        <v>47</v>
      </c>
      <c r="E58" s="40"/>
      <c r="F58" s="101">
        <f>SUM(F59:F62)</f>
        <v>198243</v>
      </c>
      <c r="G58" s="101">
        <f>SUM(G59:G62)</f>
        <v>432467</v>
      </c>
      <c r="H58" s="102">
        <f t="shared" si="1"/>
        <v>630710</v>
      </c>
      <c r="I58" s="103">
        <f aca="true" t="shared" si="13" ref="I58:N58">SUM(I59:I62)</f>
        <v>0</v>
      </c>
      <c r="J58" s="101">
        <f t="shared" si="13"/>
        <v>8628253</v>
      </c>
      <c r="K58" s="101">
        <f t="shared" si="13"/>
        <v>8689478</v>
      </c>
      <c r="L58" s="101">
        <f t="shared" si="13"/>
        <v>23607646</v>
      </c>
      <c r="M58" s="101">
        <f t="shared" si="13"/>
        <v>26639027</v>
      </c>
      <c r="N58" s="101">
        <f t="shared" si="13"/>
        <v>9687317</v>
      </c>
      <c r="O58" s="102">
        <f t="shared" si="3"/>
        <v>77251721</v>
      </c>
      <c r="P58" s="104">
        <f t="shared" si="4"/>
        <v>77882431</v>
      </c>
    </row>
    <row r="59" spans="3:16" ht="30" customHeight="1">
      <c r="C59" s="34"/>
      <c r="D59" s="35"/>
      <c r="E59" s="38" t="s">
        <v>48</v>
      </c>
      <c r="F59" s="186">
        <v>153396</v>
      </c>
      <c r="G59" s="186">
        <v>262961</v>
      </c>
      <c r="H59" s="102">
        <f t="shared" si="1"/>
        <v>416357</v>
      </c>
      <c r="I59" s="187">
        <v>0</v>
      </c>
      <c r="J59" s="186">
        <v>7287550</v>
      </c>
      <c r="K59" s="186">
        <v>7826895</v>
      </c>
      <c r="L59" s="186">
        <v>22126936</v>
      </c>
      <c r="M59" s="186">
        <v>25586205</v>
      </c>
      <c r="N59" s="186">
        <v>9370733</v>
      </c>
      <c r="O59" s="102">
        <f t="shared" si="3"/>
        <v>72198319</v>
      </c>
      <c r="P59" s="104">
        <f t="shared" si="4"/>
        <v>72614676</v>
      </c>
    </row>
    <row r="60" spans="3:16" ht="30" customHeight="1">
      <c r="C60" s="34"/>
      <c r="D60" s="35"/>
      <c r="E60" s="41" t="s">
        <v>49</v>
      </c>
      <c r="F60" s="186">
        <v>44847</v>
      </c>
      <c r="G60" s="186">
        <v>169506</v>
      </c>
      <c r="H60" s="102">
        <f t="shared" si="1"/>
        <v>214353</v>
      </c>
      <c r="I60" s="187">
        <v>0</v>
      </c>
      <c r="J60" s="186">
        <v>1340703</v>
      </c>
      <c r="K60" s="186">
        <v>862583</v>
      </c>
      <c r="L60" s="186">
        <v>1480710</v>
      </c>
      <c r="M60" s="186">
        <v>1052822</v>
      </c>
      <c r="N60" s="186">
        <v>316584</v>
      </c>
      <c r="O60" s="102">
        <f t="shared" si="3"/>
        <v>5053402</v>
      </c>
      <c r="P60" s="104">
        <f t="shared" si="4"/>
        <v>5267755</v>
      </c>
    </row>
    <row r="61" spans="3:16" ht="30" customHeight="1">
      <c r="C61" s="34"/>
      <c r="D61" s="35"/>
      <c r="E61" s="41" t="s">
        <v>50</v>
      </c>
      <c r="F61" s="186">
        <v>0</v>
      </c>
      <c r="G61" s="186">
        <v>0</v>
      </c>
      <c r="H61" s="102">
        <f t="shared" si="1"/>
        <v>0</v>
      </c>
      <c r="I61" s="187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102">
        <f t="shared" si="3"/>
        <v>0</v>
      </c>
      <c r="P61" s="104">
        <f t="shared" si="4"/>
        <v>0</v>
      </c>
    </row>
    <row r="62" spans="3:16" ht="30" customHeight="1">
      <c r="C62" s="34"/>
      <c r="D62" s="42"/>
      <c r="E62" s="41" t="s">
        <v>77</v>
      </c>
      <c r="F62" s="186">
        <v>0</v>
      </c>
      <c r="G62" s="186">
        <v>0</v>
      </c>
      <c r="H62" s="102">
        <f t="shared" si="1"/>
        <v>0</v>
      </c>
      <c r="I62" s="188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0</v>
      </c>
      <c r="O62" s="102">
        <f t="shared" si="3"/>
        <v>0</v>
      </c>
      <c r="P62" s="104">
        <f t="shared" si="4"/>
        <v>0</v>
      </c>
    </row>
    <row r="63" spans="3:16" ht="30" customHeight="1">
      <c r="C63" s="34"/>
      <c r="D63" s="39" t="s">
        <v>51</v>
      </c>
      <c r="E63" s="40"/>
      <c r="F63" s="101">
        <f>SUM(F64:F66)</f>
        <v>6514864</v>
      </c>
      <c r="G63" s="101">
        <f>SUM(G64:G66)</f>
        <v>6914566</v>
      </c>
      <c r="H63" s="102">
        <f t="shared" si="1"/>
        <v>13429430</v>
      </c>
      <c r="I63" s="103">
        <f aca="true" t="shared" si="14" ref="I63:N63">SUM(I64:I66)</f>
        <v>0</v>
      </c>
      <c r="J63" s="101">
        <f t="shared" si="14"/>
        <v>12558367</v>
      </c>
      <c r="K63" s="101">
        <f t="shared" si="14"/>
        <v>17190806</v>
      </c>
      <c r="L63" s="101">
        <f t="shared" si="14"/>
        <v>11431399</v>
      </c>
      <c r="M63" s="101">
        <f t="shared" si="14"/>
        <v>9230368</v>
      </c>
      <c r="N63" s="101">
        <f t="shared" si="14"/>
        <v>4661387</v>
      </c>
      <c r="O63" s="102">
        <f t="shared" si="3"/>
        <v>55072327</v>
      </c>
      <c r="P63" s="104">
        <f t="shared" si="4"/>
        <v>68501757</v>
      </c>
    </row>
    <row r="64" spans="3:16" ht="30" customHeight="1">
      <c r="C64" s="34"/>
      <c r="D64" s="35"/>
      <c r="E64" s="41" t="s">
        <v>52</v>
      </c>
      <c r="F64" s="186">
        <v>3322948</v>
      </c>
      <c r="G64" s="186">
        <v>5728628</v>
      </c>
      <c r="H64" s="102">
        <f t="shared" si="1"/>
        <v>9051576</v>
      </c>
      <c r="I64" s="187">
        <v>0</v>
      </c>
      <c r="J64" s="186">
        <v>9971062</v>
      </c>
      <c r="K64" s="186">
        <v>16466474</v>
      </c>
      <c r="L64" s="186">
        <v>10546635</v>
      </c>
      <c r="M64" s="186">
        <v>8931749</v>
      </c>
      <c r="N64" s="186">
        <v>4661387</v>
      </c>
      <c r="O64" s="102">
        <f t="shared" si="3"/>
        <v>50577307</v>
      </c>
      <c r="P64" s="104">
        <f t="shared" si="4"/>
        <v>59628883</v>
      </c>
    </row>
    <row r="65" spans="3:16" ht="30" customHeight="1">
      <c r="C65" s="34"/>
      <c r="D65" s="35"/>
      <c r="E65" s="41" t="s">
        <v>53</v>
      </c>
      <c r="F65" s="186">
        <v>511589</v>
      </c>
      <c r="G65" s="186">
        <v>394098</v>
      </c>
      <c r="H65" s="102">
        <f t="shared" si="1"/>
        <v>905687</v>
      </c>
      <c r="I65" s="187">
        <v>0</v>
      </c>
      <c r="J65" s="186">
        <v>523098</v>
      </c>
      <c r="K65" s="186">
        <v>260514</v>
      </c>
      <c r="L65" s="186">
        <v>332316</v>
      </c>
      <c r="M65" s="186">
        <v>144562</v>
      </c>
      <c r="N65" s="186">
        <v>0</v>
      </c>
      <c r="O65" s="102">
        <f t="shared" si="3"/>
        <v>1260490</v>
      </c>
      <c r="P65" s="104">
        <f t="shared" si="4"/>
        <v>2166177</v>
      </c>
    </row>
    <row r="66" spans="3:16" ht="30" customHeight="1">
      <c r="C66" s="34"/>
      <c r="D66" s="35"/>
      <c r="E66" s="41" t="s">
        <v>54</v>
      </c>
      <c r="F66" s="186">
        <v>2680327</v>
      </c>
      <c r="G66" s="186">
        <v>791840</v>
      </c>
      <c r="H66" s="102">
        <f t="shared" si="1"/>
        <v>3472167</v>
      </c>
      <c r="I66" s="187">
        <v>0</v>
      </c>
      <c r="J66" s="186">
        <v>2064207</v>
      </c>
      <c r="K66" s="186">
        <v>463818</v>
      </c>
      <c r="L66" s="186">
        <v>552448</v>
      </c>
      <c r="M66" s="186">
        <v>154057</v>
      </c>
      <c r="N66" s="186">
        <v>0</v>
      </c>
      <c r="O66" s="102">
        <f t="shared" si="3"/>
        <v>3234530</v>
      </c>
      <c r="P66" s="104">
        <f t="shared" si="4"/>
        <v>6706697</v>
      </c>
    </row>
    <row r="67" spans="3:16" ht="30" customHeight="1">
      <c r="C67" s="34"/>
      <c r="D67" s="43" t="s">
        <v>55</v>
      </c>
      <c r="E67" s="44"/>
      <c r="F67" s="186">
        <v>796782</v>
      </c>
      <c r="G67" s="186">
        <v>1049297</v>
      </c>
      <c r="H67" s="102">
        <f t="shared" si="1"/>
        <v>1846079</v>
      </c>
      <c r="I67" s="187">
        <v>0</v>
      </c>
      <c r="J67" s="186">
        <v>14444850</v>
      </c>
      <c r="K67" s="186">
        <v>10638813</v>
      </c>
      <c r="L67" s="186">
        <v>8383681</v>
      </c>
      <c r="M67" s="186">
        <v>11549672</v>
      </c>
      <c r="N67" s="186">
        <v>4232682</v>
      </c>
      <c r="O67" s="102">
        <f t="shared" si="3"/>
        <v>49249698</v>
      </c>
      <c r="P67" s="104">
        <f t="shared" si="4"/>
        <v>51095777</v>
      </c>
    </row>
    <row r="68" spans="3:16" ht="30" customHeight="1" thickBot="1">
      <c r="C68" s="45"/>
      <c r="D68" s="46" t="s">
        <v>56</v>
      </c>
      <c r="E68" s="47"/>
      <c r="F68" s="189">
        <v>4165950</v>
      </c>
      <c r="G68" s="189">
        <v>5125522</v>
      </c>
      <c r="H68" s="105">
        <f t="shared" si="1"/>
        <v>9291472</v>
      </c>
      <c r="I68" s="190">
        <v>0</v>
      </c>
      <c r="J68" s="189">
        <v>39310921</v>
      </c>
      <c r="K68" s="189">
        <v>24305373</v>
      </c>
      <c r="L68" s="189">
        <v>16021263</v>
      </c>
      <c r="M68" s="189">
        <v>10902656</v>
      </c>
      <c r="N68" s="189">
        <v>4787647</v>
      </c>
      <c r="O68" s="105">
        <f t="shared" si="3"/>
        <v>95327860</v>
      </c>
      <c r="P68" s="106">
        <f t="shared" si="4"/>
        <v>104619332</v>
      </c>
    </row>
    <row r="69" spans="3:16" ht="30" customHeight="1">
      <c r="C69" s="32" t="s">
        <v>57</v>
      </c>
      <c r="D69" s="48"/>
      <c r="E69" s="49"/>
      <c r="F69" s="97">
        <f>SUM(F70:F78)</f>
        <v>653814</v>
      </c>
      <c r="G69" s="97">
        <f>SUM(G70:G78)</f>
        <v>1316222</v>
      </c>
      <c r="H69" s="98">
        <f t="shared" si="1"/>
        <v>1970036</v>
      </c>
      <c r="I69" s="99">
        <f aca="true" t="shared" si="15" ref="I69:N69">SUM(I70:I78)</f>
        <v>0</v>
      </c>
      <c r="J69" s="97">
        <f t="shared" si="15"/>
        <v>84104804</v>
      </c>
      <c r="K69" s="97">
        <f t="shared" si="15"/>
        <v>93182036</v>
      </c>
      <c r="L69" s="97">
        <f t="shared" si="15"/>
        <v>103707503</v>
      </c>
      <c r="M69" s="97">
        <f t="shared" si="15"/>
        <v>115529495</v>
      </c>
      <c r="N69" s="97">
        <f t="shared" si="15"/>
        <v>85487743</v>
      </c>
      <c r="O69" s="98">
        <f t="shared" si="3"/>
        <v>482011581</v>
      </c>
      <c r="P69" s="100">
        <f t="shared" si="4"/>
        <v>483981617</v>
      </c>
    </row>
    <row r="70" spans="3:16" ht="30" customHeight="1">
      <c r="C70" s="50"/>
      <c r="D70" s="43" t="s">
        <v>58</v>
      </c>
      <c r="E70" s="44"/>
      <c r="F70" s="191">
        <v>0</v>
      </c>
      <c r="G70" s="191">
        <v>0</v>
      </c>
      <c r="H70" s="107">
        <f t="shared" si="1"/>
        <v>0</v>
      </c>
      <c r="I70" s="188">
        <v>0</v>
      </c>
      <c r="J70" s="191">
        <v>7894203</v>
      </c>
      <c r="K70" s="191">
        <v>16552069</v>
      </c>
      <c r="L70" s="191">
        <v>14383603</v>
      </c>
      <c r="M70" s="191">
        <v>13710457</v>
      </c>
      <c r="N70" s="191">
        <v>5439105</v>
      </c>
      <c r="O70" s="107">
        <f t="shared" si="3"/>
        <v>57979437</v>
      </c>
      <c r="P70" s="108">
        <f t="shared" si="4"/>
        <v>57979437</v>
      </c>
    </row>
    <row r="71" spans="3:16" ht="30" customHeight="1">
      <c r="C71" s="34"/>
      <c r="D71" s="43" t="s">
        <v>59</v>
      </c>
      <c r="E71" s="44"/>
      <c r="F71" s="186">
        <v>0</v>
      </c>
      <c r="G71" s="186">
        <v>0</v>
      </c>
      <c r="H71" s="101">
        <f t="shared" si="1"/>
        <v>0</v>
      </c>
      <c r="I71" s="188">
        <v>0</v>
      </c>
      <c r="J71" s="186">
        <v>113256</v>
      </c>
      <c r="K71" s="186">
        <v>0</v>
      </c>
      <c r="L71" s="186">
        <v>0</v>
      </c>
      <c r="M71" s="186">
        <v>0</v>
      </c>
      <c r="N71" s="186">
        <v>0</v>
      </c>
      <c r="O71" s="102">
        <f t="shared" si="3"/>
        <v>113256</v>
      </c>
      <c r="P71" s="104">
        <f t="shared" si="4"/>
        <v>113256</v>
      </c>
    </row>
    <row r="72" spans="3:16" ht="30" customHeight="1">
      <c r="C72" s="34"/>
      <c r="D72" s="43" t="s">
        <v>74</v>
      </c>
      <c r="E72" s="44"/>
      <c r="F72" s="186">
        <v>0</v>
      </c>
      <c r="G72" s="186">
        <v>0</v>
      </c>
      <c r="H72" s="101">
        <f t="shared" si="1"/>
        <v>0</v>
      </c>
      <c r="I72" s="188">
        <v>0</v>
      </c>
      <c r="J72" s="186">
        <v>41918141</v>
      </c>
      <c r="K72" s="186">
        <v>37086443</v>
      </c>
      <c r="L72" s="186">
        <v>25144694</v>
      </c>
      <c r="M72" s="186">
        <v>14036087</v>
      </c>
      <c r="N72" s="186">
        <v>8718273</v>
      </c>
      <c r="O72" s="102">
        <f t="shared" si="3"/>
        <v>126903638</v>
      </c>
      <c r="P72" s="104">
        <f t="shared" si="4"/>
        <v>126903638</v>
      </c>
    </row>
    <row r="73" spans="3:16" ht="30" customHeight="1">
      <c r="C73" s="34"/>
      <c r="D73" s="43" t="s">
        <v>60</v>
      </c>
      <c r="E73" s="44"/>
      <c r="F73" s="186">
        <v>37800</v>
      </c>
      <c r="G73" s="186">
        <v>28485</v>
      </c>
      <c r="H73" s="101">
        <f t="shared" si="1"/>
        <v>66285</v>
      </c>
      <c r="I73" s="187">
        <v>0</v>
      </c>
      <c r="J73" s="186">
        <v>3751984</v>
      </c>
      <c r="K73" s="186">
        <v>2043188</v>
      </c>
      <c r="L73" s="186">
        <v>6273702</v>
      </c>
      <c r="M73" s="186">
        <v>4480284</v>
      </c>
      <c r="N73" s="186">
        <v>3665556</v>
      </c>
      <c r="O73" s="102">
        <f t="shared" si="3"/>
        <v>20214714</v>
      </c>
      <c r="P73" s="104">
        <f t="shared" si="4"/>
        <v>20280999</v>
      </c>
    </row>
    <row r="74" spans="3:16" ht="30" customHeight="1">
      <c r="C74" s="34"/>
      <c r="D74" s="43" t="s">
        <v>61</v>
      </c>
      <c r="E74" s="44"/>
      <c r="F74" s="186">
        <v>616014</v>
      </c>
      <c r="G74" s="186">
        <v>1287737</v>
      </c>
      <c r="H74" s="101">
        <f t="shared" si="1"/>
        <v>1903751</v>
      </c>
      <c r="I74" s="187">
        <v>0</v>
      </c>
      <c r="J74" s="186">
        <v>11575136</v>
      </c>
      <c r="K74" s="186">
        <v>12540651</v>
      </c>
      <c r="L74" s="186">
        <v>9135901</v>
      </c>
      <c r="M74" s="186">
        <v>9181349</v>
      </c>
      <c r="N74" s="186">
        <v>3507091</v>
      </c>
      <c r="O74" s="102">
        <f t="shared" si="3"/>
        <v>45940128</v>
      </c>
      <c r="P74" s="104">
        <f t="shared" si="4"/>
        <v>47843879</v>
      </c>
    </row>
    <row r="75" spans="3:16" ht="30" customHeight="1">
      <c r="C75" s="34"/>
      <c r="D75" s="43" t="s">
        <v>62</v>
      </c>
      <c r="E75" s="44"/>
      <c r="F75" s="186">
        <v>0</v>
      </c>
      <c r="G75" s="186">
        <v>0</v>
      </c>
      <c r="H75" s="101">
        <f aca="true" t="shared" si="16" ref="H75:H84">SUM(F75:G75)</f>
        <v>0</v>
      </c>
      <c r="I75" s="188">
        <v>0</v>
      </c>
      <c r="J75" s="186">
        <v>18518418</v>
      </c>
      <c r="K75" s="186">
        <v>23298942</v>
      </c>
      <c r="L75" s="186">
        <v>27343511</v>
      </c>
      <c r="M75" s="186">
        <v>13233607</v>
      </c>
      <c r="N75" s="186">
        <v>7924810</v>
      </c>
      <c r="O75" s="102">
        <f aca="true" t="shared" si="17" ref="O75:O84">SUM(I75:N75)</f>
        <v>90319288</v>
      </c>
      <c r="P75" s="104">
        <f aca="true" t="shared" si="18" ref="P75:P84">SUM(O75,H75)</f>
        <v>90319288</v>
      </c>
    </row>
    <row r="76" spans="3:16" ht="30" customHeight="1">
      <c r="C76" s="34"/>
      <c r="D76" s="43" t="s">
        <v>63</v>
      </c>
      <c r="E76" s="44"/>
      <c r="F76" s="186">
        <v>0</v>
      </c>
      <c r="G76" s="186">
        <v>0</v>
      </c>
      <c r="H76" s="101">
        <f t="shared" si="16"/>
        <v>0</v>
      </c>
      <c r="I76" s="188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02">
        <f t="shared" si="17"/>
        <v>0</v>
      </c>
      <c r="P76" s="104">
        <f t="shared" si="18"/>
        <v>0</v>
      </c>
    </row>
    <row r="77" spans="3:16" ht="30" customHeight="1">
      <c r="C77" s="34"/>
      <c r="D77" s="167" t="s">
        <v>64</v>
      </c>
      <c r="E77" s="185"/>
      <c r="F77" s="186">
        <v>0</v>
      </c>
      <c r="G77" s="186">
        <v>0</v>
      </c>
      <c r="H77" s="102">
        <f t="shared" si="16"/>
        <v>0</v>
      </c>
      <c r="I77" s="188">
        <v>0</v>
      </c>
      <c r="J77" s="186">
        <v>198612</v>
      </c>
      <c r="K77" s="186">
        <v>1268415</v>
      </c>
      <c r="L77" s="186">
        <v>21012444</v>
      </c>
      <c r="M77" s="186">
        <v>59437278</v>
      </c>
      <c r="N77" s="186">
        <v>56156849</v>
      </c>
      <c r="O77" s="102">
        <f t="shared" si="17"/>
        <v>138073598</v>
      </c>
      <c r="P77" s="104">
        <f t="shared" si="18"/>
        <v>138073598</v>
      </c>
    </row>
    <row r="78" spans="3:16" ht="30" customHeight="1" thickBot="1">
      <c r="C78" s="45"/>
      <c r="D78" s="169" t="s">
        <v>65</v>
      </c>
      <c r="E78" s="170"/>
      <c r="F78" s="192">
        <v>0</v>
      </c>
      <c r="G78" s="192">
        <v>0</v>
      </c>
      <c r="H78" s="109">
        <f t="shared" si="16"/>
        <v>0</v>
      </c>
      <c r="I78" s="193">
        <v>0</v>
      </c>
      <c r="J78" s="192">
        <v>135054</v>
      </c>
      <c r="K78" s="192">
        <v>392328</v>
      </c>
      <c r="L78" s="192">
        <v>413648</v>
      </c>
      <c r="M78" s="192">
        <v>1450433</v>
      </c>
      <c r="N78" s="192">
        <v>76059</v>
      </c>
      <c r="O78" s="109">
        <f t="shared" si="17"/>
        <v>2467522</v>
      </c>
      <c r="P78" s="110">
        <f t="shared" si="18"/>
        <v>2467522</v>
      </c>
    </row>
    <row r="79" spans="3:16" ht="30" customHeight="1">
      <c r="C79" s="32" t="s">
        <v>66</v>
      </c>
      <c r="D79" s="48"/>
      <c r="E79" s="49"/>
      <c r="F79" s="97">
        <f>SUM(F80:F83)</f>
        <v>0</v>
      </c>
      <c r="G79" s="97">
        <f>SUM(G80:G83)</f>
        <v>0</v>
      </c>
      <c r="H79" s="98">
        <f t="shared" si="16"/>
        <v>0</v>
      </c>
      <c r="I79" s="89">
        <v>0</v>
      </c>
      <c r="J79" s="97">
        <f>SUM(J80:J83)</f>
        <v>40277763</v>
      </c>
      <c r="K79" s="97">
        <f>SUM(K80:K83)</f>
        <v>44211407</v>
      </c>
      <c r="L79" s="97">
        <f>SUM(L80:L83)</f>
        <v>102411529</v>
      </c>
      <c r="M79" s="97">
        <f>SUM(M80:M83)</f>
        <v>244776563</v>
      </c>
      <c r="N79" s="97">
        <f>SUM(N80:N83)</f>
        <v>167200164</v>
      </c>
      <c r="O79" s="98">
        <f t="shared" si="17"/>
        <v>598877426</v>
      </c>
      <c r="P79" s="100">
        <f t="shared" si="18"/>
        <v>598877426</v>
      </c>
    </row>
    <row r="80" spans="3:16" ht="30" customHeight="1">
      <c r="C80" s="34"/>
      <c r="D80" s="43" t="s">
        <v>67</v>
      </c>
      <c r="E80" s="44"/>
      <c r="F80" s="186">
        <v>0</v>
      </c>
      <c r="G80" s="186">
        <v>0</v>
      </c>
      <c r="H80" s="102">
        <f t="shared" si="16"/>
        <v>0</v>
      </c>
      <c r="I80" s="188">
        <v>0</v>
      </c>
      <c r="J80" s="186">
        <v>1213991</v>
      </c>
      <c r="K80" s="186">
        <v>2134467</v>
      </c>
      <c r="L80" s="186">
        <v>48050832</v>
      </c>
      <c r="M80" s="186">
        <v>126272416</v>
      </c>
      <c r="N80" s="186">
        <v>92098828</v>
      </c>
      <c r="O80" s="102">
        <f t="shared" si="17"/>
        <v>269770534</v>
      </c>
      <c r="P80" s="104">
        <f t="shared" si="18"/>
        <v>269770534</v>
      </c>
    </row>
    <row r="81" spans="3:16" ht="30" customHeight="1">
      <c r="C81" s="34"/>
      <c r="D81" s="43" t="s">
        <v>68</v>
      </c>
      <c r="E81" s="44"/>
      <c r="F81" s="186">
        <v>0</v>
      </c>
      <c r="G81" s="186">
        <v>0</v>
      </c>
      <c r="H81" s="102">
        <f t="shared" si="16"/>
        <v>0</v>
      </c>
      <c r="I81" s="188">
        <v>0</v>
      </c>
      <c r="J81" s="186">
        <v>38338955</v>
      </c>
      <c r="K81" s="186">
        <v>38658632</v>
      </c>
      <c r="L81" s="186">
        <v>43853079</v>
      </c>
      <c r="M81" s="186">
        <v>53558065</v>
      </c>
      <c r="N81" s="186">
        <v>37508618</v>
      </c>
      <c r="O81" s="102">
        <f t="shared" si="17"/>
        <v>211917349</v>
      </c>
      <c r="P81" s="104">
        <f t="shared" si="18"/>
        <v>211917349</v>
      </c>
    </row>
    <row r="82" spans="3:16" ht="30" customHeight="1">
      <c r="C82" s="34"/>
      <c r="D82" s="43" t="s">
        <v>69</v>
      </c>
      <c r="E82" s="44"/>
      <c r="F82" s="186">
        <v>0</v>
      </c>
      <c r="G82" s="186">
        <v>0</v>
      </c>
      <c r="H82" s="102">
        <f t="shared" si="16"/>
        <v>0</v>
      </c>
      <c r="I82" s="188">
        <v>0</v>
      </c>
      <c r="J82" s="186">
        <v>1239716</v>
      </c>
      <c r="K82" s="186">
        <v>2087793</v>
      </c>
      <c r="L82" s="186">
        <v>7500396</v>
      </c>
      <c r="M82" s="186">
        <v>34861432</v>
      </c>
      <c r="N82" s="186">
        <v>19644810</v>
      </c>
      <c r="O82" s="102">
        <f t="shared" si="17"/>
        <v>65334147</v>
      </c>
      <c r="P82" s="104">
        <f t="shared" si="18"/>
        <v>65334147</v>
      </c>
    </row>
    <row r="83" spans="3:16" ht="30" customHeight="1" thickBot="1">
      <c r="C83" s="45"/>
      <c r="D83" s="46" t="s">
        <v>78</v>
      </c>
      <c r="E83" s="47"/>
      <c r="F83" s="189">
        <v>0</v>
      </c>
      <c r="G83" s="189">
        <v>0</v>
      </c>
      <c r="H83" s="105">
        <f t="shared" si="16"/>
        <v>0</v>
      </c>
      <c r="I83" s="194">
        <v>0</v>
      </c>
      <c r="J83" s="189">
        <v>-514899</v>
      </c>
      <c r="K83" s="189">
        <v>1330515</v>
      </c>
      <c r="L83" s="189">
        <v>3007222</v>
      </c>
      <c r="M83" s="189">
        <v>30084650</v>
      </c>
      <c r="N83" s="189">
        <v>17947908</v>
      </c>
      <c r="O83" s="105">
        <f t="shared" si="17"/>
        <v>51855396</v>
      </c>
      <c r="P83" s="106">
        <f t="shared" si="18"/>
        <v>51855396</v>
      </c>
    </row>
    <row r="84" spans="3:16" ht="30" customHeight="1" thickBot="1">
      <c r="C84" s="171" t="s">
        <v>70</v>
      </c>
      <c r="D84" s="172"/>
      <c r="E84" s="172"/>
      <c r="F84" s="111">
        <f>SUM(F48,F69,F79)</f>
        <v>20876227</v>
      </c>
      <c r="G84" s="111">
        <f>SUM(G48,G69,G79)</f>
        <v>32058886</v>
      </c>
      <c r="H84" s="112">
        <f t="shared" si="16"/>
        <v>52935113</v>
      </c>
      <c r="I84" s="113">
        <f aca="true" t="shared" si="19" ref="I84:N84">SUM(I48,I69,I79)</f>
        <v>0</v>
      </c>
      <c r="J84" s="111">
        <f t="shared" si="19"/>
        <v>363284598</v>
      </c>
      <c r="K84" s="111">
        <f t="shared" si="19"/>
        <v>332086417</v>
      </c>
      <c r="L84" s="111">
        <f t="shared" si="19"/>
        <v>350739034</v>
      </c>
      <c r="M84" s="111">
        <f t="shared" si="19"/>
        <v>492969688</v>
      </c>
      <c r="N84" s="111">
        <f t="shared" si="19"/>
        <v>321561306</v>
      </c>
      <c r="O84" s="112">
        <f t="shared" si="17"/>
        <v>1860641043</v>
      </c>
      <c r="P84" s="114">
        <f t="shared" si="18"/>
        <v>1913576156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2020-05-20T06:37:04Z</cp:lastPrinted>
  <dcterms:created xsi:type="dcterms:W3CDTF">2012-04-10T04:28:23Z</dcterms:created>
  <dcterms:modified xsi:type="dcterms:W3CDTF">2020-05-20T06:37:09Z</dcterms:modified>
  <cp:category/>
  <cp:version/>
  <cp:contentType/>
  <cp:contentStatus/>
</cp:coreProperties>
</file>