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40" yWindow="3930" windowWidth="10140" windowHeight="6225" activeTab="0"/>
  </bookViews>
  <sheets>
    <sheet name="１" sheetId="1" r:id="rId1"/>
    <sheet name="２" sheetId="2" r:id="rId2"/>
    <sheet name="３ " sheetId="3" r:id="rId3"/>
  </sheets>
  <definedNames/>
  <calcPr fullCalcOnLoad="1"/>
</workbook>
</file>

<file path=xl/sharedStrings.xml><?xml version="1.0" encoding="utf-8"?>
<sst xmlns="http://schemas.openxmlformats.org/spreadsheetml/2006/main" count="283" uniqueCount="94">
  <si>
    <t>山口県国保連合会</t>
  </si>
  <si>
    <t>要介護１</t>
  </si>
  <si>
    <t>要介護２</t>
  </si>
  <si>
    <t>要介護３</t>
  </si>
  <si>
    <t>要介護４</t>
  </si>
  <si>
    <t>要介護５</t>
  </si>
  <si>
    <t>合計</t>
  </si>
  <si>
    <t>要支援１</t>
  </si>
  <si>
    <t>要支援２</t>
  </si>
  <si>
    <t>計</t>
  </si>
  <si>
    <t>要支援１</t>
  </si>
  <si>
    <t>計</t>
  </si>
  <si>
    <t>　第１号被保険者</t>
  </si>
  <si>
    <t>　第２号被保険者</t>
  </si>
  <si>
    <t>　　　総　　数</t>
  </si>
  <si>
    <t>予防給付</t>
  </si>
  <si>
    <t>介護給付</t>
  </si>
  <si>
    <t>介護老人福祉施設</t>
  </si>
  <si>
    <t>介護療養型医療施設</t>
  </si>
  <si>
    <t>総　　数</t>
  </si>
  <si>
    <t>区　　分</t>
  </si>
  <si>
    <t>下関市の介護保険事業の実施状況</t>
  </si>
  <si>
    <t>１．第１号被保険者数</t>
  </si>
  <si>
    <t>２．要介護（要支援）認定者数</t>
  </si>
  <si>
    <t>３．居宅介護（介護予防）サービス受給者数</t>
  </si>
  <si>
    <t>４．地域密着型（介護予防）サービス受給者数</t>
  </si>
  <si>
    <t>５．施設介護サービス受給者数</t>
  </si>
  <si>
    <t>６．保険給付状況（介護給付・予防給付）</t>
  </si>
  <si>
    <t>要支援２</t>
  </si>
  <si>
    <t>経過的
要介護</t>
  </si>
  <si>
    <t>介護老人保健施設</t>
  </si>
  <si>
    <t>山口県国保連合会</t>
  </si>
  <si>
    <t>種　　類</t>
  </si>
  <si>
    <t>予防給付</t>
  </si>
  <si>
    <t>介護給付</t>
  </si>
  <si>
    <t>経過的
要介護</t>
  </si>
  <si>
    <t>ア　件数</t>
  </si>
  <si>
    <t>居宅（介護予防）サービス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</si>
  <si>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</si>
  <si>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</si>
  <si>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</si>
  <si>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</si>
  <si>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</si>
  <si>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</si>
  <si>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通所サービス</t>
  </si>
  <si>
    <t>通所介護</t>
  </si>
  <si>
    <t>通所リハビリテーション</t>
  </si>
  <si>
    <t>短期入所サービス</t>
  </si>
  <si>
    <t>短期入所生活介護</t>
  </si>
  <si>
    <t>短期入所療養介護（介護老人保健施設）</t>
  </si>
  <si>
    <t>短期入所療養介護（介護療養型医療施設等）</t>
  </si>
  <si>
    <t>福祉用具・住宅改修サービス</t>
  </si>
  <si>
    <t>福祉用具貸与</t>
  </si>
  <si>
    <t>福祉用具購入費</t>
  </si>
  <si>
    <t>住宅改修費</t>
  </si>
  <si>
    <t>特定施設入居者生活介護</t>
  </si>
  <si>
    <t>介護予防支援・居宅介護支援</t>
  </si>
  <si>
    <t>地域密着型（介護予防）サービス</t>
  </si>
  <si>
    <t>定期巡回・随時対応型訪問介護看護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</si>
  <si>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</si>
  <si>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</si>
  <si>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</si>
  <si>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</si>
  <si>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</si>
  <si>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</si>
  <si>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複合型サービス（看護小規模多機能型居宅介護）</t>
  </si>
  <si>
    <t>施設サービス</t>
  </si>
  <si>
    <t>介護老人福祉施設</t>
  </si>
  <si>
    <t>介護老人保健施設</t>
  </si>
  <si>
    <t>介護療養型医療施設</t>
  </si>
  <si>
    <t>　　　総　　計</t>
  </si>
  <si>
    <t>イ　単位数</t>
  </si>
  <si>
    <t>ウ　費用額</t>
  </si>
  <si>
    <t>エ　給付費</t>
  </si>
  <si>
    <t>地域密着型通所介護</t>
  </si>
  <si>
    <t>（当月末現在）</t>
  </si>
  <si>
    <t>介護医療院</t>
  </si>
  <si>
    <t>短期入所療養介護（介護医療院）</t>
  </si>
  <si>
    <t>介護医療院</t>
  </si>
  <si>
    <t>（現物給付：前月国保連審査分、償還給付：前月支出決定分）</t>
  </si>
  <si>
    <t>６５歳以上７５歳未満</t>
  </si>
  <si>
    <t>７５歳以上８５歳未満</t>
  </si>
  <si>
    <t>８５歳以上</t>
  </si>
  <si>
    <t>合計</t>
  </si>
  <si>
    <t>合計</t>
  </si>
  <si>
    <t>合計</t>
  </si>
  <si>
    <t>　第１号被保険者</t>
  </si>
  <si>
    <t>　　６５歳以上７５歳未満</t>
  </si>
  <si>
    <t>　　７５歳以上８５歳未満</t>
  </si>
  <si>
    <t>　　８５歳以上</t>
  </si>
  <si>
    <t>　第２号被保険者</t>
  </si>
  <si>
    <t>（令和 01年 12月分）</t>
  </si>
  <si>
    <t>（令和 01年 12月分）</t>
  </si>
  <si>
    <t>（令和 01年12月分）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</si>
</sst>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[$-411]gggee&quot;年 &quot;mm&quot;月 &quot;dd&quot;日作成&quot;"/>
    <numFmt numFmtId="178" formatCode="#,##0_ "/>
    <numFmt numFmtId="179" formatCode="&quot;保険者番号：&quot;000000"/>
    <numFmt numFmtId="180" formatCode="&quot;保険者名：&quot;@"/>
    <numFmt numFmtId="181" formatCode="&quot;保険者名　：&quot;@"/>
    <numFmt numFmtId="182" formatCode="[$-411]&quot;(&quot;ggg\ ee&quot;年 &quot;\ m&quot;月　審査分）&quot;"/>
    <numFmt numFmtId="183" formatCode="[$-411]&quot;（&quot;ggg\ ee&quot;年 &quot;\ m&quot;月分）&quot;"/>
    <numFmt numFmtId="184" formatCode="[$-411]&quot;（&quot;ggg\ ee&quot;年  &quot;m&quot;月分）&quot;"/>
    <numFmt numFmtId="185" formatCode="####0&quot; 頁&quot;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24"/>
      <name val="ＭＳ ゴシック"/>
      <family val="3"/>
    </font>
    <font>
      <sz val="16"/>
      <name val="ＭＳ ゴシック"/>
      <family val="3"/>
    </font>
    <font>
      <sz val="16"/>
      <name val="ＭＳ Ｐゴシック"/>
      <family val="3"/>
    </font>
    <font>
      <sz val="14"/>
      <name val="ＭＳ ゴシック"/>
      <family val="3"/>
    </font>
    <font>
      <sz val="20"/>
      <name val="ＭＳ ゴシック"/>
      <family val="3"/>
    </font>
    <font>
      <sz val="18"/>
      <name val="ＭＳ ゴシック"/>
      <family val="3"/>
    </font>
    <font>
      <sz val="26"/>
      <name val="ＭＳ 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double"/>
      <right style="medium"/>
      <top style="medium"/>
      <bottom style="thin"/>
    </border>
    <border>
      <left style="thin"/>
      <right style="thin"/>
      <top style="thin"/>
      <bottom style="thin"/>
    </border>
    <border diagonalUp="1">
      <left style="double"/>
      <right style="thin"/>
      <top style="thin"/>
      <bottom style="thin"/>
      <diagonal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ck"/>
      <bottom style="medium"/>
    </border>
    <border>
      <left style="thick"/>
      <right/>
      <top style="medium"/>
      <bottom/>
    </border>
    <border>
      <left style="thick"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medium"/>
      <top style="thin"/>
      <bottom style="thin"/>
    </border>
    <border>
      <left style="thick"/>
      <right style="thin"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ck"/>
      <right/>
      <top/>
      <bottom/>
    </border>
    <border>
      <left style="thick"/>
      <right/>
      <top style="thick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 diagonalUp="1">
      <left style="double"/>
      <right style="thin"/>
      <top style="thin"/>
      <bottom style="medium"/>
      <diagonal style="thin"/>
    </border>
    <border>
      <left style="double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medium"/>
    </border>
    <border>
      <left/>
      <right/>
      <top/>
      <bottom style="thick"/>
    </border>
    <border diagonalUp="1">
      <left style="double"/>
      <right style="medium"/>
      <top style="medium"/>
      <bottom style="thin"/>
      <diagonal style="thin"/>
    </border>
    <border>
      <left style="thick"/>
      <right/>
      <top/>
      <bottom style="medium"/>
    </border>
    <border>
      <left style="double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 diagonalUp="1">
      <left style="double"/>
      <right style="medium"/>
      <top style="thin"/>
      <bottom style="thin"/>
      <diagonal style="thin"/>
    </border>
    <border diagonalUp="1">
      <left style="double"/>
      <right style="medium"/>
      <top/>
      <bottom style="medium"/>
      <diagonal style="thin"/>
    </border>
    <border>
      <left style="medium"/>
      <right style="medium"/>
      <top style="medium"/>
      <bottom style="thin"/>
    </border>
    <border>
      <left style="medium"/>
      <right style="double"/>
      <top style="medium"/>
      <bottom style="thin"/>
    </border>
    <border>
      <left style="double"/>
      <right style="thick"/>
      <top style="medium"/>
      <bottom style="thin"/>
    </border>
    <border>
      <left style="medium"/>
      <right style="double"/>
      <top style="thin"/>
      <bottom style="thin"/>
    </border>
    <border>
      <left style="double"/>
      <right style="thick"/>
      <top style="thin"/>
      <bottom style="thin"/>
    </border>
    <border>
      <left style="medium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thin"/>
      <bottom style="medium"/>
    </border>
    <border>
      <left style="double"/>
      <right style="thick"/>
      <top style="thin"/>
      <bottom style="medium"/>
    </border>
    <border>
      <left style="medium"/>
      <right style="double"/>
      <top/>
      <bottom style="thin"/>
    </border>
    <border>
      <left style="double"/>
      <right style="thick"/>
      <top/>
      <bottom style="thin"/>
    </border>
    <border>
      <left style="medium"/>
      <right style="double"/>
      <top/>
      <bottom style="medium"/>
    </border>
    <border>
      <left style="double"/>
      <right style="thick"/>
      <top/>
      <bottom style="medium"/>
    </border>
    <border diagonalUp="1">
      <left style="double"/>
      <right style="medium"/>
      <top style="thin"/>
      <bottom style="medium"/>
      <diagonal style="thin"/>
    </border>
    <border>
      <left style="medium"/>
      <right style="medium"/>
      <top style="medium"/>
      <bottom style="thick"/>
    </border>
    <border>
      <left style="medium"/>
      <right style="double"/>
      <top style="medium"/>
      <bottom style="thick"/>
    </border>
    <border>
      <left style="double"/>
      <right style="medium"/>
      <top style="medium"/>
      <bottom style="thick"/>
    </border>
    <border>
      <left style="double"/>
      <right style="thick"/>
      <top style="medium"/>
      <bottom style="thick"/>
    </border>
    <border>
      <left/>
      <right style="thick"/>
      <top style="thick"/>
      <bottom style="medium"/>
    </border>
    <border>
      <left style="medium"/>
      <right style="double"/>
      <top style="thin"/>
      <bottom/>
    </border>
    <border>
      <left style="thin"/>
      <right style="double"/>
      <top style="thin"/>
      <bottom style="medium"/>
    </border>
    <border>
      <left style="medium"/>
      <right style="thin"/>
      <top style="thin"/>
      <bottom style="medium"/>
    </border>
    <border>
      <left/>
      <right style="double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double"/>
      <right style="double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/>
    </border>
    <border>
      <left/>
      <right style="double"/>
      <top style="medium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double"/>
      <right style="medium"/>
      <top style="medium"/>
      <bottom/>
    </border>
    <border>
      <left style="double"/>
      <right style="medium"/>
      <top/>
      <bottom style="medium"/>
    </border>
    <border>
      <left style="double"/>
      <right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/>
    </border>
    <border>
      <left style="thick"/>
      <right/>
      <top style="medium"/>
      <bottom style="thick"/>
    </border>
    <border>
      <left/>
      <right/>
      <top style="medium"/>
      <bottom style="thick"/>
    </border>
    <border>
      <left/>
      <right style="medium"/>
      <top style="medium"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double"/>
      <top style="thick"/>
      <bottom style="medium"/>
    </border>
    <border>
      <left style="double"/>
      <right style="double"/>
      <top style="thick"/>
      <bottom style="medium"/>
    </border>
    <border>
      <left style="double"/>
      <right/>
      <top style="thick"/>
      <bottom style="medium"/>
    </border>
    <border>
      <left style="double"/>
      <right style="thick"/>
      <top style="thick"/>
      <bottom style="medium"/>
    </border>
    <border>
      <left style="double"/>
      <right style="thick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3" fillId="0" borderId="0" xfId="0" applyFont="1" applyAlignment="1">
      <alignment/>
    </xf>
    <xf numFmtId="177" fontId="4" fillId="0" borderId="0" xfId="0" applyNumberFormat="1" applyFont="1" applyAlignment="1">
      <alignment horizontal="right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 wrapText="1"/>
    </xf>
    <xf numFmtId="0" fontId="8" fillId="0" borderId="14" xfId="0" applyFont="1" applyFill="1" applyBorder="1" applyAlignment="1">
      <alignment horizontal="center" vertical="center"/>
    </xf>
    <xf numFmtId="176" fontId="8" fillId="0" borderId="15" xfId="0" applyNumberFormat="1" applyFont="1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178" fontId="8" fillId="0" borderId="14" xfId="0" applyNumberFormat="1" applyFont="1" applyFill="1" applyBorder="1" applyAlignment="1">
      <alignment vertical="center"/>
    </xf>
    <xf numFmtId="178" fontId="8" fillId="0" borderId="17" xfId="0" applyNumberFormat="1" applyFont="1" applyFill="1" applyBorder="1" applyAlignment="1">
      <alignment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/>
    </xf>
    <xf numFmtId="176" fontId="12" fillId="0" borderId="27" xfId="0" applyNumberFormat="1" applyFont="1" applyFill="1" applyBorder="1" applyAlignment="1">
      <alignment vertical="center" shrinkToFit="1"/>
    </xf>
    <xf numFmtId="176" fontId="12" fillId="0" borderId="28" xfId="0" applyNumberFormat="1" applyFont="1" applyFill="1" applyBorder="1" applyAlignment="1">
      <alignment vertical="center" shrinkToFit="1"/>
    </xf>
    <xf numFmtId="0" fontId="8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0" fontId="8" fillId="0" borderId="33" xfId="0" applyFont="1" applyFill="1" applyBorder="1" applyAlignment="1">
      <alignment horizontal="left" vertical="center"/>
    </xf>
    <xf numFmtId="0" fontId="8" fillId="0" borderId="34" xfId="0" applyFont="1" applyFill="1" applyBorder="1" applyAlignment="1">
      <alignment horizontal="left" vertical="center"/>
    </xf>
    <xf numFmtId="0" fontId="8" fillId="0" borderId="35" xfId="0" applyFont="1" applyFill="1" applyBorder="1" applyAlignment="1">
      <alignment horizontal="left" vertical="center"/>
    </xf>
    <xf numFmtId="178" fontId="12" fillId="0" borderId="36" xfId="0" applyNumberFormat="1" applyFont="1" applyFill="1" applyBorder="1" applyAlignment="1">
      <alignment vertical="center" shrinkToFit="1"/>
    </xf>
    <xf numFmtId="0" fontId="8" fillId="0" borderId="37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/>
    </xf>
    <xf numFmtId="0" fontId="8" fillId="0" borderId="38" xfId="0" applyFont="1" applyFill="1" applyBorder="1" applyAlignment="1">
      <alignment horizontal="left" vertical="center"/>
    </xf>
    <xf numFmtId="0" fontId="8" fillId="0" borderId="37" xfId="0" applyFont="1" applyFill="1" applyBorder="1" applyAlignment="1">
      <alignment horizontal="left" vertical="center" shrinkToFit="1"/>
    </xf>
    <xf numFmtId="0" fontId="8" fillId="0" borderId="39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40" xfId="0" applyFont="1" applyFill="1" applyBorder="1" applyAlignment="1">
      <alignment horizontal="left" vertical="center"/>
    </xf>
    <xf numFmtId="0" fontId="8" fillId="0" borderId="41" xfId="0" applyFont="1" applyFill="1" applyBorder="1" applyAlignment="1">
      <alignment horizontal="left" vertical="center"/>
    </xf>
    <xf numFmtId="0" fontId="8" fillId="0" borderId="42" xfId="0" applyFont="1" applyFill="1" applyBorder="1" applyAlignment="1">
      <alignment horizontal="left" vertical="center"/>
    </xf>
    <xf numFmtId="0" fontId="8" fillId="0" borderId="43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left" vertical="center"/>
    </xf>
    <xf numFmtId="0" fontId="8" fillId="0" borderId="30" xfId="0" applyFont="1" applyFill="1" applyBorder="1" applyAlignment="1">
      <alignment horizontal="left" vertical="center"/>
    </xf>
    <xf numFmtId="0" fontId="8" fillId="0" borderId="44" xfId="0" applyFont="1" applyFill="1" applyBorder="1" applyAlignment="1">
      <alignment horizontal="left" vertical="center"/>
    </xf>
    <xf numFmtId="0" fontId="8" fillId="0" borderId="45" xfId="0" applyFont="1" applyFill="1" applyBorder="1" applyAlignment="1">
      <alignment horizontal="left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/>
    </xf>
    <xf numFmtId="182" fontId="6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right" vertical="center"/>
    </xf>
    <xf numFmtId="177" fontId="4" fillId="0" borderId="0" xfId="0" applyNumberFormat="1" applyFont="1" applyFill="1" applyAlignment="1">
      <alignment horizontal="right" vertical="center"/>
    </xf>
    <xf numFmtId="0" fontId="10" fillId="0" borderId="0" xfId="0" applyFont="1" applyFill="1" applyAlignment="1">
      <alignment/>
    </xf>
    <xf numFmtId="179" fontId="4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center"/>
    </xf>
    <xf numFmtId="0" fontId="4" fillId="0" borderId="0" xfId="0" applyNumberFormat="1" applyFont="1" applyFill="1" applyAlignment="1">
      <alignment horizontal="center" vertical="center"/>
    </xf>
    <xf numFmtId="0" fontId="8" fillId="0" borderId="46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178" fontId="8" fillId="0" borderId="47" xfId="0" applyNumberFormat="1" applyFont="1" applyFill="1" applyBorder="1" applyAlignment="1">
      <alignment vertical="center"/>
    </xf>
    <xf numFmtId="176" fontId="8" fillId="0" borderId="48" xfId="0" applyNumberFormat="1" applyFont="1" applyFill="1" applyBorder="1" applyAlignment="1">
      <alignment vertical="center"/>
    </xf>
    <xf numFmtId="178" fontId="8" fillId="0" borderId="49" xfId="0" applyNumberFormat="1" applyFont="1" applyFill="1" applyBorder="1" applyAlignment="1">
      <alignment vertical="center"/>
    </xf>
    <xf numFmtId="0" fontId="8" fillId="0" borderId="50" xfId="0" applyFont="1" applyFill="1" applyBorder="1" applyAlignment="1">
      <alignment horizontal="left" vertical="center"/>
    </xf>
    <xf numFmtId="178" fontId="8" fillId="0" borderId="51" xfId="0" applyNumberFormat="1" applyFont="1" applyFill="1" applyBorder="1" applyAlignment="1">
      <alignment vertical="center"/>
    </xf>
    <xf numFmtId="178" fontId="8" fillId="0" borderId="52" xfId="0" applyNumberFormat="1" applyFont="1" applyFill="1" applyBorder="1" applyAlignment="1">
      <alignment vertical="center"/>
    </xf>
    <xf numFmtId="178" fontId="8" fillId="0" borderId="53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177" fontId="8" fillId="0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Border="1" applyAlignment="1">
      <alignment horizontal="right"/>
    </xf>
    <xf numFmtId="176" fontId="8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8" fontId="8" fillId="0" borderId="0" xfId="0" applyNumberFormat="1" applyFont="1" applyFill="1" applyBorder="1" applyAlignment="1">
      <alignment vertical="center"/>
    </xf>
    <xf numFmtId="176" fontId="8" fillId="0" borderId="31" xfId="0" applyNumberFormat="1" applyFont="1" applyFill="1" applyBorder="1" applyAlignment="1" applyProtection="1">
      <alignment vertical="center" shrinkToFit="1"/>
      <protection locked="0"/>
    </xf>
    <xf numFmtId="0" fontId="11" fillId="0" borderId="0" xfId="0" applyFont="1" applyFill="1" applyAlignment="1">
      <alignment horizontal="center" vertical="center"/>
    </xf>
    <xf numFmtId="184" fontId="6" fillId="0" borderId="0" xfId="0" applyNumberFormat="1" applyFont="1" applyFill="1" applyAlignment="1">
      <alignment horizontal="center" vertical="center"/>
    </xf>
    <xf numFmtId="180" fontId="6" fillId="0" borderId="0" xfId="0" applyNumberFormat="1" applyFont="1" applyFill="1" applyAlignment="1">
      <alignment/>
    </xf>
    <xf numFmtId="185" fontId="4" fillId="0" borderId="0" xfId="0" applyNumberFormat="1" applyFont="1" applyFill="1" applyAlignment="1">
      <alignment horizontal="right" vertical="center"/>
    </xf>
    <xf numFmtId="179" fontId="6" fillId="0" borderId="0" xfId="0" applyNumberFormat="1" applyFont="1" applyFill="1" applyAlignment="1">
      <alignment horizontal="left"/>
    </xf>
    <xf numFmtId="180" fontId="4" fillId="0" borderId="0" xfId="0" applyNumberFormat="1" applyFont="1" applyFill="1" applyAlignment="1">
      <alignment/>
    </xf>
    <xf numFmtId="179" fontId="8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181" fontId="8" fillId="0" borderId="54" xfId="0" applyNumberFormat="1" applyFont="1" applyFill="1" applyBorder="1" applyAlignment="1">
      <alignment vertical="center" shrinkToFit="1"/>
    </xf>
    <xf numFmtId="176" fontId="8" fillId="0" borderId="55" xfId="0" applyNumberFormat="1" applyFont="1" applyFill="1" applyBorder="1" applyAlignment="1" applyProtection="1">
      <alignment vertical="center" shrinkToFit="1"/>
      <protection/>
    </xf>
    <xf numFmtId="176" fontId="8" fillId="0" borderId="0" xfId="0" applyNumberFormat="1" applyFont="1" applyFill="1" applyAlignment="1">
      <alignment horizontal="right" vertical="center"/>
    </xf>
    <xf numFmtId="0" fontId="8" fillId="0" borderId="56" xfId="0" applyFont="1" applyFill="1" applyBorder="1" applyAlignment="1">
      <alignment horizontal="left" vertical="center"/>
    </xf>
    <xf numFmtId="56" fontId="3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178" fontId="8" fillId="0" borderId="25" xfId="0" applyNumberFormat="1" applyFont="1" applyFill="1" applyBorder="1" applyAlignment="1">
      <alignment vertical="center"/>
    </xf>
    <xf numFmtId="178" fontId="12" fillId="0" borderId="36" xfId="0" applyNumberFormat="1" applyFont="1" applyFill="1" applyBorder="1" applyAlignment="1" applyProtection="1">
      <alignment vertical="center" shrinkToFit="1"/>
      <protection locked="0"/>
    </xf>
    <xf numFmtId="178" fontId="12" fillId="0" borderId="57" xfId="0" applyNumberFormat="1" applyFont="1" applyFill="1" applyBorder="1" applyAlignment="1" applyProtection="1">
      <alignment vertical="center" shrinkToFit="1"/>
      <protection locked="0"/>
    </xf>
    <xf numFmtId="178" fontId="12" fillId="0" borderId="58" xfId="0" applyNumberFormat="1" applyFont="1" applyFill="1" applyBorder="1" applyAlignment="1" applyProtection="1">
      <alignment vertical="center" shrinkToFit="1"/>
      <protection locked="0"/>
    </xf>
    <xf numFmtId="178" fontId="12" fillId="0" borderId="59" xfId="0" applyNumberFormat="1" applyFont="1" applyFill="1" applyBorder="1" applyAlignment="1" applyProtection="1">
      <alignment vertical="center" shrinkToFit="1"/>
      <protection locked="0"/>
    </xf>
    <xf numFmtId="176" fontId="12" fillId="0" borderId="60" xfId="0" applyNumberFormat="1" applyFont="1" applyFill="1" applyBorder="1" applyAlignment="1" applyProtection="1">
      <alignment vertical="center" shrinkToFit="1"/>
      <protection locked="0"/>
    </xf>
    <xf numFmtId="176" fontId="12" fillId="0" borderId="61" xfId="0" applyNumberFormat="1" applyFont="1" applyFill="1" applyBorder="1" applyAlignment="1" applyProtection="1">
      <alignment vertical="center" shrinkToFit="1"/>
      <protection locked="0"/>
    </xf>
    <xf numFmtId="178" fontId="8" fillId="0" borderId="62" xfId="0" applyNumberFormat="1" applyFont="1" applyFill="1" applyBorder="1" applyAlignment="1" applyProtection="1">
      <alignment vertical="center" shrinkToFit="1"/>
      <protection/>
    </xf>
    <xf numFmtId="178" fontId="8" fillId="0" borderId="63" xfId="0" applyNumberFormat="1" applyFont="1" applyFill="1" applyBorder="1" applyAlignment="1" applyProtection="1">
      <alignment vertical="center" shrinkToFit="1"/>
      <protection/>
    </xf>
    <xf numFmtId="178" fontId="8" fillId="0" borderId="13" xfId="0" applyNumberFormat="1" applyFont="1" applyFill="1" applyBorder="1" applyAlignment="1" applyProtection="1">
      <alignment vertical="center" shrinkToFit="1"/>
      <protection/>
    </xf>
    <xf numFmtId="178" fontId="8" fillId="0" borderId="64" xfId="0" applyNumberFormat="1" applyFont="1" applyFill="1" applyBorder="1" applyAlignment="1" applyProtection="1">
      <alignment vertical="center" shrinkToFit="1"/>
      <protection/>
    </xf>
    <xf numFmtId="178" fontId="8" fillId="0" borderId="36" xfId="0" applyNumberFormat="1" applyFont="1" applyFill="1" applyBorder="1" applyAlignment="1" applyProtection="1">
      <alignment vertical="center" shrinkToFit="1"/>
      <protection/>
    </xf>
    <xf numFmtId="178" fontId="8" fillId="0" borderId="65" xfId="0" applyNumberFormat="1" applyFont="1" applyFill="1" applyBorder="1" applyAlignment="1" applyProtection="1">
      <alignment vertical="center" shrinkToFit="1"/>
      <protection/>
    </xf>
    <xf numFmtId="178" fontId="8" fillId="0" borderId="57" xfId="0" applyNumberFormat="1" applyFont="1" applyFill="1" applyBorder="1" applyAlignment="1" applyProtection="1">
      <alignment vertical="center" shrinkToFit="1"/>
      <protection/>
    </xf>
    <xf numFmtId="178" fontId="8" fillId="0" borderId="66" xfId="0" applyNumberFormat="1" applyFont="1" applyFill="1" applyBorder="1" applyAlignment="1" applyProtection="1">
      <alignment vertical="center" shrinkToFit="1"/>
      <protection/>
    </xf>
    <xf numFmtId="178" fontId="12" fillId="0" borderId="67" xfId="0" applyNumberFormat="1" applyFont="1" applyFill="1" applyBorder="1" applyAlignment="1" applyProtection="1">
      <alignment vertical="center" shrinkToFit="1"/>
      <protection locked="0"/>
    </xf>
    <xf numFmtId="178" fontId="8" fillId="0" borderId="68" xfId="0" applyNumberFormat="1" applyFont="1" applyFill="1" applyBorder="1" applyAlignment="1" applyProtection="1">
      <alignment vertical="center" shrinkToFit="1"/>
      <protection/>
    </xf>
    <xf numFmtId="178" fontId="12" fillId="0" borderId="69" xfId="0" applyNumberFormat="1" applyFont="1" applyFill="1" applyBorder="1" applyAlignment="1" applyProtection="1">
      <alignment vertical="center" shrinkToFit="1"/>
      <protection locked="0"/>
    </xf>
    <xf numFmtId="178" fontId="8" fillId="0" borderId="70" xfId="0" applyNumberFormat="1" applyFont="1" applyFill="1" applyBorder="1" applyAlignment="1" applyProtection="1">
      <alignment vertical="center" shrinkToFit="1"/>
      <protection/>
    </xf>
    <xf numFmtId="178" fontId="8" fillId="0" borderId="71" xfId="0" applyNumberFormat="1" applyFont="1" applyFill="1" applyBorder="1" applyAlignment="1" applyProtection="1">
      <alignment vertical="center" shrinkToFit="1"/>
      <protection/>
    </xf>
    <xf numFmtId="178" fontId="8" fillId="0" borderId="72" xfId="0" applyNumberFormat="1" applyFont="1" applyFill="1" applyBorder="1" applyAlignment="1" applyProtection="1">
      <alignment vertical="center" shrinkToFit="1"/>
      <protection/>
    </xf>
    <xf numFmtId="178" fontId="8" fillId="0" borderId="73" xfId="0" applyNumberFormat="1" applyFont="1" applyFill="1" applyBorder="1" applyAlignment="1" applyProtection="1">
      <alignment vertical="center" shrinkToFit="1"/>
      <protection/>
    </xf>
    <xf numFmtId="178" fontId="8" fillId="0" borderId="74" xfId="0" applyNumberFormat="1" applyFont="1" applyFill="1" applyBorder="1" applyAlignment="1" applyProtection="1">
      <alignment vertical="center" shrinkToFit="1"/>
      <protection/>
    </xf>
    <xf numFmtId="176" fontId="12" fillId="0" borderId="75" xfId="0" applyNumberFormat="1" applyFont="1" applyFill="1" applyBorder="1" applyAlignment="1" applyProtection="1">
      <alignment vertical="center" shrinkToFit="1"/>
      <protection locked="0"/>
    </xf>
    <xf numFmtId="178" fontId="8" fillId="0" borderId="76" xfId="0" applyNumberFormat="1" applyFont="1" applyFill="1" applyBorder="1" applyAlignment="1" applyProtection="1">
      <alignment vertical="center" shrinkToFit="1"/>
      <protection/>
    </xf>
    <xf numFmtId="178" fontId="8" fillId="0" borderId="77" xfId="0" applyNumberFormat="1" applyFont="1" applyFill="1" applyBorder="1" applyAlignment="1" applyProtection="1">
      <alignment vertical="center" shrinkToFit="1"/>
      <protection/>
    </xf>
    <xf numFmtId="178" fontId="8" fillId="0" borderId="78" xfId="0" applyNumberFormat="1" applyFont="1" applyFill="1" applyBorder="1" applyAlignment="1" applyProtection="1">
      <alignment vertical="center" shrinkToFit="1"/>
      <protection/>
    </xf>
    <xf numFmtId="178" fontId="8" fillId="0" borderId="79" xfId="0" applyNumberFormat="1" applyFont="1" applyFill="1" applyBorder="1" applyAlignment="1" applyProtection="1">
      <alignment vertical="center" shrinkToFit="1"/>
      <protection/>
    </xf>
    <xf numFmtId="176" fontId="8" fillId="0" borderId="80" xfId="0" applyNumberFormat="1" applyFont="1" applyFill="1" applyBorder="1" applyAlignment="1" applyProtection="1">
      <alignment vertical="center" shrinkToFit="1"/>
      <protection locked="0"/>
    </xf>
    <xf numFmtId="178" fontId="8" fillId="0" borderId="81" xfId="0" applyNumberFormat="1" applyFont="1" applyFill="1" applyBorder="1" applyAlignment="1" applyProtection="1">
      <alignment vertical="center" shrinkToFit="1"/>
      <protection/>
    </xf>
    <xf numFmtId="178" fontId="12" fillId="0" borderId="67" xfId="0" applyNumberFormat="1" applyFont="1" applyFill="1" applyBorder="1" applyAlignment="1">
      <alignment vertical="center" shrinkToFit="1"/>
    </xf>
    <xf numFmtId="178" fontId="8" fillId="0" borderId="16" xfId="0" applyNumberFormat="1" applyFont="1" applyFill="1" applyBorder="1" applyAlignment="1">
      <alignment vertical="center"/>
    </xf>
    <xf numFmtId="178" fontId="8" fillId="0" borderId="57" xfId="0" applyNumberFormat="1" applyFont="1" applyFill="1" applyBorder="1" applyAlignment="1">
      <alignment vertical="center"/>
    </xf>
    <xf numFmtId="178" fontId="8" fillId="0" borderId="69" xfId="0" applyNumberFormat="1" applyFont="1" applyFill="1" applyBorder="1" applyAlignment="1">
      <alignment vertical="center"/>
    </xf>
    <xf numFmtId="178" fontId="8" fillId="0" borderId="82" xfId="0" applyNumberFormat="1" applyFont="1" applyFill="1" applyBorder="1" applyAlignment="1">
      <alignment vertical="center"/>
    </xf>
    <xf numFmtId="178" fontId="8" fillId="0" borderId="10" xfId="0" applyNumberFormat="1" applyFont="1" applyFill="1" applyBorder="1" applyAlignment="1">
      <alignment vertical="center"/>
    </xf>
    <xf numFmtId="178" fontId="8" fillId="0" borderId="11" xfId="0" applyNumberFormat="1" applyFont="1" applyFill="1" applyBorder="1" applyAlignment="1">
      <alignment vertical="center"/>
    </xf>
    <xf numFmtId="178" fontId="8" fillId="0" borderId="12" xfId="0" applyNumberFormat="1" applyFont="1" applyFill="1" applyBorder="1" applyAlignment="1">
      <alignment vertical="center"/>
    </xf>
    <xf numFmtId="178" fontId="8" fillId="0" borderId="13" xfId="0" applyNumberFormat="1" applyFont="1" applyFill="1" applyBorder="1" applyAlignment="1">
      <alignment vertical="center"/>
    </xf>
    <xf numFmtId="178" fontId="8" fillId="0" borderId="68" xfId="0" applyNumberFormat="1" applyFont="1" applyFill="1" applyBorder="1" applyAlignment="1">
      <alignment vertical="center" shrinkToFit="1"/>
    </xf>
    <xf numFmtId="178" fontId="8" fillId="0" borderId="70" xfId="0" applyNumberFormat="1" applyFont="1" applyFill="1" applyBorder="1" applyAlignment="1">
      <alignment vertical="center" shrinkToFit="1"/>
    </xf>
    <xf numFmtId="0" fontId="8" fillId="0" borderId="13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83" xfId="0" applyFont="1" applyFill="1" applyBorder="1" applyAlignment="1">
      <alignment horizontal="left" vertical="center"/>
    </xf>
    <xf numFmtId="0" fontId="8" fillId="0" borderId="47" xfId="0" applyFont="1" applyFill="1" applyBorder="1" applyAlignment="1">
      <alignment horizontal="left" vertical="center"/>
    </xf>
    <xf numFmtId="178" fontId="8" fillId="0" borderId="42" xfId="0" applyNumberFormat="1" applyFont="1" applyFill="1" applyBorder="1" applyAlignment="1">
      <alignment vertical="center"/>
    </xf>
    <xf numFmtId="178" fontId="8" fillId="0" borderId="84" xfId="0" applyNumberFormat="1" applyFont="1" applyFill="1" applyBorder="1" applyAlignment="1">
      <alignment vertical="center"/>
    </xf>
    <xf numFmtId="180" fontId="3" fillId="0" borderId="27" xfId="0" applyNumberFormat="1" applyFont="1" applyFill="1" applyBorder="1" applyAlignment="1">
      <alignment horizontal="left" vertical="center"/>
    </xf>
    <xf numFmtId="0" fontId="8" fillId="0" borderId="46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85" xfId="0" applyFont="1" applyFill="1" applyBorder="1" applyAlignment="1">
      <alignment horizontal="center" vertical="center"/>
    </xf>
    <xf numFmtId="0" fontId="8" fillId="0" borderId="86" xfId="0" applyFont="1" applyFill="1" applyBorder="1" applyAlignment="1">
      <alignment horizontal="center" vertical="center"/>
    </xf>
    <xf numFmtId="178" fontId="8" fillId="0" borderId="87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183" fontId="6" fillId="0" borderId="0" xfId="0" applyNumberFormat="1" applyFont="1" applyFill="1" applyAlignment="1">
      <alignment horizontal="center" vertical="center"/>
    </xf>
    <xf numFmtId="183" fontId="7" fillId="0" borderId="0" xfId="0" applyNumberFormat="1" applyFont="1" applyFill="1" applyAlignment="1">
      <alignment horizontal="center" vertical="center"/>
    </xf>
    <xf numFmtId="178" fontId="8" fillId="0" borderId="86" xfId="0" applyNumberFormat="1" applyFont="1" applyFill="1" applyBorder="1" applyAlignment="1">
      <alignment vertical="center"/>
    </xf>
    <xf numFmtId="0" fontId="8" fillId="0" borderId="88" xfId="0" applyFont="1" applyFill="1" applyBorder="1" applyAlignment="1">
      <alignment horizontal="center" vertical="center"/>
    </xf>
    <xf numFmtId="0" fontId="8" fillId="0" borderId="89" xfId="0" applyFont="1" applyFill="1" applyBorder="1" applyAlignment="1">
      <alignment horizontal="center" vertical="center"/>
    </xf>
    <xf numFmtId="0" fontId="8" fillId="0" borderId="90" xfId="0" applyFont="1" applyFill="1" applyBorder="1" applyAlignment="1">
      <alignment horizontal="center" vertical="center"/>
    </xf>
    <xf numFmtId="178" fontId="8" fillId="0" borderId="43" xfId="0" applyNumberFormat="1" applyFont="1" applyFill="1" applyBorder="1" applyAlignment="1">
      <alignment vertical="center"/>
    </xf>
    <xf numFmtId="0" fontId="8" fillId="0" borderId="91" xfId="0" applyFont="1" applyFill="1" applyBorder="1" applyAlignment="1">
      <alignment horizontal="center" vertical="center"/>
    </xf>
    <xf numFmtId="0" fontId="8" fillId="0" borderId="92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93" xfId="0" applyFont="1" applyFill="1" applyBorder="1" applyAlignment="1">
      <alignment horizontal="center" vertical="center"/>
    </xf>
    <xf numFmtId="0" fontId="8" fillId="0" borderId="94" xfId="0" applyFont="1" applyFill="1" applyBorder="1" applyAlignment="1">
      <alignment horizontal="center" vertical="center"/>
    </xf>
    <xf numFmtId="176" fontId="8" fillId="0" borderId="0" xfId="0" applyNumberFormat="1" applyFont="1" applyFill="1" applyAlignment="1">
      <alignment horizontal="right" vertical="center"/>
    </xf>
    <xf numFmtId="0" fontId="8" fillId="0" borderId="95" xfId="0" applyFont="1" applyFill="1" applyBorder="1" applyAlignment="1">
      <alignment horizontal="center" vertical="center"/>
    </xf>
    <xf numFmtId="0" fontId="8" fillId="0" borderId="96" xfId="0" applyFont="1" applyFill="1" applyBorder="1" applyAlignment="1">
      <alignment horizontal="center" vertical="center"/>
    </xf>
    <xf numFmtId="0" fontId="8" fillId="0" borderId="97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98" xfId="0" applyFont="1" applyFill="1" applyBorder="1" applyAlignment="1">
      <alignment horizontal="left" vertical="center"/>
    </xf>
    <xf numFmtId="0" fontId="8" fillId="0" borderId="51" xfId="0" applyFont="1" applyFill="1" applyBorder="1" applyAlignment="1">
      <alignment horizontal="left" vertical="center"/>
    </xf>
    <xf numFmtId="0" fontId="8" fillId="0" borderId="99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left" vertical="center" shrinkToFit="1"/>
    </xf>
    <xf numFmtId="0" fontId="8" fillId="0" borderId="40" xfId="0" applyFont="1" applyFill="1" applyBorder="1" applyAlignment="1">
      <alignment horizontal="left" vertical="center" shrinkToFit="1"/>
    </xf>
    <xf numFmtId="0" fontId="8" fillId="0" borderId="42" xfId="0" applyFont="1" applyFill="1" applyBorder="1" applyAlignment="1">
      <alignment horizontal="left" vertical="center" shrinkToFit="1"/>
    </xf>
    <xf numFmtId="0" fontId="8" fillId="0" borderId="43" xfId="0" applyFont="1" applyFill="1" applyBorder="1" applyAlignment="1">
      <alignment horizontal="left" vertical="center" shrinkToFit="1"/>
    </xf>
    <xf numFmtId="0" fontId="8" fillId="0" borderId="100" xfId="0" applyFont="1" applyFill="1" applyBorder="1" applyAlignment="1">
      <alignment horizontal="left" vertical="center"/>
    </xf>
    <xf numFmtId="0" fontId="8" fillId="0" borderId="101" xfId="0" applyFont="1" applyFill="1" applyBorder="1" applyAlignment="1">
      <alignment horizontal="left" vertical="center"/>
    </xf>
    <xf numFmtId="0" fontId="8" fillId="0" borderId="102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8" fillId="0" borderId="103" xfId="0" applyFont="1" applyFill="1" applyBorder="1" applyAlignment="1">
      <alignment horizontal="center" vertical="center"/>
    </xf>
    <xf numFmtId="0" fontId="8" fillId="0" borderId="104" xfId="0" applyFont="1" applyFill="1" applyBorder="1" applyAlignment="1">
      <alignment horizontal="center" vertical="center"/>
    </xf>
    <xf numFmtId="0" fontId="8" fillId="0" borderId="105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06" xfId="0" applyFont="1" applyFill="1" applyBorder="1" applyAlignment="1">
      <alignment horizontal="center" vertical="center"/>
    </xf>
    <xf numFmtId="0" fontId="8" fillId="0" borderId="107" xfId="0" applyFont="1" applyFill="1" applyBorder="1" applyAlignment="1">
      <alignment horizontal="center" vertical="center"/>
    </xf>
    <xf numFmtId="0" fontId="8" fillId="0" borderId="107" xfId="0" applyFont="1" applyFill="1" applyBorder="1" applyAlignment="1">
      <alignment horizontal="center" vertical="center" wrapText="1"/>
    </xf>
    <xf numFmtId="0" fontId="8" fillId="0" borderId="108" xfId="0" applyFont="1" applyFill="1" applyBorder="1" applyAlignment="1">
      <alignment horizontal="center" vertical="center" wrapText="1"/>
    </xf>
    <xf numFmtId="0" fontId="8" fillId="0" borderId="109" xfId="0" applyFont="1" applyFill="1" applyBorder="1" applyAlignment="1">
      <alignment horizontal="center" vertical="center"/>
    </xf>
    <xf numFmtId="0" fontId="8" fillId="0" borderId="110" xfId="0" applyFont="1" applyFill="1" applyBorder="1" applyAlignment="1">
      <alignment horizontal="center" vertical="center"/>
    </xf>
    <xf numFmtId="0" fontId="0" fillId="0" borderId="40" xfId="0" applyFill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"/>
  <sheetViews>
    <sheetView tabSelected="1" zoomScale="60" zoomScaleNormal="60" zoomScalePageLayoutView="0" workbookViewId="0" topLeftCell="A1">
      <selection activeCell="A51" sqref="A51"/>
    </sheetView>
  </sheetViews>
  <sheetFormatPr defaultColWidth="0" defaultRowHeight="13.5" zeroHeight="1"/>
  <cols>
    <col min="1" max="1" width="4.625" style="35" customWidth="1"/>
    <col min="2" max="2" width="3.75390625" style="35" customWidth="1"/>
    <col min="3" max="4" width="6.125" style="35" customWidth="1"/>
    <col min="5" max="5" width="20.625" style="35" customWidth="1"/>
    <col min="6" max="16" width="16.625" style="35" customWidth="1"/>
    <col min="17" max="17" width="4.25390625" style="35" customWidth="1"/>
    <col min="18" max="16384" width="0" style="35" hidden="1" customWidth="1"/>
  </cols>
  <sheetData>
    <row r="1" spans="4:15" ht="39.75" customHeight="1">
      <c r="D1" s="54"/>
      <c r="E1" s="55"/>
      <c r="F1" s="155" t="s">
        <v>21</v>
      </c>
      <c r="G1" s="155"/>
      <c r="H1" s="155"/>
      <c r="I1" s="155"/>
      <c r="J1" s="155"/>
      <c r="K1" s="155"/>
      <c r="L1" s="155"/>
      <c r="M1" s="155"/>
      <c r="N1" s="155"/>
      <c r="O1" s="56"/>
    </row>
    <row r="2" spans="5:16" ht="45" customHeight="1">
      <c r="E2" s="57"/>
      <c r="F2" s="156" t="s">
        <v>91</v>
      </c>
      <c r="G2" s="156"/>
      <c r="H2" s="156"/>
      <c r="I2" s="156"/>
      <c r="J2" s="156"/>
      <c r="K2" s="157"/>
      <c r="L2" s="157"/>
      <c r="M2" s="157"/>
      <c r="N2" s="157"/>
      <c r="O2" s="169">
        <v>41009</v>
      </c>
      <c r="P2" s="169"/>
    </row>
    <row r="3" spans="6:17" ht="30" customHeight="1">
      <c r="F3" s="58"/>
      <c r="G3" s="58"/>
      <c r="H3" s="58"/>
      <c r="I3" s="58"/>
      <c r="J3" s="58"/>
      <c r="N3" s="59"/>
      <c r="O3" s="169" t="s">
        <v>0</v>
      </c>
      <c r="P3" s="169"/>
      <c r="Q3" s="60"/>
    </row>
    <row r="4" spans="1:17" s="1" customFormat="1" ht="45" customHeight="1">
      <c r="A4" s="35"/>
      <c r="B4" s="35"/>
      <c r="C4" s="61" t="s">
        <v>22</v>
      </c>
      <c r="D4" s="35"/>
      <c r="E4" s="35"/>
      <c r="F4" s="58"/>
      <c r="G4" s="96"/>
      <c r="H4" s="58"/>
      <c r="I4" s="58"/>
      <c r="J4" s="58"/>
      <c r="K4" s="35"/>
      <c r="L4" s="35"/>
      <c r="M4" s="76" t="s">
        <v>75</v>
      </c>
      <c r="N4" s="59"/>
      <c r="O4" s="35"/>
      <c r="P4" s="94"/>
      <c r="Q4" s="60"/>
    </row>
    <row r="5" spans="1:17" s="1" customFormat="1" ht="7.5" customHeight="1" thickBot="1">
      <c r="A5" s="35"/>
      <c r="B5" s="35"/>
      <c r="C5" s="35"/>
      <c r="D5" s="35"/>
      <c r="E5" s="35"/>
      <c r="F5" s="58"/>
      <c r="G5" s="58"/>
      <c r="H5" s="58"/>
      <c r="I5" s="58"/>
      <c r="J5" s="58"/>
      <c r="K5" s="35"/>
      <c r="L5" s="35"/>
      <c r="M5" s="35"/>
      <c r="N5" s="59"/>
      <c r="O5" s="94"/>
      <c r="P5" s="94"/>
      <c r="Q5" s="60"/>
    </row>
    <row r="6" spans="1:19" s="1" customFormat="1" ht="45" customHeight="1">
      <c r="A6" s="35"/>
      <c r="B6" s="35"/>
      <c r="C6" s="167" t="s">
        <v>20</v>
      </c>
      <c r="D6" s="160"/>
      <c r="E6" s="168"/>
      <c r="F6" s="163" t="s">
        <v>80</v>
      </c>
      <c r="G6" s="168"/>
      <c r="H6" s="160" t="s">
        <v>81</v>
      </c>
      <c r="I6" s="160"/>
      <c r="J6" s="163" t="s">
        <v>82</v>
      </c>
      <c r="K6" s="164"/>
      <c r="L6" s="160" t="s">
        <v>85</v>
      </c>
      <c r="M6" s="161"/>
      <c r="N6" s="35"/>
      <c r="O6" s="35"/>
      <c r="P6" s="59"/>
      <c r="Q6" s="94"/>
      <c r="R6" s="80"/>
      <c r="S6" s="2"/>
    </row>
    <row r="7" spans="1:19" s="1" customFormat="1" ht="45" customHeight="1" thickBot="1">
      <c r="A7" s="35"/>
      <c r="B7" s="35"/>
      <c r="C7" s="152" t="s">
        <v>19</v>
      </c>
      <c r="D7" s="153"/>
      <c r="E7" s="153"/>
      <c r="F7" s="145">
        <v>42914</v>
      </c>
      <c r="G7" s="154"/>
      <c r="H7" s="158">
        <v>31696</v>
      </c>
      <c r="I7" s="154"/>
      <c r="J7" s="145">
        <v>16861</v>
      </c>
      <c r="K7" s="146"/>
      <c r="L7" s="158">
        <f>SUM(F7:K7)</f>
        <v>91471</v>
      </c>
      <c r="M7" s="162"/>
      <c r="N7" s="35"/>
      <c r="O7" s="35"/>
      <c r="P7" s="59"/>
      <c r="Q7" s="94"/>
      <c r="R7" s="80"/>
      <c r="S7" s="2"/>
    </row>
    <row r="8" spans="1:21" s="1" customFormat="1" ht="30" customHeight="1">
      <c r="A8" s="35"/>
      <c r="B8" s="35"/>
      <c r="C8" s="97"/>
      <c r="D8" s="97"/>
      <c r="E8" s="97"/>
      <c r="F8" s="82"/>
      <c r="G8" s="82"/>
      <c r="H8" s="82"/>
      <c r="I8" s="82"/>
      <c r="J8" s="82"/>
      <c r="K8" s="82"/>
      <c r="L8" s="82"/>
      <c r="M8" s="82"/>
      <c r="N8" s="82"/>
      <c r="O8" s="82"/>
      <c r="P8" s="35"/>
      <c r="Q8" s="35"/>
      <c r="R8" s="81"/>
      <c r="S8" s="80"/>
      <c r="T8" s="80"/>
      <c r="U8" s="2"/>
    </row>
    <row r="9" spans="3:17" ht="45" customHeight="1">
      <c r="C9" s="61" t="s">
        <v>23</v>
      </c>
      <c r="E9" s="62"/>
      <c r="O9" s="75"/>
      <c r="P9" s="77" t="s">
        <v>75</v>
      </c>
      <c r="Q9" s="60"/>
    </row>
    <row r="10" spans="3:17" ht="6.75" customHeight="1" thickBot="1">
      <c r="C10" s="63"/>
      <c r="D10" s="63"/>
      <c r="E10" s="64"/>
      <c r="L10" s="65"/>
      <c r="M10" s="65"/>
      <c r="N10" s="147"/>
      <c r="O10" s="147"/>
      <c r="P10" s="147"/>
      <c r="Q10" s="65"/>
    </row>
    <row r="11" spans="3:17" ht="49.5" customHeight="1">
      <c r="C11" s="150"/>
      <c r="D11" s="151"/>
      <c r="E11" s="151"/>
      <c r="F11" s="3" t="s">
        <v>10</v>
      </c>
      <c r="G11" s="3" t="s">
        <v>28</v>
      </c>
      <c r="H11" s="4" t="s">
        <v>11</v>
      </c>
      <c r="I11" s="5" t="s">
        <v>29</v>
      </c>
      <c r="J11" s="6" t="s">
        <v>1</v>
      </c>
      <c r="K11" s="6" t="s">
        <v>2</v>
      </c>
      <c r="L11" s="6" t="s">
        <v>3</v>
      </c>
      <c r="M11" s="6" t="s">
        <v>4</v>
      </c>
      <c r="N11" s="6" t="s">
        <v>5</v>
      </c>
      <c r="O11" s="7" t="s">
        <v>11</v>
      </c>
      <c r="P11" s="8" t="s">
        <v>83</v>
      </c>
      <c r="Q11" s="9"/>
    </row>
    <row r="12" spans="3:17" ht="49.5" customHeight="1">
      <c r="C12" s="66" t="s">
        <v>86</v>
      </c>
      <c r="D12" s="10"/>
      <c r="E12" s="10"/>
      <c r="F12" s="16">
        <f>SUM(F13:F15)</f>
        <v>3720</v>
      </c>
      <c r="G12" s="16">
        <f>SUM(G13:G15)</f>
        <v>2675</v>
      </c>
      <c r="H12" s="131">
        <f>SUM(H13:H15)</f>
        <v>6395</v>
      </c>
      <c r="I12" s="11">
        <v>0</v>
      </c>
      <c r="J12" s="16">
        <f aca="true" t="shared" si="0" ref="J12:O12">SUM(J13:J15)</f>
        <v>4463</v>
      </c>
      <c r="K12" s="16">
        <f t="shared" si="0"/>
        <v>2611</v>
      </c>
      <c r="L12" s="16">
        <f t="shared" si="0"/>
        <v>2021</v>
      </c>
      <c r="M12" s="16">
        <f t="shared" si="0"/>
        <v>2450</v>
      </c>
      <c r="N12" s="16">
        <f t="shared" si="0"/>
        <v>1462</v>
      </c>
      <c r="O12" s="131">
        <f t="shared" si="0"/>
        <v>13007</v>
      </c>
      <c r="P12" s="132">
        <f aca="true" t="shared" si="1" ref="P12:P17">H12+O12</f>
        <v>19402</v>
      </c>
      <c r="Q12" s="9"/>
    </row>
    <row r="13" spans="3:16" ht="49.5" customHeight="1">
      <c r="C13" s="66" t="s">
        <v>87</v>
      </c>
      <c r="D13" s="67"/>
      <c r="E13" s="67"/>
      <c r="F13" s="16">
        <v>405</v>
      </c>
      <c r="G13" s="16">
        <v>307</v>
      </c>
      <c r="H13" s="131">
        <f>SUM(F13:G13)</f>
        <v>712</v>
      </c>
      <c r="I13" s="11">
        <v>0</v>
      </c>
      <c r="J13" s="16">
        <v>447</v>
      </c>
      <c r="K13" s="16">
        <v>261</v>
      </c>
      <c r="L13" s="16">
        <v>186</v>
      </c>
      <c r="M13" s="16">
        <v>182</v>
      </c>
      <c r="N13" s="16">
        <v>116</v>
      </c>
      <c r="O13" s="131">
        <f>SUM(J13:N13)</f>
        <v>1192</v>
      </c>
      <c r="P13" s="132">
        <f t="shared" si="1"/>
        <v>1904</v>
      </c>
    </row>
    <row r="14" spans="3:16" ht="49.5" customHeight="1">
      <c r="C14" s="148" t="s">
        <v>88</v>
      </c>
      <c r="D14" s="149"/>
      <c r="E14" s="149"/>
      <c r="F14" s="16">
        <v>1690</v>
      </c>
      <c r="G14" s="16">
        <v>996</v>
      </c>
      <c r="H14" s="131">
        <f>SUM(F14:G14)</f>
        <v>2686</v>
      </c>
      <c r="I14" s="11">
        <v>0</v>
      </c>
      <c r="J14" s="16">
        <v>1576</v>
      </c>
      <c r="K14" s="16">
        <v>808</v>
      </c>
      <c r="L14" s="16">
        <v>559</v>
      </c>
      <c r="M14" s="16">
        <v>666</v>
      </c>
      <c r="N14" s="16">
        <v>397</v>
      </c>
      <c r="O14" s="131">
        <f>SUM(J14:N14)</f>
        <v>4006</v>
      </c>
      <c r="P14" s="132">
        <f t="shared" si="1"/>
        <v>6692</v>
      </c>
    </row>
    <row r="15" spans="3:16" ht="49.5" customHeight="1">
      <c r="C15" s="66" t="s">
        <v>89</v>
      </c>
      <c r="D15" s="67"/>
      <c r="E15" s="67"/>
      <c r="F15" s="16">
        <v>1625</v>
      </c>
      <c r="G15" s="16">
        <v>1372</v>
      </c>
      <c r="H15" s="131">
        <f>SUM(F15:G15)</f>
        <v>2997</v>
      </c>
      <c r="I15" s="11"/>
      <c r="J15" s="16">
        <v>2440</v>
      </c>
      <c r="K15" s="16">
        <v>1542</v>
      </c>
      <c r="L15" s="16">
        <v>1276</v>
      </c>
      <c r="M15" s="16">
        <v>1602</v>
      </c>
      <c r="N15" s="16">
        <v>949</v>
      </c>
      <c r="O15" s="131">
        <f>SUM(J15:N15)</f>
        <v>7809</v>
      </c>
      <c r="P15" s="132">
        <f t="shared" si="1"/>
        <v>10806</v>
      </c>
    </row>
    <row r="16" spans="3:16" ht="49.5" customHeight="1">
      <c r="C16" s="148" t="s">
        <v>90</v>
      </c>
      <c r="D16" s="149"/>
      <c r="E16" s="149"/>
      <c r="F16" s="16">
        <v>41</v>
      </c>
      <c r="G16" s="16">
        <v>45</v>
      </c>
      <c r="H16" s="131">
        <f>SUM(F16:G16)</f>
        <v>86</v>
      </c>
      <c r="I16" s="11">
        <v>0</v>
      </c>
      <c r="J16" s="16">
        <v>82</v>
      </c>
      <c r="K16" s="16">
        <v>50</v>
      </c>
      <c r="L16" s="16">
        <v>29</v>
      </c>
      <c r="M16" s="16">
        <v>44</v>
      </c>
      <c r="N16" s="16">
        <v>27</v>
      </c>
      <c r="O16" s="131">
        <f>SUM(J16:N16)</f>
        <v>232</v>
      </c>
      <c r="P16" s="132">
        <f t="shared" si="1"/>
        <v>318</v>
      </c>
    </row>
    <row r="17" spans="3:16" ht="49.5" customHeight="1" thickBot="1">
      <c r="C17" s="143" t="s">
        <v>14</v>
      </c>
      <c r="D17" s="144"/>
      <c r="E17" s="144"/>
      <c r="F17" s="68">
        <f>F12+F16</f>
        <v>3761</v>
      </c>
      <c r="G17" s="68">
        <f>G12+G16</f>
        <v>2720</v>
      </c>
      <c r="H17" s="68">
        <f>H12+H16</f>
        <v>6481</v>
      </c>
      <c r="I17" s="69">
        <v>0</v>
      </c>
      <c r="J17" s="68">
        <f aca="true" t="shared" si="2" ref="J17:O17">J12+J16</f>
        <v>4545</v>
      </c>
      <c r="K17" s="68">
        <f t="shared" si="2"/>
        <v>2661</v>
      </c>
      <c r="L17" s="68">
        <f t="shared" si="2"/>
        <v>2050</v>
      </c>
      <c r="M17" s="68">
        <f t="shared" si="2"/>
        <v>2494</v>
      </c>
      <c r="N17" s="68">
        <f t="shared" si="2"/>
        <v>1489</v>
      </c>
      <c r="O17" s="68">
        <f t="shared" si="2"/>
        <v>13239</v>
      </c>
      <c r="P17" s="133">
        <f t="shared" si="1"/>
        <v>19720</v>
      </c>
    </row>
    <row r="18" ht="30" customHeight="1"/>
    <row r="19" spans="3:17" ht="39.75" customHeight="1">
      <c r="C19" s="61" t="s">
        <v>24</v>
      </c>
      <c r="E19" s="62"/>
      <c r="N19" s="78"/>
      <c r="O19" s="60"/>
      <c r="P19" s="79" t="s">
        <v>79</v>
      </c>
      <c r="Q19" s="60"/>
    </row>
    <row r="20" spans="3:17" ht="6.75" customHeight="1" thickBot="1">
      <c r="C20" s="63"/>
      <c r="D20" s="63"/>
      <c r="E20" s="64"/>
      <c r="L20" s="65"/>
      <c r="M20" s="65"/>
      <c r="N20" s="65"/>
      <c r="P20" s="65"/>
      <c r="Q20" s="65"/>
    </row>
    <row r="21" spans="3:17" ht="49.5" customHeight="1">
      <c r="C21" s="150"/>
      <c r="D21" s="151"/>
      <c r="E21" s="151"/>
      <c r="F21" s="173" t="s">
        <v>15</v>
      </c>
      <c r="G21" s="159"/>
      <c r="H21" s="159"/>
      <c r="I21" s="159" t="s">
        <v>16</v>
      </c>
      <c r="J21" s="159"/>
      <c r="K21" s="159"/>
      <c r="L21" s="159"/>
      <c r="M21" s="159"/>
      <c r="N21" s="159"/>
      <c r="O21" s="159"/>
      <c r="P21" s="141" t="s">
        <v>84</v>
      </c>
      <c r="Q21" s="9"/>
    </row>
    <row r="22" spans="3:17" ht="49.5" customHeight="1">
      <c r="C22" s="178"/>
      <c r="D22" s="179"/>
      <c r="E22" s="179"/>
      <c r="F22" s="10" t="s">
        <v>7</v>
      </c>
      <c r="G22" s="10" t="s">
        <v>8</v>
      </c>
      <c r="H22" s="12" t="s">
        <v>9</v>
      </c>
      <c r="I22" s="13" t="s">
        <v>29</v>
      </c>
      <c r="J22" s="10" t="s">
        <v>1</v>
      </c>
      <c r="K22" s="14" t="s">
        <v>2</v>
      </c>
      <c r="L22" s="14" t="s">
        <v>3</v>
      </c>
      <c r="M22" s="14" t="s">
        <v>4</v>
      </c>
      <c r="N22" s="14" t="s">
        <v>5</v>
      </c>
      <c r="O22" s="15" t="s">
        <v>9</v>
      </c>
      <c r="P22" s="142"/>
      <c r="Q22" s="9"/>
    </row>
    <row r="23" spans="3:17" ht="49.5" customHeight="1">
      <c r="C23" s="66" t="s">
        <v>12</v>
      </c>
      <c r="D23" s="10"/>
      <c r="E23" s="10"/>
      <c r="F23" s="16">
        <v>999</v>
      </c>
      <c r="G23" s="16">
        <v>1206</v>
      </c>
      <c r="H23" s="131">
        <f>SUM(F23:G23)</f>
        <v>2205</v>
      </c>
      <c r="I23" s="17">
        <v>0</v>
      </c>
      <c r="J23" s="16">
        <v>3338</v>
      </c>
      <c r="K23" s="16">
        <v>2004</v>
      </c>
      <c r="L23" s="16">
        <v>1124</v>
      </c>
      <c r="M23" s="16">
        <v>804</v>
      </c>
      <c r="N23" s="16">
        <v>359</v>
      </c>
      <c r="O23" s="131">
        <f>SUM(I23:N23)</f>
        <v>7629</v>
      </c>
      <c r="P23" s="132">
        <f>H23+O23</f>
        <v>9834</v>
      </c>
      <c r="Q23" s="9"/>
    </row>
    <row r="24" spans="3:16" ht="49.5" customHeight="1">
      <c r="C24" s="148" t="s">
        <v>13</v>
      </c>
      <c r="D24" s="149"/>
      <c r="E24" s="149"/>
      <c r="F24" s="16">
        <v>12</v>
      </c>
      <c r="G24" s="16">
        <v>21</v>
      </c>
      <c r="H24" s="131">
        <f>SUM(F24:G24)</f>
        <v>33</v>
      </c>
      <c r="I24" s="17">
        <v>0</v>
      </c>
      <c r="J24" s="16">
        <v>62</v>
      </c>
      <c r="K24" s="16">
        <v>35</v>
      </c>
      <c r="L24" s="16">
        <v>18</v>
      </c>
      <c r="M24" s="16">
        <v>20</v>
      </c>
      <c r="N24" s="16">
        <v>9</v>
      </c>
      <c r="O24" s="131">
        <f>SUM(I24:N24)</f>
        <v>144</v>
      </c>
      <c r="P24" s="132">
        <f>H24+O24</f>
        <v>177</v>
      </c>
    </row>
    <row r="25" spans="3:16" ht="49.5" customHeight="1" thickBot="1">
      <c r="C25" s="143" t="s">
        <v>14</v>
      </c>
      <c r="D25" s="144"/>
      <c r="E25" s="144"/>
      <c r="F25" s="68">
        <f>SUM(F23:F24)</f>
        <v>1011</v>
      </c>
      <c r="G25" s="68">
        <f>SUM(G23:G24)</f>
        <v>1227</v>
      </c>
      <c r="H25" s="134">
        <f>SUM(F25:G25)</f>
        <v>2238</v>
      </c>
      <c r="I25" s="70">
        <f>SUM(I23:I24)</f>
        <v>0</v>
      </c>
      <c r="J25" s="68">
        <f aca="true" t="shared" si="3" ref="J25:O25">SUM(J23:J24)</f>
        <v>3400</v>
      </c>
      <c r="K25" s="68">
        <f t="shared" si="3"/>
        <v>2039</v>
      </c>
      <c r="L25" s="68">
        <f t="shared" si="3"/>
        <v>1142</v>
      </c>
      <c r="M25" s="68">
        <f t="shared" si="3"/>
        <v>824</v>
      </c>
      <c r="N25" s="68">
        <f t="shared" si="3"/>
        <v>368</v>
      </c>
      <c r="O25" s="134">
        <f t="shared" si="3"/>
        <v>7773</v>
      </c>
      <c r="P25" s="133">
        <f>H25+O25</f>
        <v>10011</v>
      </c>
    </row>
    <row r="26" ht="30" customHeight="1"/>
    <row r="27" spans="3:17" ht="39.75" customHeight="1">
      <c r="C27" s="61" t="s">
        <v>25</v>
      </c>
      <c r="E27" s="62"/>
      <c r="N27" s="60"/>
      <c r="O27" s="60"/>
      <c r="P27" s="79" t="s">
        <v>79</v>
      </c>
      <c r="Q27" s="60"/>
    </row>
    <row r="28" spans="3:17" ht="6.75" customHeight="1" thickBot="1">
      <c r="C28" s="63"/>
      <c r="D28" s="63"/>
      <c r="E28" s="64"/>
      <c r="L28" s="65"/>
      <c r="M28" s="65"/>
      <c r="N28" s="65"/>
      <c r="P28" s="65"/>
      <c r="Q28" s="65"/>
    </row>
    <row r="29" spans="3:17" ht="49.5" customHeight="1">
      <c r="C29" s="150"/>
      <c r="D29" s="151"/>
      <c r="E29" s="151"/>
      <c r="F29" s="173" t="s">
        <v>15</v>
      </c>
      <c r="G29" s="159"/>
      <c r="H29" s="159"/>
      <c r="I29" s="159" t="s">
        <v>16</v>
      </c>
      <c r="J29" s="159"/>
      <c r="K29" s="159"/>
      <c r="L29" s="159"/>
      <c r="M29" s="159"/>
      <c r="N29" s="159"/>
      <c r="O29" s="159"/>
      <c r="P29" s="141" t="s">
        <v>84</v>
      </c>
      <c r="Q29" s="9"/>
    </row>
    <row r="30" spans="3:17" ht="49.5" customHeight="1">
      <c r="C30" s="178"/>
      <c r="D30" s="179"/>
      <c r="E30" s="179"/>
      <c r="F30" s="10" t="s">
        <v>7</v>
      </c>
      <c r="G30" s="10" t="s">
        <v>8</v>
      </c>
      <c r="H30" s="12" t="s">
        <v>9</v>
      </c>
      <c r="I30" s="13" t="s">
        <v>29</v>
      </c>
      <c r="J30" s="10" t="s">
        <v>1</v>
      </c>
      <c r="K30" s="14" t="s">
        <v>2</v>
      </c>
      <c r="L30" s="14" t="s">
        <v>3</v>
      </c>
      <c r="M30" s="14" t="s">
        <v>4</v>
      </c>
      <c r="N30" s="14" t="s">
        <v>5</v>
      </c>
      <c r="O30" s="15" t="s">
        <v>9</v>
      </c>
      <c r="P30" s="142"/>
      <c r="Q30" s="9"/>
    </row>
    <row r="31" spans="3:17" ht="49.5" customHeight="1">
      <c r="C31" s="66" t="s">
        <v>12</v>
      </c>
      <c r="D31" s="10"/>
      <c r="E31" s="10"/>
      <c r="F31" s="16">
        <v>17</v>
      </c>
      <c r="G31" s="16">
        <v>17</v>
      </c>
      <c r="H31" s="131">
        <f>SUM(F31:G31)</f>
        <v>34</v>
      </c>
      <c r="I31" s="17">
        <v>0</v>
      </c>
      <c r="J31" s="16">
        <v>1070</v>
      </c>
      <c r="K31" s="16">
        <v>719</v>
      </c>
      <c r="L31" s="16">
        <v>518</v>
      </c>
      <c r="M31" s="16">
        <v>507</v>
      </c>
      <c r="N31" s="16">
        <v>323</v>
      </c>
      <c r="O31" s="131">
        <f>SUM(I31:N31)</f>
        <v>3137</v>
      </c>
      <c r="P31" s="132">
        <f>H31+O31</f>
        <v>3171</v>
      </c>
      <c r="Q31" s="9"/>
    </row>
    <row r="32" spans="3:16" ht="49.5" customHeight="1">
      <c r="C32" s="148" t="s">
        <v>13</v>
      </c>
      <c r="D32" s="149"/>
      <c r="E32" s="149"/>
      <c r="F32" s="16">
        <v>0</v>
      </c>
      <c r="G32" s="16">
        <v>0</v>
      </c>
      <c r="H32" s="131">
        <f>SUM(F32:G32)</f>
        <v>0</v>
      </c>
      <c r="I32" s="17">
        <v>0</v>
      </c>
      <c r="J32" s="16">
        <v>9</v>
      </c>
      <c r="K32" s="16">
        <v>7</v>
      </c>
      <c r="L32" s="16">
        <v>5</v>
      </c>
      <c r="M32" s="16">
        <v>2</v>
      </c>
      <c r="N32" s="16">
        <v>2</v>
      </c>
      <c r="O32" s="131">
        <f>SUM(I32:N32)</f>
        <v>25</v>
      </c>
      <c r="P32" s="132">
        <f>H32+O32</f>
        <v>25</v>
      </c>
    </row>
    <row r="33" spans="3:16" ht="49.5" customHeight="1" thickBot="1">
      <c r="C33" s="143" t="s">
        <v>14</v>
      </c>
      <c r="D33" s="144"/>
      <c r="E33" s="144"/>
      <c r="F33" s="68">
        <f>SUM(F31:F32)</f>
        <v>17</v>
      </c>
      <c r="G33" s="68">
        <f>SUM(G31:G32)</f>
        <v>17</v>
      </c>
      <c r="H33" s="134">
        <f>SUM(F33:G33)</f>
        <v>34</v>
      </c>
      <c r="I33" s="70">
        <f aca="true" t="shared" si="4" ref="I33:N33">SUM(I31:I32)</f>
        <v>0</v>
      </c>
      <c r="J33" s="68">
        <f t="shared" si="4"/>
        <v>1079</v>
      </c>
      <c r="K33" s="68">
        <f t="shared" si="4"/>
        <v>726</v>
      </c>
      <c r="L33" s="68">
        <f t="shared" si="4"/>
        <v>523</v>
      </c>
      <c r="M33" s="68">
        <f t="shared" si="4"/>
        <v>509</v>
      </c>
      <c r="N33" s="68">
        <f t="shared" si="4"/>
        <v>325</v>
      </c>
      <c r="O33" s="134">
        <f>SUM(I33:N33)</f>
        <v>3162</v>
      </c>
      <c r="P33" s="133">
        <f>H33+O33</f>
        <v>3196</v>
      </c>
    </row>
    <row r="34" ht="30" customHeight="1"/>
    <row r="35" spans="3:17" ht="39.75" customHeight="1">
      <c r="C35" s="61" t="s">
        <v>26</v>
      </c>
      <c r="E35" s="62"/>
      <c r="N35" s="60"/>
      <c r="O35" s="79" t="s">
        <v>79</v>
      </c>
      <c r="P35" s="60"/>
      <c r="Q35" s="60"/>
    </row>
    <row r="36" spans="3:17" ht="6.75" customHeight="1" thickBot="1">
      <c r="C36" s="63"/>
      <c r="D36" s="63"/>
      <c r="E36" s="64"/>
      <c r="L36" s="65"/>
      <c r="M36" s="65"/>
      <c r="N36" s="65"/>
      <c r="P36" s="65"/>
      <c r="Q36" s="65"/>
    </row>
    <row r="37" spans="3:17" ht="49.5" customHeight="1">
      <c r="C37" s="150"/>
      <c r="D37" s="151"/>
      <c r="E37" s="151"/>
      <c r="F37" s="173" t="s">
        <v>15</v>
      </c>
      <c r="G37" s="159"/>
      <c r="H37" s="159"/>
      <c r="I37" s="159" t="s">
        <v>16</v>
      </c>
      <c r="J37" s="159"/>
      <c r="K37" s="159"/>
      <c r="L37" s="159"/>
      <c r="M37" s="159"/>
      <c r="N37" s="172"/>
      <c r="O37" s="170" t="s">
        <v>84</v>
      </c>
      <c r="P37" s="9"/>
      <c r="Q37" s="9"/>
    </row>
    <row r="38" spans="3:17" ht="49.5" customHeight="1" thickBot="1">
      <c r="C38" s="176"/>
      <c r="D38" s="177"/>
      <c r="E38" s="177"/>
      <c r="F38" s="18" t="s">
        <v>7</v>
      </c>
      <c r="G38" s="18" t="s">
        <v>8</v>
      </c>
      <c r="H38" s="19" t="s">
        <v>9</v>
      </c>
      <c r="I38" s="20" t="s">
        <v>1</v>
      </c>
      <c r="J38" s="18" t="s">
        <v>2</v>
      </c>
      <c r="K38" s="21" t="s">
        <v>3</v>
      </c>
      <c r="L38" s="21" t="s">
        <v>4</v>
      </c>
      <c r="M38" s="21" t="s">
        <v>5</v>
      </c>
      <c r="N38" s="22" t="s">
        <v>11</v>
      </c>
      <c r="O38" s="171"/>
      <c r="P38" s="9"/>
      <c r="Q38" s="9"/>
    </row>
    <row r="39" spans="3:17" ht="49.5" customHeight="1">
      <c r="C39" s="71" t="s">
        <v>17</v>
      </c>
      <c r="D39" s="3"/>
      <c r="E39" s="3"/>
      <c r="F39" s="135">
        <f>SUM(F40:F41)</f>
        <v>0</v>
      </c>
      <c r="G39" s="135">
        <f>SUM(G40:G41)</f>
        <v>0</v>
      </c>
      <c r="H39" s="136">
        <f aca="true" t="shared" si="5" ref="H39:H51">SUM(F39:G39)</f>
        <v>0</v>
      </c>
      <c r="I39" s="137">
        <f>SUM(I40:I41)</f>
        <v>7</v>
      </c>
      <c r="J39" s="135">
        <f>SUM(J40:J41)</f>
        <v>10</v>
      </c>
      <c r="K39" s="135">
        <f>SUM(K40:K41)</f>
        <v>208</v>
      </c>
      <c r="L39" s="135">
        <f>SUM(L40:L41)</f>
        <v>525</v>
      </c>
      <c r="M39" s="135">
        <f>SUM(M40:M41)</f>
        <v>352</v>
      </c>
      <c r="N39" s="136">
        <f aca="true" t="shared" si="6" ref="N39:N50">SUM(I39:M39)</f>
        <v>1102</v>
      </c>
      <c r="O39" s="138">
        <f>H39+N39</f>
        <v>1102</v>
      </c>
      <c r="P39" s="9"/>
      <c r="Q39" s="9"/>
    </row>
    <row r="40" spans="3:15" ht="49.5" customHeight="1">
      <c r="C40" s="148" t="s">
        <v>12</v>
      </c>
      <c r="D40" s="149"/>
      <c r="E40" s="149"/>
      <c r="F40" s="16">
        <v>0</v>
      </c>
      <c r="G40" s="16">
        <v>0</v>
      </c>
      <c r="H40" s="131">
        <f t="shared" si="5"/>
        <v>0</v>
      </c>
      <c r="I40" s="17">
        <v>7</v>
      </c>
      <c r="J40" s="16">
        <v>10</v>
      </c>
      <c r="K40" s="16">
        <v>206</v>
      </c>
      <c r="L40" s="16">
        <v>524</v>
      </c>
      <c r="M40" s="16">
        <v>351</v>
      </c>
      <c r="N40" s="131">
        <f>SUM(I40:M40)</f>
        <v>1098</v>
      </c>
      <c r="O40" s="132">
        <f aca="true" t="shared" si="7" ref="O40:O50">H40+N40</f>
        <v>1098</v>
      </c>
    </row>
    <row r="41" spans="3:15" ht="49.5" customHeight="1" thickBot="1">
      <c r="C41" s="143" t="s">
        <v>13</v>
      </c>
      <c r="D41" s="144"/>
      <c r="E41" s="144"/>
      <c r="F41" s="68">
        <v>0</v>
      </c>
      <c r="G41" s="68">
        <v>0</v>
      </c>
      <c r="H41" s="134">
        <f t="shared" si="5"/>
        <v>0</v>
      </c>
      <c r="I41" s="70">
        <v>0</v>
      </c>
      <c r="J41" s="68">
        <v>0</v>
      </c>
      <c r="K41" s="68">
        <v>2</v>
      </c>
      <c r="L41" s="68">
        <v>1</v>
      </c>
      <c r="M41" s="68">
        <v>1</v>
      </c>
      <c r="N41" s="134">
        <f t="shared" si="6"/>
        <v>4</v>
      </c>
      <c r="O41" s="133">
        <f t="shared" si="7"/>
        <v>4</v>
      </c>
    </row>
    <row r="42" spans="3:15" ht="49.5" customHeight="1">
      <c r="C42" s="165" t="s">
        <v>30</v>
      </c>
      <c r="D42" s="166"/>
      <c r="E42" s="166"/>
      <c r="F42" s="135">
        <f>SUM(F43:F44)</f>
        <v>0</v>
      </c>
      <c r="G42" s="135">
        <f>SUM(G43:G44)</f>
        <v>0</v>
      </c>
      <c r="H42" s="136">
        <f t="shared" si="5"/>
        <v>0</v>
      </c>
      <c r="I42" s="137">
        <f>SUM(I43:I44)</f>
        <v>143</v>
      </c>
      <c r="J42" s="135">
        <f>SUM(J43:J44)</f>
        <v>167</v>
      </c>
      <c r="K42" s="135">
        <f>SUM(K43:K44)</f>
        <v>171</v>
      </c>
      <c r="L42" s="135">
        <f>SUM(L43:L44)</f>
        <v>184</v>
      </c>
      <c r="M42" s="135">
        <f>SUM(M43:M44)</f>
        <v>115</v>
      </c>
      <c r="N42" s="131">
        <f t="shared" si="6"/>
        <v>780</v>
      </c>
      <c r="O42" s="138">
        <f t="shared" si="7"/>
        <v>780</v>
      </c>
    </row>
    <row r="43" spans="3:15" ht="49.5" customHeight="1">
      <c r="C43" s="148" t="s">
        <v>12</v>
      </c>
      <c r="D43" s="149"/>
      <c r="E43" s="149"/>
      <c r="F43" s="16">
        <v>0</v>
      </c>
      <c r="G43" s="16">
        <v>0</v>
      </c>
      <c r="H43" s="131">
        <f t="shared" si="5"/>
        <v>0</v>
      </c>
      <c r="I43" s="17">
        <v>141</v>
      </c>
      <c r="J43" s="16">
        <v>167</v>
      </c>
      <c r="K43" s="16">
        <v>167</v>
      </c>
      <c r="L43" s="16">
        <v>180</v>
      </c>
      <c r="M43" s="16">
        <v>112</v>
      </c>
      <c r="N43" s="131">
        <f t="shared" si="6"/>
        <v>767</v>
      </c>
      <c r="O43" s="132">
        <f t="shared" si="7"/>
        <v>767</v>
      </c>
    </row>
    <row r="44" spans="3:15" ht="49.5" customHeight="1" thickBot="1">
      <c r="C44" s="143" t="s">
        <v>13</v>
      </c>
      <c r="D44" s="144"/>
      <c r="E44" s="144"/>
      <c r="F44" s="68">
        <v>0</v>
      </c>
      <c r="G44" s="68">
        <v>0</v>
      </c>
      <c r="H44" s="134">
        <f t="shared" si="5"/>
        <v>0</v>
      </c>
      <c r="I44" s="70">
        <v>2</v>
      </c>
      <c r="J44" s="68">
        <v>0</v>
      </c>
      <c r="K44" s="68">
        <v>4</v>
      </c>
      <c r="L44" s="68">
        <v>4</v>
      </c>
      <c r="M44" s="68">
        <v>3</v>
      </c>
      <c r="N44" s="134">
        <f t="shared" si="6"/>
        <v>13</v>
      </c>
      <c r="O44" s="133">
        <f t="shared" si="7"/>
        <v>13</v>
      </c>
    </row>
    <row r="45" spans="3:15" ht="49.5" customHeight="1">
      <c r="C45" s="165" t="s">
        <v>18</v>
      </c>
      <c r="D45" s="166"/>
      <c r="E45" s="166"/>
      <c r="F45" s="135">
        <f>SUM(F46:F47)</f>
        <v>0</v>
      </c>
      <c r="G45" s="135">
        <f>SUM(G46:G47)</f>
        <v>0</v>
      </c>
      <c r="H45" s="136">
        <f t="shared" si="5"/>
        <v>0</v>
      </c>
      <c r="I45" s="137">
        <f>SUM(I46:I47)</f>
        <v>4</v>
      </c>
      <c r="J45" s="135">
        <f>SUM(J46:J47)</f>
        <v>7</v>
      </c>
      <c r="K45" s="135">
        <f>SUM(K46:K47)</f>
        <v>26</v>
      </c>
      <c r="L45" s="135">
        <f>SUM(L46:L47)</f>
        <v>105</v>
      </c>
      <c r="M45" s="135">
        <f>SUM(M46:M47)</f>
        <v>58</v>
      </c>
      <c r="N45" s="136">
        <f>SUM(I45:M45)</f>
        <v>200</v>
      </c>
      <c r="O45" s="138">
        <f t="shared" si="7"/>
        <v>200</v>
      </c>
    </row>
    <row r="46" spans="3:15" ht="49.5" customHeight="1">
      <c r="C46" s="148" t="s">
        <v>12</v>
      </c>
      <c r="D46" s="149"/>
      <c r="E46" s="149"/>
      <c r="F46" s="16">
        <v>0</v>
      </c>
      <c r="G46" s="16">
        <v>0</v>
      </c>
      <c r="H46" s="131">
        <f t="shared" si="5"/>
        <v>0</v>
      </c>
      <c r="I46" s="17">
        <v>4</v>
      </c>
      <c r="J46" s="16">
        <v>7</v>
      </c>
      <c r="K46" s="16">
        <v>26</v>
      </c>
      <c r="L46" s="16">
        <v>103</v>
      </c>
      <c r="M46" s="16">
        <v>58</v>
      </c>
      <c r="N46" s="131">
        <v>198</v>
      </c>
      <c r="O46" s="132">
        <f>H46+N46</f>
        <v>198</v>
      </c>
    </row>
    <row r="47" spans="3:15" ht="49.5" customHeight="1" thickBot="1">
      <c r="C47" s="143" t="s">
        <v>13</v>
      </c>
      <c r="D47" s="144"/>
      <c r="E47" s="144"/>
      <c r="F47" s="68">
        <v>0</v>
      </c>
      <c r="G47" s="68">
        <v>0</v>
      </c>
      <c r="H47" s="134">
        <f t="shared" si="5"/>
        <v>0</v>
      </c>
      <c r="I47" s="70">
        <v>0</v>
      </c>
      <c r="J47" s="68">
        <v>0</v>
      </c>
      <c r="K47" s="68">
        <v>0</v>
      </c>
      <c r="L47" s="68">
        <v>2</v>
      </c>
      <c r="M47" s="68">
        <v>0</v>
      </c>
      <c r="N47" s="134">
        <v>2</v>
      </c>
      <c r="O47" s="133">
        <f t="shared" si="7"/>
        <v>2</v>
      </c>
    </row>
    <row r="48" spans="3:15" ht="49.5" customHeight="1">
      <c r="C48" s="165" t="s">
        <v>76</v>
      </c>
      <c r="D48" s="166"/>
      <c r="E48" s="166"/>
      <c r="F48" s="135">
        <f>SUM(F49:F50)</f>
        <v>0</v>
      </c>
      <c r="G48" s="135">
        <f>SUM(G49:G50)</f>
        <v>0</v>
      </c>
      <c r="H48" s="136">
        <f>SUM(F48:G48)</f>
        <v>0</v>
      </c>
      <c r="I48" s="137">
        <f>SUM(I49:I50)</f>
        <v>7</v>
      </c>
      <c r="J48" s="135">
        <f>SUM(J49:J50)</f>
        <v>12</v>
      </c>
      <c r="K48" s="135">
        <f>SUM(K49:K50)</f>
        <v>21</v>
      </c>
      <c r="L48" s="135">
        <f>SUM(L49:L50)</f>
        <v>93</v>
      </c>
      <c r="M48" s="135">
        <f>SUM(M49:M50)</f>
        <v>55</v>
      </c>
      <c r="N48" s="136">
        <f>SUM(I48:M48)</f>
        <v>188</v>
      </c>
      <c r="O48" s="138">
        <f>H48+N48</f>
        <v>188</v>
      </c>
    </row>
    <row r="49" spans="3:15" ht="49.5" customHeight="1">
      <c r="C49" s="148" t="s">
        <v>12</v>
      </c>
      <c r="D49" s="149"/>
      <c r="E49" s="149"/>
      <c r="F49" s="16">
        <v>0</v>
      </c>
      <c r="G49" s="16">
        <v>0</v>
      </c>
      <c r="H49" s="131">
        <f t="shared" si="5"/>
        <v>0</v>
      </c>
      <c r="I49" s="17">
        <v>7</v>
      </c>
      <c r="J49" s="16">
        <v>12</v>
      </c>
      <c r="K49" s="16">
        <v>20</v>
      </c>
      <c r="L49" s="16">
        <v>91</v>
      </c>
      <c r="M49" s="16">
        <v>54</v>
      </c>
      <c r="N49" s="131">
        <v>184</v>
      </c>
      <c r="O49" s="132">
        <f t="shared" si="7"/>
        <v>184</v>
      </c>
    </row>
    <row r="50" spans="3:15" ht="49.5" customHeight="1" thickBot="1">
      <c r="C50" s="143" t="s">
        <v>13</v>
      </c>
      <c r="D50" s="144"/>
      <c r="E50" s="144"/>
      <c r="F50" s="68">
        <v>0</v>
      </c>
      <c r="G50" s="68">
        <v>0</v>
      </c>
      <c r="H50" s="134">
        <f t="shared" si="5"/>
        <v>0</v>
      </c>
      <c r="I50" s="70">
        <v>0</v>
      </c>
      <c r="J50" s="68">
        <v>0</v>
      </c>
      <c r="K50" s="68">
        <v>1</v>
      </c>
      <c r="L50" s="68">
        <v>2</v>
      </c>
      <c r="M50" s="68">
        <v>1</v>
      </c>
      <c r="N50" s="134">
        <v>4</v>
      </c>
      <c r="O50" s="133">
        <f t="shared" si="7"/>
        <v>4</v>
      </c>
    </row>
    <row r="51" spans="3:15" ht="49.5" customHeight="1" thickBot="1">
      <c r="C51" s="174" t="s">
        <v>14</v>
      </c>
      <c r="D51" s="175"/>
      <c r="E51" s="175"/>
      <c r="F51" s="72">
        <v>0</v>
      </c>
      <c r="G51" s="72">
        <v>0</v>
      </c>
      <c r="H51" s="73">
        <v>0</v>
      </c>
      <c r="I51" s="74">
        <v>161</v>
      </c>
      <c r="J51" s="72">
        <v>195</v>
      </c>
      <c r="K51" s="72">
        <v>424</v>
      </c>
      <c r="L51" s="72">
        <v>904</v>
      </c>
      <c r="M51" s="72">
        <v>573</v>
      </c>
      <c r="N51" s="73">
        <f>SUM(I51:M51)</f>
        <v>2257</v>
      </c>
      <c r="O51" s="100">
        <f>H51+N51</f>
        <v>2257</v>
      </c>
    </row>
    <row r="52" ht="19.5" customHeight="1"/>
    <row r="53" ht="12"/>
  </sheetData>
  <sheetProtection/>
  <mergeCells count="47">
    <mergeCell ref="C32:E32"/>
    <mergeCell ref="C33:E33"/>
    <mergeCell ref="C40:E40"/>
    <mergeCell ref="F21:H21"/>
    <mergeCell ref="C24:E24"/>
    <mergeCell ref="C25:E25"/>
    <mergeCell ref="C37:E38"/>
    <mergeCell ref="F37:H37"/>
    <mergeCell ref="C29:E30"/>
    <mergeCell ref="C21:E22"/>
    <mergeCell ref="C51:E51"/>
    <mergeCell ref="C41:E41"/>
    <mergeCell ref="C42:E42"/>
    <mergeCell ref="C43:E43"/>
    <mergeCell ref="C44:E44"/>
    <mergeCell ref="C45:E45"/>
    <mergeCell ref="C46:E46"/>
    <mergeCell ref="C47:E47"/>
    <mergeCell ref="C49:E49"/>
    <mergeCell ref="C50:E50"/>
    <mergeCell ref="C48:E48"/>
    <mergeCell ref="C6:E6"/>
    <mergeCell ref="F6:G6"/>
    <mergeCell ref="H6:I6"/>
    <mergeCell ref="O2:P2"/>
    <mergeCell ref="O3:P3"/>
    <mergeCell ref="O37:O38"/>
    <mergeCell ref="I37:N37"/>
    <mergeCell ref="F29:H29"/>
    <mergeCell ref="P29:P30"/>
    <mergeCell ref="F1:N1"/>
    <mergeCell ref="F2:N2"/>
    <mergeCell ref="H7:I7"/>
    <mergeCell ref="I29:O29"/>
    <mergeCell ref="I21:O21"/>
    <mergeCell ref="L6:M6"/>
    <mergeCell ref="L7:M7"/>
    <mergeCell ref="J6:K6"/>
    <mergeCell ref="P21:P22"/>
    <mergeCell ref="C17:E17"/>
    <mergeCell ref="J7:K7"/>
    <mergeCell ref="N10:P10"/>
    <mergeCell ref="C16:E16"/>
    <mergeCell ref="C11:E11"/>
    <mergeCell ref="C14:E14"/>
    <mergeCell ref="C7:E7"/>
    <mergeCell ref="F7:G7"/>
  </mergeCells>
  <printOptions/>
  <pageMargins left="0.5905511811023623" right="0.1968503937007874" top="0.4724409448818898" bottom="0.1968503937007874" header="0.5118110236220472" footer="0.5118110236220472"/>
  <pageSetup fitToHeight="1" fitToWidth="1"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5"/>
  <sheetViews>
    <sheetView zoomScale="60" zoomScaleNormal="60" zoomScalePageLayoutView="0" workbookViewId="0" topLeftCell="A1">
      <selection activeCell="C7" sqref="C7:E8"/>
    </sheetView>
  </sheetViews>
  <sheetFormatPr defaultColWidth="0" defaultRowHeight="13.5" zeroHeight="1"/>
  <cols>
    <col min="1" max="2" width="0.6171875" style="1" customWidth="1"/>
    <col min="3" max="4" width="2.625" style="1" customWidth="1"/>
    <col min="5" max="5" width="40.625" style="1" customWidth="1"/>
    <col min="6" max="16" width="20.25390625" style="35" customWidth="1"/>
    <col min="17" max="17" width="4.25390625" style="35" customWidth="1"/>
    <col min="18" max="16384" width="0" style="35" hidden="1" customWidth="1"/>
  </cols>
  <sheetData>
    <row r="1" spans="1:15" ht="39.75" customHeight="1">
      <c r="A1" s="35"/>
      <c r="B1" s="35"/>
      <c r="C1" s="35"/>
      <c r="D1" s="54"/>
      <c r="E1" s="55"/>
      <c r="G1" s="187" t="s">
        <v>21</v>
      </c>
      <c r="H1" s="187"/>
      <c r="I1" s="187"/>
      <c r="J1" s="187"/>
      <c r="K1" s="187"/>
      <c r="L1" s="187"/>
      <c r="M1" s="187"/>
      <c r="N1" s="84"/>
      <c r="O1" s="56"/>
    </row>
    <row r="2" spans="1:16" ht="30" customHeight="1">
      <c r="A2" s="35"/>
      <c r="B2" s="35"/>
      <c r="C2" s="35"/>
      <c r="D2" s="35"/>
      <c r="E2" s="57"/>
      <c r="G2" s="156" t="s">
        <v>92</v>
      </c>
      <c r="H2" s="156"/>
      <c r="I2" s="156"/>
      <c r="J2" s="156"/>
      <c r="K2" s="156"/>
      <c r="L2" s="156"/>
      <c r="M2" s="156"/>
      <c r="N2" s="85"/>
      <c r="O2" s="169">
        <v>41086</v>
      </c>
      <c r="P2" s="169"/>
    </row>
    <row r="3" spans="1:17" ht="24.75" customHeight="1">
      <c r="A3" s="35"/>
      <c r="B3" s="35"/>
      <c r="C3" s="35"/>
      <c r="D3" s="35"/>
      <c r="E3" s="88"/>
      <c r="F3" s="86"/>
      <c r="N3" s="87"/>
      <c r="O3" s="169"/>
      <c r="P3" s="169"/>
      <c r="Q3" s="60"/>
    </row>
    <row r="4" spans="1:17" ht="24.75" customHeight="1">
      <c r="A4" s="35"/>
      <c r="B4" s="35"/>
      <c r="C4" s="98"/>
      <c r="D4" s="35"/>
      <c r="E4" s="35"/>
      <c r="N4" s="88"/>
      <c r="O4" s="169" t="s">
        <v>31</v>
      </c>
      <c r="P4" s="169"/>
      <c r="Q4" s="60"/>
    </row>
    <row r="5" spans="1:17" ht="27" customHeight="1">
      <c r="A5" s="35"/>
      <c r="B5" s="35"/>
      <c r="C5" s="98" t="s">
        <v>27</v>
      </c>
      <c r="D5" s="35"/>
      <c r="E5" s="62"/>
      <c r="F5" s="89"/>
      <c r="N5" s="90"/>
      <c r="O5" s="90"/>
      <c r="P5" s="79" t="s">
        <v>79</v>
      </c>
      <c r="Q5" s="60"/>
    </row>
    <row r="6" spans="1:17" ht="9" customHeight="1" thickBot="1">
      <c r="A6" s="35"/>
      <c r="B6" s="35"/>
      <c r="C6" s="99"/>
      <c r="D6" s="99"/>
      <c r="E6" s="99"/>
      <c r="F6" s="91"/>
      <c r="L6" s="65"/>
      <c r="M6" s="65"/>
      <c r="N6" s="92"/>
      <c r="O6" s="92"/>
      <c r="P6" s="92"/>
      <c r="Q6" s="65"/>
    </row>
    <row r="7" spans="1:17" ht="30" customHeight="1" thickBot="1" thickTop="1">
      <c r="A7" s="35"/>
      <c r="B7" s="35"/>
      <c r="C7" s="188" t="s">
        <v>32</v>
      </c>
      <c r="D7" s="189"/>
      <c r="E7" s="189"/>
      <c r="F7" s="192" t="s">
        <v>33</v>
      </c>
      <c r="G7" s="193"/>
      <c r="H7" s="193"/>
      <c r="I7" s="194" t="s">
        <v>34</v>
      </c>
      <c r="J7" s="194"/>
      <c r="K7" s="194"/>
      <c r="L7" s="194"/>
      <c r="M7" s="194"/>
      <c r="N7" s="194"/>
      <c r="O7" s="195"/>
      <c r="P7" s="196" t="s">
        <v>6</v>
      </c>
      <c r="Q7" s="9"/>
    </row>
    <row r="8" spans="1:17" ht="42" customHeight="1" thickBot="1">
      <c r="A8" s="35"/>
      <c r="B8" s="35"/>
      <c r="C8" s="190"/>
      <c r="D8" s="191"/>
      <c r="E8" s="191"/>
      <c r="F8" s="23" t="s">
        <v>7</v>
      </c>
      <c r="G8" s="23" t="s">
        <v>8</v>
      </c>
      <c r="H8" s="24" t="s">
        <v>9</v>
      </c>
      <c r="I8" s="25" t="s">
        <v>35</v>
      </c>
      <c r="J8" s="26" t="s">
        <v>1</v>
      </c>
      <c r="K8" s="26" t="s">
        <v>2</v>
      </c>
      <c r="L8" s="26" t="s">
        <v>3</v>
      </c>
      <c r="M8" s="26" t="s">
        <v>4</v>
      </c>
      <c r="N8" s="26" t="s">
        <v>5</v>
      </c>
      <c r="O8" s="27" t="s">
        <v>9</v>
      </c>
      <c r="P8" s="197"/>
      <c r="Q8" s="9"/>
    </row>
    <row r="9" spans="1:17" ht="30" customHeight="1" thickBot="1">
      <c r="A9" s="35"/>
      <c r="B9" s="35"/>
      <c r="C9" s="95" t="s">
        <v>36</v>
      </c>
      <c r="D9" s="28"/>
      <c r="E9" s="28"/>
      <c r="F9" s="29"/>
      <c r="G9" s="29"/>
      <c r="H9" s="29"/>
      <c r="I9" s="29"/>
      <c r="J9" s="29"/>
      <c r="K9" s="29"/>
      <c r="L9" s="29"/>
      <c r="M9" s="29"/>
      <c r="N9" s="29"/>
      <c r="O9" s="29"/>
      <c r="P9" s="30"/>
      <c r="Q9" s="9"/>
    </row>
    <row r="10" spans="1:17" ht="30" customHeight="1">
      <c r="A10" s="35"/>
      <c r="B10" s="35"/>
      <c r="C10" s="34" t="s">
        <v>37</v>
      </c>
      <c r="D10" s="31"/>
      <c r="E10" s="32"/>
      <c r="F10" s="107">
        <f>SUM(F11,F17,F20,F25,F29,F30)</f>
        <v>2142</v>
      </c>
      <c r="G10" s="107">
        <f>SUM(G11,G17,G20,G25,G29,G30)</f>
        <v>2756</v>
      </c>
      <c r="H10" s="108">
        <f>SUM(F10:G10)</f>
        <v>4898</v>
      </c>
      <c r="I10" s="109">
        <f aca="true" t="shared" si="0" ref="I10:N10">SUM(I11,I17,I20,I25,I29,I30)</f>
        <v>0</v>
      </c>
      <c r="J10" s="107">
        <f t="shared" si="0"/>
        <v>10777</v>
      </c>
      <c r="K10" s="107">
        <f t="shared" si="0"/>
        <v>7253</v>
      </c>
      <c r="L10" s="107">
        <f t="shared" si="0"/>
        <v>3984</v>
      </c>
      <c r="M10" s="107">
        <f t="shared" si="0"/>
        <v>2976</v>
      </c>
      <c r="N10" s="107">
        <f t="shared" si="0"/>
        <v>1442</v>
      </c>
      <c r="O10" s="108">
        <f>SUM(I10:N10)</f>
        <v>26432</v>
      </c>
      <c r="P10" s="110">
        <f>SUM(O10,H10)</f>
        <v>31330</v>
      </c>
      <c r="Q10" s="9"/>
    </row>
    <row r="11" spans="1:16" ht="30" customHeight="1">
      <c r="A11" s="35"/>
      <c r="B11" s="35"/>
      <c r="C11" s="36"/>
      <c r="D11" s="37" t="s">
        <v>38</v>
      </c>
      <c r="E11" s="38"/>
      <c r="F11" s="111">
        <f>SUM(F12:F16)</f>
        <v>123</v>
      </c>
      <c r="G11" s="111">
        <f>SUM(G12:G16)</f>
        <v>218</v>
      </c>
      <c r="H11" s="112">
        <f aca="true" t="shared" si="1" ref="H11:H74">SUM(F11:G11)</f>
        <v>341</v>
      </c>
      <c r="I11" s="113">
        <f aca="true" t="shared" si="2" ref="I11:N11">SUM(I12:I16)</f>
        <v>0</v>
      </c>
      <c r="J11" s="111">
        <f t="shared" si="2"/>
        <v>2030</v>
      </c>
      <c r="K11" s="111">
        <f t="shared" si="2"/>
        <v>1362</v>
      </c>
      <c r="L11" s="111">
        <f t="shared" si="2"/>
        <v>765</v>
      </c>
      <c r="M11" s="111">
        <f t="shared" si="2"/>
        <v>720</v>
      </c>
      <c r="N11" s="111">
        <f t="shared" si="2"/>
        <v>439</v>
      </c>
      <c r="O11" s="112">
        <f aca="true" t="shared" si="3" ref="O11:O74">SUM(I11:N11)</f>
        <v>5316</v>
      </c>
      <c r="P11" s="114">
        <f aca="true" t="shared" si="4" ref="P11:P74">SUM(O11,H11)</f>
        <v>5657</v>
      </c>
    </row>
    <row r="12" spans="1:16" ht="30" customHeight="1">
      <c r="A12" s="35"/>
      <c r="B12" s="35"/>
      <c r="C12" s="36"/>
      <c r="D12" s="37"/>
      <c r="E12" s="40" t="s">
        <v>39</v>
      </c>
      <c r="F12" s="101">
        <v>0</v>
      </c>
      <c r="G12" s="101">
        <v>0</v>
      </c>
      <c r="H12" s="112">
        <f>SUM(F12:G12)</f>
        <v>0</v>
      </c>
      <c r="I12" s="102">
        <v>0</v>
      </c>
      <c r="J12" s="101">
        <v>1065</v>
      </c>
      <c r="K12" s="101">
        <v>627</v>
      </c>
      <c r="L12" s="101">
        <v>266</v>
      </c>
      <c r="M12" s="101">
        <v>199</v>
      </c>
      <c r="N12" s="101">
        <v>116</v>
      </c>
      <c r="O12" s="112">
        <f t="shared" si="3"/>
        <v>2273</v>
      </c>
      <c r="P12" s="114">
        <f t="shared" si="4"/>
        <v>2273</v>
      </c>
    </row>
    <row r="13" spans="1:16" ht="30" customHeight="1">
      <c r="A13" s="35"/>
      <c r="B13" s="35"/>
      <c r="C13" s="36"/>
      <c r="D13" s="37"/>
      <c r="E13" s="40" t="s">
        <v>40</v>
      </c>
      <c r="F13" s="101">
        <v>0</v>
      </c>
      <c r="G13" s="101">
        <v>0</v>
      </c>
      <c r="H13" s="112">
        <f t="shared" si="1"/>
        <v>0</v>
      </c>
      <c r="I13" s="102">
        <v>0</v>
      </c>
      <c r="J13" s="101">
        <v>2</v>
      </c>
      <c r="K13" s="101">
        <v>5</v>
      </c>
      <c r="L13" s="101">
        <v>5</v>
      </c>
      <c r="M13" s="101">
        <v>41</v>
      </c>
      <c r="N13" s="101">
        <v>35</v>
      </c>
      <c r="O13" s="112">
        <f t="shared" si="3"/>
        <v>88</v>
      </c>
      <c r="P13" s="114">
        <f t="shared" si="4"/>
        <v>88</v>
      </c>
    </row>
    <row r="14" spans="1:16" ht="30" customHeight="1">
      <c r="A14" s="35"/>
      <c r="B14" s="35"/>
      <c r="C14" s="36"/>
      <c r="D14" s="37"/>
      <c r="E14" s="40" t="s">
        <v>41</v>
      </c>
      <c r="F14" s="101">
        <v>47</v>
      </c>
      <c r="G14" s="101">
        <v>83</v>
      </c>
      <c r="H14" s="112">
        <f t="shared" si="1"/>
        <v>130</v>
      </c>
      <c r="I14" s="102">
        <v>0</v>
      </c>
      <c r="J14" s="101">
        <v>247</v>
      </c>
      <c r="K14" s="101">
        <v>148</v>
      </c>
      <c r="L14" s="101">
        <v>92</v>
      </c>
      <c r="M14" s="101">
        <v>117</v>
      </c>
      <c r="N14" s="101">
        <v>79</v>
      </c>
      <c r="O14" s="112">
        <f t="shared" si="3"/>
        <v>683</v>
      </c>
      <c r="P14" s="114">
        <f t="shared" si="4"/>
        <v>813</v>
      </c>
    </row>
    <row r="15" spans="1:16" ht="30" customHeight="1">
      <c r="A15" s="35"/>
      <c r="B15" s="35"/>
      <c r="C15" s="36"/>
      <c r="D15" s="37"/>
      <c r="E15" s="40" t="s">
        <v>42</v>
      </c>
      <c r="F15" s="101">
        <v>33</v>
      </c>
      <c r="G15" s="101">
        <v>58</v>
      </c>
      <c r="H15" s="112">
        <f t="shared" si="1"/>
        <v>91</v>
      </c>
      <c r="I15" s="102">
        <v>0</v>
      </c>
      <c r="J15" s="101">
        <v>167</v>
      </c>
      <c r="K15" s="101">
        <v>117</v>
      </c>
      <c r="L15" s="101">
        <v>83</v>
      </c>
      <c r="M15" s="101">
        <v>75</v>
      </c>
      <c r="N15" s="101">
        <v>37</v>
      </c>
      <c r="O15" s="112">
        <f t="shared" si="3"/>
        <v>479</v>
      </c>
      <c r="P15" s="114">
        <f t="shared" si="4"/>
        <v>570</v>
      </c>
    </row>
    <row r="16" spans="1:16" ht="30" customHeight="1">
      <c r="A16" s="35"/>
      <c r="B16" s="35"/>
      <c r="C16" s="36"/>
      <c r="D16" s="37"/>
      <c r="E16" s="40" t="s">
        <v>43</v>
      </c>
      <c r="F16" s="101">
        <v>43</v>
      </c>
      <c r="G16" s="101">
        <v>77</v>
      </c>
      <c r="H16" s="112">
        <f t="shared" si="1"/>
        <v>120</v>
      </c>
      <c r="I16" s="102">
        <v>0</v>
      </c>
      <c r="J16" s="101">
        <v>549</v>
      </c>
      <c r="K16" s="101">
        <v>465</v>
      </c>
      <c r="L16" s="101">
        <v>319</v>
      </c>
      <c r="M16" s="101">
        <v>288</v>
      </c>
      <c r="N16" s="101">
        <v>172</v>
      </c>
      <c r="O16" s="112">
        <f t="shared" si="3"/>
        <v>1793</v>
      </c>
      <c r="P16" s="114">
        <f t="shared" si="4"/>
        <v>1913</v>
      </c>
    </row>
    <row r="17" spans="1:16" ht="30" customHeight="1">
      <c r="A17" s="35"/>
      <c r="B17" s="35"/>
      <c r="C17" s="36"/>
      <c r="D17" s="41" t="s">
        <v>44</v>
      </c>
      <c r="E17" s="42"/>
      <c r="F17" s="111">
        <f>SUM(F18:F19)</f>
        <v>314</v>
      </c>
      <c r="G17" s="111">
        <f>SUM(G18:G19)</f>
        <v>354</v>
      </c>
      <c r="H17" s="112">
        <f t="shared" si="1"/>
        <v>668</v>
      </c>
      <c r="I17" s="113">
        <f aca="true" t="shared" si="5" ref="I17:N17">SUM(I18:I19)</f>
        <v>0</v>
      </c>
      <c r="J17" s="111">
        <f t="shared" si="5"/>
        <v>3679</v>
      </c>
      <c r="K17" s="111">
        <f t="shared" si="5"/>
        <v>2336</v>
      </c>
      <c r="L17" s="111">
        <f t="shared" si="5"/>
        <v>1127</v>
      </c>
      <c r="M17" s="111">
        <f t="shared" si="5"/>
        <v>746</v>
      </c>
      <c r="N17" s="111">
        <f t="shared" si="5"/>
        <v>332</v>
      </c>
      <c r="O17" s="112">
        <f t="shared" si="3"/>
        <v>8220</v>
      </c>
      <c r="P17" s="114">
        <f t="shared" si="4"/>
        <v>8888</v>
      </c>
    </row>
    <row r="18" spans="1:16" ht="30" customHeight="1">
      <c r="A18" s="35"/>
      <c r="B18" s="35"/>
      <c r="C18" s="36"/>
      <c r="D18" s="37"/>
      <c r="E18" s="40" t="s">
        <v>45</v>
      </c>
      <c r="F18" s="101">
        <v>0</v>
      </c>
      <c r="G18" s="101">
        <v>0</v>
      </c>
      <c r="H18" s="112">
        <f t="shared" si="1"/>
        <v>0</v>
      </c>
      <c r="I18" s="102">
        <v>0</v>
      </c>
      <c r="J18" s="101">
        <v>2152</v>
      </c>
      <c r="K18" s="101">
        <v>1370</v>
      </c>
      <c r="L18" s="101">
        <v>654</v>
      </c>
      <c r="M18" s="101">
        <v>418</v>
      </c>
      <c r="N18" s="101">
        <v>181</v>
      </c>
      <c r="O18" s="112">
        <f t="shared" si="3"/>
        <v>4775</v>
      </c>
      <c r="P18" s="114">
        <f t="shared" si="4"/>
        <v>4775</v>
      </c>
    </row>
    <row r="19" spans="1:16" ht="30" customHeight="1">
      <c r="A19" s="35"/>
      <c r="B19" s="35"/>
      <c r="C19" s="36"/>
      <c r="D19" s="37"/>
      <c r="E19" s="40" t="s">
        <v>46</v>
      </c>
      <c r="F19" s="101">
        <v>314</v>
      </c>
      <c r="G19" s="101">
        <v>354</v>
      </c>
      <c r="H19" s="112">
        <f t="shared" si="1"/>
        <v>668</v>
      </c>
      <c r="I19" s="102">
        <v>0</v>
      </c>
      <c r="J19" s="101">
        <v>1527</v>
      </c>
      <c r="K19" s="101">
        <v>966</v>
      </c>
      <c r="L19" s="101">
        <v>473</v>
      </c>
      <c r="M19" s="101">
        <v>328</v>
      </c>
      <c r="N19" s="101">
        <v>151</v>
      </c>
      <c r="O19" s="112">
        <f t="shared" si="3"/>
        <v>3445</v>
      </c>
      <c r="P19" s="114">
        <f t="shared" si="4"/>
        <v>4113</v>
      </c>
    </row>
    <row r="20" spans="1:16" ht="30" customHeight="1">
      <c r="A20" s="35"/>
      <c r="B20" s="35"/>
      <c r="C20" s="36"/>
      <c r="D20" s="41" t="s">
        <v>47</v>
      </c>
      <c r="E20" s="42"/>
      <c r="F20" s="111">
        <f>SUM(F21:F24)</f>
        <v>9</v>
      </c>
      <c r="G20" s="111">
        <f>SUM(G21:G24)</f>
        <v>15</v>
      </c>
      <c r="H20" s="112">
        <f t="shared" si="1"/>
        <v>24</v>
      </c>
      <c r="I20" s="113">
        <f aca="true" t="shared" si="6" ref="I20:N20">SUM(I21:I24)</f>
        <v>0</v>
      </c>
      <c r="J20" s="111">
        <f t="shared" si="6"/>
        <v>175</v>
      </c>
      <c r="K20" s="111">
        <f t="shared" si="6"/>
        <v>149</v>
      </c>
      <c r="L20" s="111">
        <f t="shared" si="6"/>
        <v>210</v>
      </c>
      <c r="M20" s="111">
        <f t="shared" si="6"/>
        <v>157</v>
      </c>
      <c r="N20" s="111">
        <f t="shared" si="6"/>
        <v>57</v>
      </c>
      <c r="O20" s="112">
        <f t="shared" si="3"/>
        <v>748</v>
      </c>
      <c r="P20" s="114">
        <f t="shared" si="4"/>
        <v>772</v>
      </c>
    </row>
    <row r="21" spans="1:16" ht="30" customHeight="1">
      <c r="A21" s="35"/>
      <c r="B21" s="35"/>
      <c r="C21" s="36"/>
      <c r="D21" s="37"/>
      <c r="E21" s="40" t="s">
        <v>48</v>
      </c>
      <c r="F21" s="101">
        <v>7</v>
      </c>
      <c r="G21" s="101">
        <v>12</v>
      </c>
      <c r="H21" s="112">
        <f t="shared" si="1"/>
        <v>19</v>
      </c>
      <c r="I21" s="102">
        <v>0</v>
      </c>
      <c r="J21" s="101">
        <v>148</v>
      </c>
      <c r="K21" s="101">
        <v>131</v>
      </c>
      <c r="L21" s="101">
        <v>187</v>
      </c>
      <c r="M21" s="101">
        <v>145</v>
      </c>
      <c r="N21" s="101">
        <v>50</v>
      </c>
      <c r="O21" s="112">
        <f t="shared" si="3"/>
        <v>661</v>
      </c>
      <c r="P21" s="114">
        <f t="shared" si="4"/>
        <v>680</v>
      </c>
    </row>
    <row r="22" spans="1:16" ht="30" customHeight="1">
      <c r="A22" s="35"/>
      <c r="B22" s="35"/>
      <c r="C22" s="36"/>
      <c r="D22" s="37"/>
      <c r="E22" s="43" t="s">
        <v>49</v>
      </c>
      <c r="F22" s="101">
        <v>2</v>
      </c>
      <c r="G22" s="101">
        <v>3</v>
      </c>
      <c r="H22" s="112">
        <f t="shared" si="1"/>
        <v>5</v>
      </c>
      <c r="I22" s="102">
        <v>0</v>
      </c>
      <c r="J22" s="101">
        <v>27</v>
      </c>
      <c r="K22" s="101">
        <v>18</v>
      </c>
      <c r="L22" s="101">
        <v>23</v>
      </c>
      <c r="M22" s="101">
        <v>12</v>
      </c>
      <c r="N22" s="101">
        <v>7</v>
      </c>
      <c r="O22" s="112">
        <f t="shared" si="3"/>
        <v>87</v>
      </c>
      <c r="P22" s="114">
        <f t="shared" si="4"/>
        <v>92</v>
      </c>
    </row>
    <row r="23" spans="1:16" ht="30" customHeight="1">
      <c r="A23" s="35"/>
      <c r="B23" s="35"/>
      <c r="C23" s="36"/>
      <c r="D23" s="37"/>
      <c r="E23" s="43" t="s">
        <v>50</v>
      </c>
      <c r="F23" s="101">
        <v>0</v>
      </c>
      <c r="G23" s="101">
        <v>0</v>
      </c>
      <c r="H23" s="112">
        <f t="shared" si="1"/>
        <v>0</v>
      </c>
      <c r="I23" s="102">
        <v>0</v>
      </c>
      <c r="J23" s="101">
        <v>0</v>
      </c>
      <c r="K23" s="101">
        <v>0</v>
      </c>
      <c r="L23" s="101">
        <v>0</v>
      </c>
      <c r="M23" s="101">
        <v>0</v>
      </c>
      <c r="N23" s="101">
        <v>0</v>
      </c>
      <c r="O23" s="112">
        <f t="shared" si="3"/>
        <v>0</v>
      </c>
      <c r="P23" s="114">
        <f t="shared" si="4"/>
        <v>0</v>
      </c>
    </row>
    <row r="24" spans="1:16" ht="30" customHeight="1">
      <c r="A24" s="35"/>
      <c r="B24" s="35"/>
      <c r="C24" s="36"/>
      <c r="D24" s="44"/>
      <c r="E24" s="43" t="s">
        <v>77</v>
      </c>
      <c r="F24" s="101">
        <v>0</v>
      </c>
      <c r="G24" s="101">
        <v>0</v>
      </c>
      <c r="H24" s="112">
        <f t="shared" si="1"/>
        <v>0</v>
      </c>
      <c r="I24" s="105">
        <v>0</v>
      </c>
      <c r="J24" s="101">
        <v>0</v>
      </c>
      <c r="K24" s="101">
        <v>0</v>
      </c>
      <c r="L24" s="101">
        <v>0</v>
      </c>
      <c r="M24" s="101">
        <v>0</v>
      </c>
      <c r="N24" s="101">
        <v>0</v>
      </c>
      <c r="O24" s="112">
        <f t="shared" si="3"/>
        <v>0</v>
      </c>
      <c r="P24" s="114">
        <f t="shared" si="4"/>
        <v>0</v>
      </c>
    </row>
    <row r="25" spans="1:16" ht="30" customHeight="1">
      <c r="A25" s="35"/>
      <c r="B25" s="35"/>
      <c r="C25" s="36"/>
      <c r="D25" s="41" t="s">
        <v>51</v>
      </c>
      <c r="E25" s="42"/>
      <c r="F25" s="111">
        <f>SUM(F26:F28)</f>
        <v>734</v>
      </c>
      <c r="G25" s="111">
        <f>SUM(G26:G28)</f>
        <v>977</v>
      </c>
      <c r="H25" s="112">
        <f t="shared" si="1"/>
        <v>1711</v>
      </c>
      <c r="I25" s="113">
        <f aca="true" t="shared" si="7" ref="I25:N25">SUM(I26:I28)</f>
        <v>0</v>
      </c>
      <c r="J25" s="111">
        <f>SUM(J26:J28)</f>
        <v>1544</v>
      </c>
      <c r="K25" s="111">
        <f t="shared" si="7"/>
        <v>1410</v>
      </c>
      <c r="L25" s="111">
        <f t="shared" si="7"/>
        <v>788</v>
      </c>
      <c r="M25" s="111">
        <f t="shared" si="7"/>
        <v>576</v>
      </c>
      <c r="N25" s="111">
        <f t="shared" si="7"/>
        <v>262</v>
      </c>
      <c r="O25" s="112">
        <f t="shared" si="3"/>
        <v>4580</v>
      </c>
      <c r="P25" s="114">
        <f t="shared" si="4"/>
        <v>6291</v>
      </c>
    </row>
    <row r="26" spans="1:16" ht="30" customHeight="1">
      <c r="A26" s="35"/>
      <c r="B26" s="35"/>
      <c r="C26" s="36"/>
      <c r="D26" s="37"/>
      <c r="E26" s="43" t="s">
        <v>52</v>
      </c>
      <c r="F26" s="101">
        <v>669</v>
      </c>
      <c r="G26" s="101">
        <v>937</v>
      </c>
      <c r="H26" s="112">
        <f t="shared" si="1"/>
        <v>1606</v>
      </c>
      <c r="I26" s="102">
        <v>0</v>
      </c>
      <c r="J26" s="101">
        <v>1494</v>
      </c>
      <c r="K26" s="101">
        <v>1378</v>
      </c>
      <c r="L26" s="101">
        <v>764</v>
      </c>
      <c r="M26" s="101">
        <v>568</v>
      </c>
      <c r="N26" s="101">
        <v>260</v>
      </c>
      <c r="O26" s="112">
        <f t="shared" si="3"/>
        <v>4464</v>
      </c>
      <c r="P26" s="114">
        <f t="shared" si="4"/>
        <v>6070</v>
      </c>
    </row>
    <row r="27" spans="1:16" ht="30" customHeight="1">
      <c r="A27" s="35"/>
      <c r="B27" s="35"/>
      <c r="C27" s="36"/>
      <c r="D27" s="37"/>
      <c r="E27" s="43" t="s">
        <v>53</v>
      </c>
      <c r="F27" s="101">
        <v>23</v>
      </c>
      <c r="G27" s="101">
        <v>15</v>
      </c>
      <c r="H27" s="112">
        <f t="shared" si="1"/>
        <v>38</v>
      </c>
      <c r="I27" s="102">
        <v>0</v>
      </c>
      <c r="J27" s="101">
        <v>25</v>
      </c>
      <c r="K27" s="101">
        <v>21</v>
      </c>
      <c r="L27" s="101">
        <v>11</v>
      </c>
      <c r="M27" s="101">
        <v>6</v>
      </c>
      <c r="N27" s="101">
        <v>2</v>
      </c>
      <c r="O27" s="112">
        <f t="shared" si="3"/>
        <v>65</v>
      </c>
      <c r="P27" s="114">
        <f t="shared" si="4"/>
        <v>103</v>
      </c>
    </row>
    <row r="28" spans="1:16" ht="30" customHeight="1">
      <c r="A28" s="35"/>
      <c r="B28" s="35"/>
      <c r="C28" s="36"/>
      <c r="D28" s="37"/>
      <c r="E28" s="43" t="s">
        <v>54</v>
      </c>
      <c r="F28" s="101">
        <v>42</v>
      </c>
      <c r="G28" s="101">
        <v>25</v>
      </c>
      <c r="H28" s="112">
        <f t="shared" si="1"/>
        <v>67</v>
      </c>
      <c r="I28" s="102">
        <v>0</v>
      </c>
      <c r="J28" s="101">
        <v>25</v>
      </c>
      <c r="K28" s="101">
        <v>11</v>
      </c>
      <c r="L28" s="101">
        <v>13</v>
      </c>
      <c r="M28" s="101">
        <v>2</v>
      </c>
      <c r="N28" s="101">
        <v>0</v>
      </c>
      <c r="O28" s="112">
        <f t="shared" si="3"/>
        <v>51</v>
      </c>
      <c r="P28" s="114">
        <f t="shared" si="4"/>
        <v>118</v>
      </c>
    </row>
    <row r="29" spans="1:16" ht="30" customHeight="1">
      <c r="A29" s="35"/>
      <c r="B29" s="35"/>
      <c r="C29" s="36"/>
      <c r="D29" s="45" t="s">
        <v>55</v>
      </c>
      <c r="E29" s="46"/>
      <c r="F29" s="101">
        <v>19</v>
      </c>
      <c r="G29" s="101">
        <v>13</v>
      </c>
      <c r="H29" s="112">
        <f t="shared" si="1"/>
        <v>32</v>
      </c>
      <c r="I29" s="102">
        <v>0</v>
      </c>
      <c r="J29" s="101">
        <v>95</v>
      </c>
      <c r="K29" s="101">
        <v>57</v>
      </c>
      <c r="L29" s="101">
        <v>54</v>
      </c>
      <c r="M29" s="101">
        <v>57</v>
      </c>
      <c r="N29" s="101">
        <v>22</v>
      </c>
      <c r="O29" s="112">
        <f t="shared" si="3"/>
        <v>285</v>
      </c>
      <c r="P29" s="114">
        <f t="shared" si="4"/>
        <v>317</v>
      </c>
    </row>
    <row r="30" spans="1:16" ht="30" customHeight="1" thickBot="1">
      <c r="A30" s="35"/>
      <c r="B30" s="35"/>
      <c r="C30" s="47"/>
      <c r="D30" s="48" t="s">
        <v>56</v>
      </c>
      <c r="E30" s="49"/>
      <c r="F30" s="115">
        <v>943</v>
      </c>
      <c r="G30" s="115">
        <v>1179</v>
      </c>
      <c r="H30" s="116">
        <f t="shared" si="1"/>
        <v>2122</v>
      </c>
      <c r="I30" s="117">
        <v>0</v>
      </c>
      <c r="J30" s="115">
        <v>3254</v>
      </c>
      <c r="K30" s="115">
        <v>1939</v>
      </c>
      <c r="L30" s="115">
        <v>1040</v>
      </c>
      <c r="M30" s="115">
        <v>720</v>
      </c>
      <c r="N30" s="115">
        <v>330</v>
      </c>
      <c r="O30" s="116">
        <f t="shared" si="3"/>
        <v>7283</v>
      </c>
      <c r="P30" s="118">
        <f t="shared" si="4"/>
        <v>9405</v>
      </c>
    </row>
    <row r="31" spans="1:16" ht="30" customHeight="1">
      <c r="A31" s="35"/>
      <c r="B31" s="35"/>
      <c r="C31" s="34" t="s">
        <v>57</v>
      </c>
      <c r="D31" s="50"/>
      <c r="E31" s="51"/>
      <c r="F31" s="107">
        <f>SUM(F32:F40)</f>
        <v>18</v>
      </c>
      <c r="G31" s="107">
        <f>SUM(G32:G40)</f>
        <v>17</v>
      </c>
      <c r="H31" s="108">
        <f t="shared" si="1"/>
        <v>35</v>
      </c>
      <c r="I31" s="109">
        <f aca="true" t="shared" si="8" ref="I31:N31">SUM(I32:I40)</f>
        <v>0</v>
      </c>
      <c r="J31" s="107">
        <f t="shared" si="8"/>
        <v>1214</v>
      </c>
      <c r="K31" s="107">
        <f t="shared" si="8"/>
        <v>838</v>
      </c>
      <c r="L31" s="107">
        <f t="shared" si="8"/>
        <v>613</v>
      </c>
      <c r="M31" s="107">
        <f t="shared" si="8"/>
        <v>562</v>
      </c>
      <c r="N31" s="107">
        <f t="shared" si="8"/>
        <v>346</v>
      </c>
      <c r="O31" s="108">
        <f t="shared" si="3"/>
        <v>3573</v>
      </c>
      <c r="P31" s="110">
        <f t="shared" si="4"/>
        <v>3608</v>
      </c>
    </row>
    <row r="32" spans="1:16" ht="30" customHeight="1">
      <c r="A32" s="35"/>
      <c r="B32" s="35"/>
      <c r="C32" s="52"/>
      <c r="D32" s="45" t="s">
        <v>58</v>
      </c>
      <c r="E32" s="46"/>
      <c r="F32" s="103">
        <v>0</v>
      </c>
      <c r="G32" s="103">
        <v>0</v>
      </c>
      <c r="H32" s="119">
        <f t="shared" si="1"/>
        <v>0</v>
      </c>
      <c r="I32" s="105">
        <v>0</v>
      </c>
      <c r="J32" s="103">
        <v>137</v>
      </c>
      <c r="K32" s="103">
        <v>155</v>
      </c>
      <c r="L32" s="103">
        <v>91</v>
      </c>
      <c r="M32" s="103">
        <v>72</v>
      </c>
      <c r="N32" s="103">
        <v>26</v>
      </c>
      <c r="O32" s="119">
        <f t="shared" si="3"/>
        <v>481</v>
      </c>
      <c r="P32" s="120">
        <f t="shared" si="4"/>
        <v>481</v>
      </c>
    </row>
    <row r="33" spans="1:16" ht="30" customHeight="1">
      <c r="A33" s="35"/>
      <c r="B33" s="35"/>
      <c r="C33" s="36"/>
      <c r="D33" s="45" t="s">
        <v>59</v>
      </c>
      <c r="E33" s="46"/>
      <c r="F33" s="101">
        <v>0</v>
      </c>
      <c r="G33" s="101">
        <v>0</v>
      </c>
      <c r="H33" s="111">
        <f t="shared" si="1"/>
        <v>0</v>
      </c>
      <c r="I33" s="105">
        <v>0</v>
      </c>
      <c r="J33" s="101">
        <v>1</v>
      </c>
      <c r="K33" s="101">
        <v>0</v>
      </c>
      <c r="L33" s="101">
        <v>0</v>
      </c>
      <c r="M33" s="101">
        <v>0</v>
      </c>
      <c r="N33" s="101">
        <v>0</v>
      </c>
      <c r="O33" s="112">
        <f t="shared" si="3"/>
        <v>1</v>
      </c>
      <c r="P33" s="114">
        <f t="shared" si="4"/>
        <v>1</v>
      </c>
    </row>
    <row r="34" spans="1:16" ht="30" customHeight="1">
      <c r="A34" s="35"/>
      <c r="B34" s="35"/>
      <c r="C34" s="36"/>
      <c r="D34" s="45" t="s">
        <v>74</v>
      </c>
      <c r="E34" s="46"/>
      <c r="F34" s="101">
        <v>0</v>
      </c>
      <c r="G34" s="101">
        <v>0</v>
      </c>
      <c r="H34" s="111">
        <f t="shared" si="1"/>
        <v>0</v>
      </c>
      <c r="I34" s="105">
        <v>0</v>
      </c>
      <c r="J34" s="101">
        <v>848</v>
      </c>
      <c r="K34" s="101">
        <v>486</v>
      </c>
      <c r="L34" s="101">
        <v>238</v>
      </c>
      <c r="M34" s="101">
        <v>111</v>
      </c>
      <c r="N34" s="101">
        <v>55</v>
      </c>
      <c r="O34" s="112">
        <f t="shared" si="3"/>
        <v>1738</v>
      </c>
      <c r="P34" s="114">
        <f t="shared" si="4"/>
        <v>1738</v>
      </c>
    </row>
    <row r="35" spans="1:16" ht="30" customHeight="1">
      <c r="A35" s="35"/>
      <c r="B35" s="35"/>
      <c r="C35" s="36"/>
      <c r="D35" s="45" t="s">
        <v>60</v>
      </c>
      <c r="E35" s="46"/>
      <c r="F35" s="101">
        <v>1</v>
      </c>
      <c r="G35" s="101">
        <v>0</v>
      </c>
      <c r="H35" s="111">
        <f t="shared" si="1"/>
        <v>1</v>
      </c>
      <c r="I35" s="102">
        <v>0</v>
      </c>
      <c r="J35" s="101">
        <v>40</v>
      </c>
      <c r="K35" s="101">
        <v>24</v>
      </c>
      <c r="L35" s="101">
        <v>42</v>
      </c>
      <c r="M35" s="101">
        <v>32</v>
      </c>
      <c r="N35" s="101">
        <v>18</v>
      </c>
      <c r="O35" s="112">
        <f t="shared" si="3"/>
        <v>156</v>
      </c>
      <c r="P35" s="114">
        <f t="shared" si="4"/>
        <v>157</v>
      </c>
    </row>
    <row r="36" spans="1:16" ht="30" customHeight="1">
      <c r="A36" s="35"/>
      <c r="B36" s="35"/>
      <c r="C36" s="36"/>
      <c r="D36" s="45" t="s">
        <v>61</v>
      </c>
      <c r="E36" s="46"/>
      <c r="F36" s="101">
        <v>17</v>
      </c>
      <c r="G36" s="101">
        <v>17</v>
      </c>
      <c r="H36" s="111">
        <f t="shared" si="1"/>
        <v>34</v>
      </c>
      <c r="I36" s="102">
        <v>0</v>
      </c>
      <c r="J36" s="101">
        <v>107</v>
      </c>
      <c r="K36" s="101">
        <v>63</v>
      </c>
      <c r="L36" s="101">
        <v>46</v>
      </c>
      <c r="M36" s="101">
        <v>46</v>
      </c>
      <c r="N36" s="101">
        <v>11</v>
      </c>
      <c r="O36" s="112">
        <f t="shared" si="3"/>
        <v>273</v>
      </c>
      <c r="P36" s="114">
        <f t="shared" si="4"/>
        <v>307</v>
      </c>
    </row>
    <row r="37" spans="1:16" ht="30" customHeight="1">
      <c r="A37" s="35"/>
      <c r="B37" s="35"/>
      <c r="C37" s="36"/>
      <c r="D37" s="45" t="s">
        <v>62</v>
      </c>
      <c r="E37" s="46"/>
      <c r="F37" s="101">
        <v>0</v>
      </c>
      <c r="G37" s="101">
        <v>0</v>
      </c>
      <c r="H37" s="111">
        <f t="shared" si="1"/>
        <v>0</v>
      </c>
      <c r="I37" s="105">
        <v>0</v>
      </c>
      <c r="J37" s="101">
        <v>80</v>
      </c>
      <c r="K37" s="101">
        <v>106</v>
      </c>
      <c r="L37" s="101">
        <v>110</v>
      </c>
      <c r="M37" s="101">
        <v>62</v>
      </c>
      <c r="N37" s="101">
        <v>33</v>
      </c>
      <c r="O37" s="112">
        <f t="shared" si="3"/>
        <v>391</v>
      </c>
      <c r="P37" s="114">
        <f t="shared" si="4"/>
        <v>391</v>
      </c>
    </row>
    <row r="38" spans="1:16" ht="30" customHeight="1">
      <c r="A38" s="35"/>
      <c r="B38" s="35"/>
      <c r="C38" s="36"/>
      <c r="D38" s="45" t="s">
        <v>63</v>
      </c>
      <c r="E38" s="46"/>
      <c r="F38" s="101">
        <v>0</v>
      </c>
      <c r="G38" s="101">
        <v>0</v>
      </c>
      <c r="H38" s="111">
        <f t="shared" si="1"/>
        <v>0</v>
      </c>
      <c r="I38" s="105">
        <v>0</v>
      </c>
      <c r="J38" s="101">
        <v>0</v>
      </c>
      <c r="K38" s="101">
        <v>0</v>
      </c>
      <c r="L38" s="101">
        <v>0</v>
      </c>
      <c r="M38" s="101">
        <v>0</v>
      </c>
      <c r="N38" s="101">
        <v>0</v>
      </c>
      <c r="O38" s="112">
        <f t="shared" si="3"/>
        <v>0</v>
      </c>
      <c r="P38" s="114">
        <f t="shared" si="4"/>
        <v>0</v>
      </c>
    </row>
    <row r="39" spans="1:16" ht="30" customHeight="1">
      <c r="A39" s="35"/>
      <c r="B39" s="35"/>
      <c r="C39" s="36"/>
      <c r="D39" s="180" t="s">
        <v>64</v>
      </c>
      <c r="E39" s="181"/>
      <c r="F39" s="101">
        <v>0</v>
      </c>
      <c r="G39" s="101">
        <v>0</v>
      </c>
      <c r="H39" s="112">
        <f t="shared" si="1"/>
        <v>0</v>
      </c>
      <c r="I39" s="105">
        <v>0</v>
      </c>
      <c r="J39" s="101">
        <v>1</v>
      </c>
      <c r="K39" s="101">
        <v>4</v>
      </c>
      <c r="L39" s="101">
        <v>86</v>
      </c>
      <c r="M39" s="101">
        <v>239</v>
      </c>
      <c r="N39" s="101">
        <v>203</v>
      </c>
      <c r="O39" s="112">
        <f t="shared" si="3"/>
        <v>533</v>
      </c>
      <c r="P39" s="114">
        <f t="shared" si="4"/>
        <v>533</v>
      </c>
    </row>
    <row r="40" spans="1:16" ht="30" customHeight="1" thickBot="1">
      <c r="A40" s="35"/>
      <c r="B40" s="35"/>
      <c r="C40" s="47"/>
      <c r="D40" s="182" t="s">
        <v>65</v>
      </c>
      <c r="E40" s="183"/>
      <c r="F40" s="104">
        <v>0</v>
      </c>
      <c r="G40" s="104">
        <v>0</v>
      </c>
      <c r="H40" s="121">
        <f t="shared" si="1"/>
        <v>0</v>
      </c>
      <c r="I40" s="106">
        <v>0</v>
      </c>
      <c r="J40" s="104">
        <v>0</v>
      </c>
      <c r="K40" s="104">
        <v>0</v>
      </c>
      <c r="L40" s="104">
        <v>0</v>
      </c>
      <c r="M40" s="104">
        <v>0</v>
      </c>
      <c r="N40" s="104">
        <v>0</v>
      </c>
      <c r="O40" s="121">
        <f t="shared" si="3"/>
        <v>0</v>
      </c>
      <c r="P40" s="122">
        <f t="shared" si="4"/>
        <v>0</v>
      </c>
    </row>
    <row r="41" spans="1:16" ht="30" customHeight="1">
      <c r="A41" s="35"/>
      <c r="B41" s="35"/>
      <c r="C41" s="34" t="s">
        <v>66</v>
      </c>
      <c r="D41" s="50"/>
      <c r="E41" s="51"/>
      <c r="F41" s="107">
        <f>SUM(F42:F45)</f>
        <v>0</v>
      </c>
      <c r="G41" s="107">
        <f>SUM(G42:G45)</f>
        <v>0</v>
      </c>
      <c r="H41" s="108">
        <f t="shared" si="1"/>
        <v>0</v>
      </c>
      <c r="I41" s="93">
        <v>0</v>
      </c>
      <c r="J41" s="107">
        <f>SUM(J42:J45)</f>
        <v>163</v>
      </c>
      <c r="K41" s="107">
        <f>SUM(K42:K45)</f>
        <v>195</v>
      </c>
      <c r="L41" s="107">
        <f>SUM(L42:L45)</f>
        <v>428</v>
      </c>
      <c r="M41" s="107">
        <f>SUM(M42:M45)</f>
        <v>914</v>
      </c>
      <c r="N41" s="107">
        <f>SUM(N42:N45)</f>
        <v>585</v>
      </c>
      <c r="O41" s="108">
        <f t="shared" si="3"/>
        <v>2285</v>
      </c>
      <c r="P41" s="110">
        <f t="shared" si="4"/>
        <v>2285</v>
      </c>
    </row>
    <row r="42" spans="1:16" ht="30" customHeight="1">
      <c r="A42" s="35"/>
      <c r="B42" s="35"/>
      <c r="C42" s="36"/>
      <c r="D42" s="45" t="s">
        <v>67</v>
      </c>
      <c r="E42" s="46"/>
      <c r="F42" s="101">
        <v>0</v>
      </c>
      <c r="G42" s="101">
        <v>0</v>
      </c>
      <c r="H42" s="112">
        <f t="shared" si="1"/>
        <v>0</v>
      </c>
      <c r="I42" s="105">
        <v>0</v>
      </c>
      <c r="J42" s="101">
        <v>7</v>
      </c>
      <c r="K42" s="101">
        <v>10</v>
      </c>
      <c r="L42" s="101">
        <v>208</v>
      </c>
      <c r="M42" s="101">
        <v>528</v>
      </c>
      <c r="N42" s="101">
        <v>353</v>
      </c>
      <c r="O42" s="39">
        <f t="shared" si="3"/>
        <v>1106</v>
      </c>
      <c r="P42" s="114">
        <f t="shared" si="4"/>
        <v>1106</v>
      </c>
    </row>
    <row r="43" spans="1:16" ht="30" customHeight="1">
      <c r="A43" s="35"/>
      <c r="B43" s="35"/>
      <c r="C43" s="36"/>
      <c r="D43" s="45" t="s">
        <v>68</v>
      </c>
      <c r="E43" s="46"/>
      <c r="F43" s="101">
        <v>0</v>
      </c>
      <c r="G43" s="101">
        <v>0</v>
      </c>
      <c r="H43" s="112">
        <f t="shared" si="1"/>
        <v>0</v>
      </c>
      <c r="I43" s="105">
        <v>0</v>
      </c>
      <c r="J43" s="101">
        <v>144</v>
      </c>
      <c r="K43" s="101">
        <v>166</v>
      </c>
      <c r="L43" s="101">
        <v>173</v>
      </c>
      <c r="M43" s="101">
        <v>186</v>
      </c>
      <c r="N43" s="101">
        <v>117</v>
      </c>
      <c r="O43" s="39">
        <f t="shared" si="3"/>
        <v>786</v>
      </c>
      <c r="P43" s="114">
        <f t="shared" si="4"/>
        <v>786</v>
      </c>
    </row>
    <row r="44" spans="1:16" ht="30" customHeight="1">
      <c r="A44" s="35"/>
      <c r="B44" s="35"/>
      <c r="C44" s="36"/>
      <c r="D44" s="45" t="s">
        <v>69</v>
      </c>
      <c r="E44" s="46"/>
      <c r="F44" s="101">
        <v>0</v>
      </c>
      <c r="G44" s="101">
        <v>0</v>
      </c>
      <c r="H44" s="129">
        <f t="shared" si="1"/>
        <v>0</v>
      </c>
      <c r="I44" s="105">
        <v>0</v>
      </c>
      <c r="J44" s="101">
        <v>5</v>
      </c>
      <c r="K44" s="101">
        <v>7</v>
      </c>
      <c r="L44" s="101">
        <v>26</v>
      </c>
      <c r="M44" s="101">
        <v>105</v>
      </c>
      <c r="N44" s="101">
        <v>58</v>
      </c>
      <c r="O44" s="39">
        <f t="shared" si="3"/>
        <v>201</v>
      </c>
      <c r="P44" s="114">
        <f t="shared" si="4"/>
        <v>201</v>
      </c>
    </row>
    <row r="45" spans="1:16" ht="30" customHeight="1" thickBot="1">
      <c r="A45" s="35"/>
      <c r="B45" s="35"/>
      <c r="C45" s="47"/>
      <c r="D45" s="48" t="s">
        <v>78</v>
      </c>
      <c r="E45" s="49"/>
      <c r="F45" s="115">
        <v>0</v>
      </c>
      <c r="G45" s="115">
        <v>0</v>
      </c>
      <c r="H45" s="116">
        <f t="shared" si="1"/>
        <v>0</v>
      </c>
      <c r="I45" s="123">
        <v>0</v>
      </c>
      <c r="J45" s="115">
        <v>7</v>
      </c>
      <c r="K45" s="115">
        <v>12</v>
      </c>
      <c r="L45" s="115">
        <v>21</v>
      </c>
      <c r="M45" s="115">
        <v>95</v>
      </c>
      <c r="N45" s="115">
        <v>57</v>
      </c>
      <c r="O45" s="130">
        <f t="shared" si="3"/>
        <v>192</v>
      </c>
      <c r="P45" s="118">
        <f t="shared" si="4"/>
        <v>192</v>
      </c>
    </row>
    <row r="46" spans="1:16" ht="30" customHeight="1" thickBot="1">
      <c r="A46" s="35"/>
      <c r="B46" s="35"/>
      <c r="C46" s="184" t="s">
        <v>70</v>
      </c>
      <c r="D46" s="185"/>
      <c r="E46" s="186"/>
      <c r="F46" s="124">
        <f>SUM(F10,F31,F41)</f>
        <v>2160</v>
      </c>
      <c r="G46" s="124">
        <f>SUM(G10,G31,G41)</f>
        <v>2773</v>
      </c>
      <c r="H46" s="125">
        <f t="shared" si="1"/>
        <v>4933</v>
      </c>
      <c r="I46" s="126">
        <f aca="true" t="shared" si="9" ref="I46:N46">SUM(I10,I31,I41)</f>
        <v>0</v>
      </c>
      <c r="J46" s="124">
        <f t="shared" si="9"/>
        <v>12154</v>
      </c>
      <c r="K46" s="124">
        <f t="shared" si="9"/>
        <v>8286</v>
      </c>
      <c r="L46" s="124">
        <f t="shared" si="9"/>
        <v>5025</v>
      </c>
      <c r="M46" s="124">
        <f t="shared" si="9"/>
        <v>4452</v>
      </c>
      <c r="N46" s="124">
        <f t="shared" si="9"/>
        <v>2373</v>
      </c>
      <c r="O46" s="125">
        <f t="shared" si="3"/>
        <v>32290</v>
      </c>
      <c r="P46" s="127">
        <f t="shared" si="4"/>
        <v>37223</v>
      </c>
    </row>
    <row r="47" spans="1:17" ht="30" customHeight="1" thickBot="1" thickTop="1">
      <c r="A47" s="35"/>
      <c r="B47" s="35"/>
      <c r="C47" s="53" t="s">
        <v>71</v>
      </c>
      <c r="D47" s="33"/>
      <c r="E47" s="3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128"/>
      <c r="Q47" s="9"/>
    </row>
    <row r="48" spans="1:17" ht="30" customHeight="1">
      <c r="A48" s="35"/>
      <c r="B48" s="35"/>
      <c r="C48" s="34" t="s">
        <v>37</v>
      </c>
      <c r="D48" s="31"/>
      <c r="E48" s="32"/>
      <c r="F48" s="107">
        <f>SUM(F49,F55,F58,F63,F67,F68)</f>
        <v>1928152</v>
      </c>
      <c r="G48" s="107">
        <f>SUM(G49,G55,G58,G63,G67,G68)</f>
        <v>3507063</v>
      </c>
      <c r="H48" s="108">
        <f t="shared" si="1"/>
        <v>5435215</v>
      </c>
      <c r="I48" s="109">
        <f aca="true" t="shared" si="10" ref="I48:N48">SUM(I49,I55,I58,I63,I67,I68)</f>
        <v>0</v>
      </c>
      <c r="J48" s="107">
        <f t="shared" si="10"/>
        <v>28668549</v>
      </c>
      <c r="K48" s="107">
        <f t="shared" si="10"/>
        <v>22836946</v>
      </c>
      <c r="L48" s="107">
        <f t="shared" si="10"/>
        <v>17465344</v>
      </c>
      <c r="M48" s="107">
        <f t="shared" si="10"/>
        <v>15769563</v>
      </c>
      <c r="N48" s="107">
        <f t="shared" si="10"/>
        <v>8475844</v>
      </c>
      <c r="O48" s="108">
        <f t="shared" si="3"/>
        <v>93216246</v>
      </c>
      <c r="P48" s="110">
        <f t="shared" si="4"/>
        <v>98651461</v>
      </c>
      <c r="Q48" s="9"/>
    </row>
    <row r="49" spans="1:16" ht="30" customHeight="1">
      <c r="A49" s="35"/>
      <c r="B49" s="35"/>
      <c r="C49" s="36"/>
      <c r="D49" s="37" t="s">
        <v>38</v>
      </c>
      <c r="E49" s="38"/>
      <c r="F49" s="111">
        <f>SUM(F50:F54)</f>
        <v>259637</v>
      </c>
      <c r="G49" s="111">
        <f>SUM(G50:G54)</f>
        <v>591495</v>
      </c>
      <c r="H49" s="112">
        <f t="shared" si="1"/>
        <v>851132</v>
      </c>
      <c r="I49" s="113">
        <f aca="true" t="shared" si="11" ref="I49:N49">SUM(I50:I54)</f>
        <v>0</v>
      </c>
      <c r="J49" s="111">
        <f t="shared" si="11"/>
        <v>5838240</v>
      </c>
      <c r="K49" s="111">
        <f t="shared" si="11"/>
        <v>4183865</v>
      </c>
      <c r="L49" s="111">
        <f t="shared" si="11"/>
        <v>2975112</v>
      </c>
      <c r="M49" s="111">
        <f t="shared" si="11"/>
        <v>3256219</v>
      </c>
      <c r="N49" s="111">
        <f t="shared" si="11"/>
        <v>2433401</v>
      </c>
      <c r="O49" s="112">
        <f t="shared" si="3"/>
        <v>18686837</v>
      </c>
      <c r="P49" s="114">
        <f t="shared" si="4"/>
        <v>19537969</v>
      </c>
    </row>
    <row r="50" spans="1:16" ht="30" customHeight="1">
      <c r="A50" s="35"/>
      <c r="B50" s="35"/>
      <c r="C50" s="36"/>
      <c r="D50" s="37"/>
      <c r="E50" s="40" t="s">
        <v>39</v>
      </c>
      <c r="F50" s="101">
        <v>0</v>
      </c>
      <c r="G50" s="101">
        <v>0</v>
      </c>
      <c r="H50" s="112">
        <f t="shared" si="1"/>
        <v>0</v>
      </c>
      <c r="I50" s="102">
        <v>0</v>
      </c>
      <c r="J50" s="101">
        <v>3603464</v>
      </c>
      <c r="K50" s="101">
        <v>2593170</v>
      </c>
      <c r="L50" s="101">
        <v>1869007</v>
      </c>
      <c r="M50" s="101">
        <v>1825027</v>
      </c>
      <c r="N50" s="101">
        <v>1343363</v>
      </c>
      <c r="O50" s="39">
        <f t="shared" si="3"/>
        <v>11234031</v>
      </c>
      <c r="P50" s="114">
        <f t="shared" si="4"/>
        <v>11234031</v>
      </c>
    </row>
    <row r="51" spans="1:16" ht="30" customHeight="1">
      <c r="A51" s="35"/>
      <c r="B51" s="35"/>
      <c r="C51" s="36"/>
      <c r="D51" s="37"/>
      <c r="E51" s="40" t="s">
        <v>40</v>
      </c>
      <c r="F51" s="101">
        <v>0</v>
      </c>
      <c r="G51" s="101">
        <v>0</v>
      </c>
      <c r="H51" s="112">
        <f t="shared" si="1"/>
        <v>0</v>
      </c>
      <c r="I51" s="102">
        <v>0</v>
      </c>
      <c r="J51" s="101">
        <v>9240</v>
      </c>
      <c r="K51" s="101">
        <v>22609</v>
      </c>
      <c r="L51" s="101">
        <v>44093</v>
      </c>
      <c r="M51" s="101">
        <v>312826</v>
      </c>
      <c r="N51" s="101">
        <v>259833</v>
      </c>
      <c r="O51" s="39">
        <f t="shared" si="3"/>
        <v>648601</v>
      </c>
      <c r="P51" s="114">
        <f t="shared" si="4"/>
        <v>648601</v>
      </c>
    </row>
    <row r="52" spans="1:16" ht="30" customHeight="1">
      <c r="A52" s="35"/>
      <c r="B52" s="35"/>
      <c r="C52" s="36"/>
      <c r="D52" s="37"/>
      <c r="E52" s="40" t="s">
        <v>41</v>
      </c>
      <c r="F52" s="101">
        <v>114427</v>
      </c>
      <c r="G52" s="101">
        <v>280890</v>
      </c>
      <c r="H52" s="112">
        <f t="shared" si="1"/>
        <v>395317</v>
      </c>
      <c r="I52" s="102">
        <v>0</v>
      </c>
      <c r="J52" s="101">
        <v>974728</v>
      </c>
      <c r="K52" s="101">
        <v>696629</v>
      </c>
      <c r="L52" s="101">
        <v>445755</v>
      </c>
      <c r="M52" s="101">
        <v>568788</v>
      </c>
      <c r="N52" s="101">
        <v>534877</v>
      </c>
      <c r="O52" s="39">
        <f t="shared" si="3"/>
        <v>3220777</v>
      </c>
      <c r="P52" s="114">
        <f t="shared" si="4"/>
        <v>3616094</v>
      </c>
    </row>
    <row r="53" spans="1:16" ht="30" customHeight="1">
      <c r="A53" s="35"/>
      <c r="B53" s="35"/>
      <c r="C53" s="36"/>
      <c r="D53" s="37"/>
      <c r="E53" s="40" t="s">
        <v>42</v>
      </c>
      <c r="F53" s="101">
        <v>96266</v>
      </c>
      <c r="G53" s="101">
        <v>244160</v>
      </c>
      <c r="H53" s="112">
        <f t="shared" si="1"/>
        <v>340426</v>
      </c>
      <c r="I53" s="102">
        <v>0</v>
      </c>
      <c r="J53" s="101">
        <v>760718</v>
      </c>
      <c r="K53" s="101">
        <v>477066</v>
      </c>
      <c r="L53" s="101">
        <v>357681</v>
      </c>
      <c r="M53" s="101">
        <v>316873</v>
      </c>
      <c r="N53" s="101">
        <v>152079</v>
      </c>
      <c r="O53" s="39">
        <f t="shared" si="3"/>
        <v>2064417</v>
      </c>
      <c r="P53" s="114">
        <f t="shared" si="4"/>
        <v>2404843</v>
      </c>
    </row>
    <row r="54" spans="1:16" ht="30" customHeight="1">
      <c r="A54" s="35"/>
      <c r="B54" s="35"/>
      <c r="C54" s="36"/>
      <c r="D54" s="37"/>
      <c r="E54" s="40" t="s">
        <v>43</v>
      </c>
      <c r="F54" s="101">
        <v>48944</v>
      </c>
      <c r="G54" s="101">
        <v>66445</v>
      </c>
      <c r="H54" s="112">
        <f t="shared" si="1"/>
        <v>115389</v>
      </c>
      <c r="I54" s="102">
        <v>0</v>
      </c>
      <c r="J54" s="101">
        <v>490090</v>
      </c>
      <c r="K54" s="101">
        <v>394391</v>
      </c>
      <c r="L54" s="101">
        <v>258576</v>
      </c>
      <c r="M54" s="101">
        <v>232705</v>
      </c>
      <c r="N54" s="101">
        <v>143249</v>
      </c>
      <c r="O54" s="39">
        <f t="shared" si="3"/>
        <v>1519011</v>
      </c>
      <c r="P54" s="114">
        <f t="shared" si="4"/>
        <v>1634400</v>
      </c>
    </row>
    <row r="55" spans="1:16" ht="30" customHeight="1">
      <c r="A55" s="35"/>
      <c r="B55" s="35"/>
      <c r="C55" s="36"/>
      <c r="D55" s="41" t="s">
        <v>44</v>
      </c>
      <c r="E55" s="42"/>
      <c r="F55" s="111">
        <f>SUM(F56:F57)</f>
        <v>742819</v>
      </c>
      <c r="G55" s="111">
        <f>SUM(G56:G57)</f>
        <v>1551872</v>
      </c>
      <c r="H55" s="112">
        <f t="shared" si="1"/>
        <v>2294691</v>
      </c>
      <c r="I55" s="113">
        <f aca="true" t="shared" si="12" ref="I55:N55">SUM(I56:I57)</f>
        <v>0</v>
      </c>
      <c r="J55" s="111">
        <f t="shared" si="12"/>
        <v>14812613</v>
      </c>
      <c r="K55" s="111">
        <f t="shared" si="12"/>
        <v>12121356</v>
      </c>
      <c r="L55" s="111">
        <f t="shared" si="12"/>
        <v>7518996</v>
      </c>
      <c r="M55" s="111">
        <f t="shared" si="12"/>
        <v>5601668</v>
      </c>
      <c r="N55" s="111">
        <f t="shared" si="12"/>
        <v>3348950</v>
      </c>
      <c r="O55" s="112">
        <f t="shared" si="3"/>
        <v>43403583</v>
      </c>
      <c r="P55" s="114">
        <f t="shared" si="4"/>
        <v>45698274</v>
      </c>
    </row>
    <row r="56" spans="1:16" ht="30" customHeight="1">
      <c r="A56" s="35"/>
      <c r="B56" s="35"/>
      <c r="C56" s="36"/>
      <c r="D56" s="37"/>
      <c r="E56" s="40" t="s">
        <v>45</v>
      </c>
      <c r="F56" s="101">
        <v>0</v>
      </c>
      <c r="G56" s="101">
        <v>0</v>
      </c>
      <c r="H56" s="112">
        <f t="shared" si="1"/>
        <v>0</v>
      </c>
      <c r="I56" s="102">
        <v>0</v>
      </c>
      <c r="J56" s="101">
        <v>11209259</v>
      </c>
      <c r="K56" s="101">
        <v>9006516</v>
      </c>
      <c r="L56" s="101">
        <v>5943515</v>
      </c>
      <c r="M56" s="101">
        <v>4747765</v>
      </c>
      <c r="N56" s="101">
        <v>3056136</v>
      </c>
      <c r="O56" s="112">
        <f t="shared" si="3"/>
        <v>33963191</v>
      </c>
      <c r="P56" s="114">
        <f t="shared" si="4"/>
        <v>33963191</v>
      </c>
    </row>
    <row r="57" spans="1:16" ht="30" customHeight="1">
      <c r="A57" s="35"/>
      <c r="B57" s="35"/>
      <c r="C57" s="36"/>
      <c r="D57" s="37"/>
      <c r="E57" s="40" t="s">
        <v>46</v>
      </c>
      <c r="F57" s="101">
        <v>742819</v>
      </c>
      <c r="G57" s="101">
        <v>1551872</v>
      </c>
      <c r="H57" s="112">
        <f t="shared" si="1"/>
        <v>2294691</v>
      </c>
      <c r="I57" s="102">
        <v>0</v>
      </c>
      <c r="J57" s="101">
        <v>3603354</v>
      </c>
      <c r="K57" s="101">
        <v>3114840</v>
      </c>
      <c r="L57" s="101">
        <v>1575481</v>
      </c>
      <c r="M57" s="101">
        <v>853903</v>
      </c>
      <c r="N57" s="101">
        <v>292814</v>
      </c>
      <c r="O57" s="112">
        <f t="shared" si="3"/>
        <v>9440392</v>
      </c>
      <c r="P57" s="114">
        <f t="shared" si="4"/>
        <v>11735083</v>
      </c>
    </row>
    <row r="58" spans="1:16" ht="30" customHeight="1">
      <c r="A58" s="35"/>
      <c r="B58" s="35"/>
      <c r="C58" s="36"/>
      <c r="D58" s="41" t="s">
        <v>47</v>
      </c>
      <c r="E58" s="42"/>
      <c r="F58" s="111">
        <f>SUM(F59:F62)</f>
        <v>25798</v>
      </c>
      <c r="G58" s="111">
        <f>SUM(G59:G62)</f>
        <v>73053</v>
      </c>
      <c r="H58" s="112">
        <f t="shared" si="1"/>
        <v>98851</v>
      </c>
      <c r="I58" s="113">
        <f aca="true" t="shared" si="13" ref="I58:N58">SUM(I59:I62)</f>
        <v>0</v>
      </c>
      <c r="J58" s="111">
        <f t="shared" si="13"/>
        <v>1112022</v>
      </c>
      <c r="K58" s="111">
        <f t="shared" si="13"/>
        <v>1136121</v>
      </c>
      <c r="L58" s="111">
        <f t="shared" si="13"/>
        <v>3006918</v>
      </c>
      <c r="M58" s="111">
        <f t="shared" si="13"/>
        <v>3332630</v>
      </c>
      <c r="N58" s="111">
        <f t="shared" si="13"/>
        <v>1074675</v>
      </c>
      <c r="O58" s="112">
        <f t="shared" si="3"/>
        <v>9662366</v>
      </c>
      <c r="P58" s="114">
        <f t="shared" si="4"/>
        <v>9761217</v>
      </c>
    </row>
    <row r="59" spans="1:16" ht="30" customHeight="1">
      <c r="A59" s="35"/>
      <c r="B59" s="35"/>
      <c r="C59" s="36"/>
      <c r="D59" s="37"/>
      <c r="E59" s="40" t="s">
        <v>48</v>
      </c>
      <c r="F59" s="101">
        <v>20004</v>
      </c>
      <c r="G59" s="101">
        <v>63633</v>
      </c>
      <c r="H59" s="112">
        <f t="shared" si="1"/>
        <v>83637</v>
      </c>
      <c r="I59" s="102">
        <v>0</v>
      </c>
      <c r="J59" s="101">
        <v>941246</v>
      </c>
      <c r="K59" s="101">
        <v>1028602</v>
      </c>
      <c r="L59" s="101">
        <v>2781989</v>
      </c>
      <c r="M59" s="101">
        <v>3183621</v>
      </c>
      <c r="N59" s="101">
        <v>1029441</v>
      </c>
      <c r="O59" s="112">
        <f t="shared" si="3"/>
        <v>8964899</v>
      </c>
      <c r="P59" s="114">
        <f t="shared" si="4"/>
        <v>9048536</v>
      </c>
    </row>
    <row r="60" spans="1:16" ht="30" customHeight="1">
      <c r="A60" s="35"/>
      <c r="B60" s="35"/>
      <c r="C60" s="36"/>
      <c r="D60" s="37"/>
      <c r="E60" s="43" t="s">
        <v>49</v>
      </c>
      <c r="F60" s="101">
        <v>5794</v>
      </c>
      <c r="G60" s="101">
        <v>9420</v>
      </c>
      <c r="H60" s="112">
        <f t="shared" si="1"/>
        <v>15214</v>
      </c>
      <c r="I60" s="102">
        <v>0</v>
      </c>
      <c r="J60" s="101">
        <v>170776</v>
      </c>
      <c r="K60" s="101">
        <v>107519</v>
      </c>
      <c r="L60" s="101">
        <v>224929</v>
      </c>
      <c r="M60" s="101">
        <v>149009</v>
      </c>
      <c r="N60" s="101">
        <v>45234</v>
      </c>
      <c r="O60" s="112">
        <f t="shared" si="3"/>
        <v>697467</v>
      </c>
      <c r="P60" s="114">
        <f t="shared" si="4"/>
        <v>712681</v>
      </c>
    </row>
    <row r="61" spans="1:16" ht="30" customHeight="1">
      <c r="A61" s="35"/>
      <c r="B61" s="35"/>
      <c r="C61" s="36"/>
      <c r="D61" s="37"/>
      <c r="E61" s="43" t="s">
        <v>50</v>
      </c>
      <c r="F61" s="101">
        <v>0</v>
      </c>
      <c r="G61" s="101">
        <v>0</v>
      </c>
      <c r="H61" s="112">
        <f t="shared" si="1"/>
        <v>0</v>
      </c>
      <c r="I61" s="102">
        <v>0</v>
      </c>
      <c r="J61" s="101">
        <v>0</v>
      </c>
      <c r="K61" s="101">
        <v>0</v>
      </c>
      <c r="L61" s="101">
        <v>0</v>
      </c>
      <c r="M61" s="101">
        <v>0</v>
      </c>
      <c r="N61" s="101">
        <v>0</v>
      </c>
      <c r="O61" s="112">
        <f t="shared" si="3"/>
        <v>0</v>
      </c>
      <c r="P61" s="114">
        <f t="shared" si="4"/>
        <v>0</v>
      </c>
    </row>
    <row r="62" spans="1:16" ht="30" customHeight="1">
      <c r="A62" s="35"/>
      <c r="B62" s="35"/>
      <c r="C62" s="36"/>
      <c r="D62" s="44"/>
      <c r="E62" s="43" t="s">
        <v>77</v>
      </c>
      <c r="F62" s="101">
        <v>0</v>
      </c>
      <c r="G62" s="101">
        <v>0</v>
      </c>
      <c r="H62" s="112">
        <f t="shared" si="1"/>
        <v>0</v>
      </c>
      <c r="I62" s="105">
        <v>0</v>
      </c>
      <c r="J62" s="101">
        <v>0</v>
      </c>
      <c r="K62" s="101">
        <v>0</v>
      </c>
      <c r="L62" s="101">
        <v>0</v>
      </c>
      <c r="M62" s="101">
        <v>0</v>
      </c>
      <c r="N62" s="101">
        <v>0</v>
      </c>
      <c r="O62" s="112">
        <f t="shared" si="3"/>
        <v>0</v>
      </c>
      <c r="P62" s="114">
        <f t="shared" si="4"/>
        <v>0</v>
      </c>
    </row>
    <row r="63" spans="1:16" ht="30" customHeight="1">
      <c r="A63" s="35"/>
      <c r="B63" s="35"/>
      <c r="C63" s="36"/>
      <c r="D63" s="41" t="s">
        <v>51</v>
      </c>
      <c r="E63" s="42"/>
      <c r="F63" s="111">
        <f>SUM(F64)</f>
        <v>359518</v>
      </c>
      <c r="G63" s="111">
        <f>SUM(G64)</f>
        <v>646553</v>
      </c>
      <c r="H63" s="112">
        <f t="shared" si="1"/>
        <v>1006071</v>
      </c>
      <c r="I63" s="113">
        <f aca="true" t="shared" si="14" ref="I63:N63">SUM(I64)</f>
        <v>0</v>
      </c>
      <c r="J63" s="111">
        <f t="shared" si="14"/>
        <v>1139334</v>
      </c>
      <c r="K63" s="111">
        <f t="shared" si="14"/>
        <v>1812917</v>
      </c>
      <c r="L63" s="111">
        <f t="shared" si="14"/>
        <v>1182343</v>
      </c>
      <c r="M63" s="111">
        <f t="shared" si="14"/>
        <v>1035516</v>
      </c>
      <c r="N63" s="111">
        <f t="shared" si="14"/>
        <v>522209</v>
      </c>
      <c r="O63" s="112">
        <f t="shared" si="3"/>
        <v>5692319</v>
      </c>
      <c r="P63" s="114">
        <f t="shared" si="4"/>
        <v>6698390</v>
      </c>
    </row>
    <row r="64" spans="1:16" ht="30" customHeight="1">
      <c r="A64" s="35"/>
      <c r="B64" s="35"/>
      <c r="C64" s="36"/>
      <c r="D64" s="37"/>
      <c r="E64" s="43" t="s">
        <v>52</v>
      </c>
      <c r="F64" s="101">
        <v>359518</v>
      </c>
      <c r="G64" s="101">
        <v>646553</v>
      </c>
      <c r="H64" s="112">
        <f t="shared" si="1"/>
        <v>1006071</v>
      </c>
      <c r="I64" s="102">
        <v>0</v>
      </c>
      <c r="J64" s="101">
        <v>1139334</v>
      </c>
      <c r="K64" s="101">
        <v>1812917</v>
      </c>
      <c r="L64" s="101">
        <v>1182343</v>
      </c>
      <c r="M64" s="101">
        <v>1035516</v>
      </c>
      <c r="N64" s="101">
        <v>522209</v>
      </c>
      <c r="O64" s="112">
        <f t="shared" si="3"/>
        <v>5692319</v>
      </c>
      <c r="P64" s="114">
        <f t="shared" si="4"/>
        <v>6698390</v>
      </c>
    </row>
    <row r="65" spans="1:16" ht="30" customHeight="1" hidden="1">
      <c r="A65" s="35"/>
      <c r="B65" s="35"/>
      <c r="C65" s="36"/>
      <c r="D65" s="37"/>
      <c r="E65" s="43" t="s">
        <v>53</v>
      </c>
      <c r="F65" s="101">
        <v>0</v>
      </c>
      <c r="G65" s="101">
        <v>0</v>
      </c>
      <c r="H65" s="112">
        <f t="shared" si="1"/>
        <v>0</v>
      </c>
      <c r="I65" s="102">
        <v>0</v>
      </c>
      <c r="J65" s="101">
        <v>0</v>
      </c>
      <c r="K65" s="101">
        <v>0</v>
      </c>
      <c r="L65" s="101">
        <v>0</v>
      </c>
      <c r="M65" s="101">
        <v>0</v>
      </c>
      <c r="N65" s="101">
        <v>0</v>
      </c>
      <c r="O65" s="112">
        <f t="shared" si="3"/>
        <v>0</v>
      </c>
      <c r="P65" s="114">
        <f t="shared" si="4"/>
        <v>0</v>
      </c>
    </row>
    <row r="66" spans="1:16" ht="30" customHeight="1" hidden="1">
      <c r="A66" s="35"/>
      <c r="B66" s="35"/>
      <c r="C66" s="36"/>
      <c r="D66" s="37"/>
      <c r="E66" s="43" t="s">
        <v>54</v>
      </c>
      <c r="F66" s="101">
        <v>0</v>
      </c>
      <c r="G66" s="101">
        <v>0</v>
      </c>
      <c r="H66" s="112">
        <f t="shared" si="1"/>
        <v>0</v>
      </c>
      <c r="I66" s="102">
        <v>0</v>
      </c>
      <c r="J66" s="101">
        <v>0</v>
      </c>
      <c r="K66" s="101">
        <v>0</v>
      </c>
      <c r="L66" s="101">
        <v>0</v>
      </c>
      <c r="M66" s="101">
        <v>0</v>
      </c>
      <c r="N66" s="101">
        <v>0</v>
      </c>
      <c r="O66" s="112">
        <f t="shared" si="3"/>
        <v>0</v>
      </c>
      <c r="P66" s="114">
        <f t="shared" si="4"/>
        <v>0</v>
      </c>
    </row>
    <row r="67" spans="1:16" ht="30" customHeight="1">
      <c r="A67" s="35"/>
      <c r="B67" s="35"/>
      <c r="C67" s="36"/>
      <c r="D67" s="45" t="s">
        <v>55</v>
      </c>
      <c r="E67" s="46"/>
      <c r="F67" s="101">
        <v>125856</v>
      </c>
      <c r="G67" s="101">
        <v>126357</v>
      </c>
      <c r="H67" s="112">
        <f t="shared" si="1"/>
        <v>252213</v>
      </c>
      <c r="I67" s="102">
        <v>0</v>
      </c>
      <c r="J67" s="101">
        <v>1684486</v>
      </c>
      <c r="K67" s="101">
        <v>1118641</v>
      </c>
      <c r="L67" s="101">
        <v>1136513</v>
      </c>
      <c r="M67" s="101">
        <v>1415790</v>
      </c>
      <c r="N67" s="101">
        <v>600626</v>
      </c>
      <c r="O67" s="112">
        <f t="shared" si="3"/>
        <v>5956056</v>
      </c>
      <c r="P67" s="114">
        <f t="shared" si="4"/>
        <v>6208269</v>
      </c>
    </row>
    <row r="68" spans="1:16" ht="30" customHeight="1" thickBot="1">
      <c r="A68" s="35"/>
      <c r="B68" s="35"/>
      <c r="C68" s="47"/>
      <c r="D68" s="48" t="s">
        <v>56</v>
      </c>
      <c r="E68" s="49"/>
      <c r="F68" s="115">
        <v>414524</v>
      </c>
      <c r="G68" s="115">
        <v>517733</v>
      </c>
      <c r="H68" s="116">
        <f t="shared" si="1"/>
        <v>932257</v>
      </c>
      <c r="I68" s="117">
        <v>0</v>
      </c>
      <c r="J68" s="115">
        <v>4081854</v>
      </c>
      <c r="K68" s="115">
        <v>2464046</v>
      </c>
      <c r="L68" s="115">
        <v>1645462</v>
      </c>
      <c r="M68" s="115">
        <v>1127740</v>
      </c>
      <c r="N68" s="115">
        <v>495983</v>
      </c>
      <c r="O68" s="116">
        <f t="shared" si="3"/>
        <v>9815085</v>
      </c>
      <c r="P68" s="118">
        <f t="shared" si="4"/>
        <v>10747342</v>
      </c>
    </row>
    <row r="69" spans="1:16" ht="30" customHeight="1">
      <c r="A69" s="35"/>
      <c r="B69" s="35"/>
      <c r="C69" s="34" t="s">
        <v>57</v>
      </c>
      <c r="D69" s="50"/>
      <c r="E69" s="51"/>
      <c r="F69" s="107">
        <f>SUM(F70:F78)</f>
        <v>84046</v>
      </c>
      <c r="G69" s="107">
        <f>SUM(G70:G78)</f>
        <v>149519</v>
      </c>
      <c r="H69" s="108">
        <f t="shared" si="1"/>
        <v>233565</v>
      </c>
      <c r="I69" s="109">
        <f aca="true" t="shared" si="15" ref="I69:N69">SUM(I70:I78)</f>
        <v>0</v>
      </c>
      <c r="J69" s="107">
        <f t="shared" si="15"/>
        <v>10508488</v>
      </c>
      <c r="K69" s="107">
        <f t="shared" si="15"/>
        <v>10473176</v>
      </c>
      <c r="L69" s="107">
        <f t="shared" si="15"/>
        <v>12108362</v>
      </c>
      <c r="M69" s="107">
        <f t="shared" si="15"/>
        <v>14026254</v>
      </c>
      <c r="N69" s="107">
        <f t="shared" si="15"/>
        <v>10267001</v>
      </c>
      <c r="O69" s="108">
        <f t="shared" si="3"/>
        <v>57383281</v>
      </c>
      <c r="P69" s="110">
        <f t="shared" si="4"/>
        <v>57616846</v>
      </c>
    </row>
    <row r="70" spans="1:16" ht="30" customHeight="1">
      <c r="A70" s="35"/>
      <c r="B70" s="35"/>
      <c r="C70" s="52"/>
      <c r="D70" s="45" t="s">
        <v>58</v>
      </c>
      <c r="E70" s="46"/>
      <c r="F70" s="103">
        <v>0</v>
      </c>
      <c r="G70" s="103">
        <v>0</v>
      </c>
      <c r="H70" s="119">
        <f t="shared" si="1"/>
        <v>0</v>
      </c>
      <c r="I70" s="105">
        <v>0</v>
      </c>
      <c r="J70" s="103">
        <v>1060191</v>
      </c>
      <c r="K70" s="103">
        <v>1925788</v>
      </c>
      <c r="L70" s="103">
        <v>1739002</v>
      </c>
      <c r="M70" s="103">
        <v>1619094</v>
      </c>
      <c r="N70" s="103">
        <v>750874</v>
      </c>
      <c r="O70" s="119">
        <f t="shared" si="3"/>
        <v>7094949</v>
      </c>
      <c r="P70" s="120">
        <f t="shared" si="4"/>
        <v>7094949</v>
      </c>
    </row>
    <row r="71" spans="1:16" ht="30" customHeight="1">
      <c r="A71" s="35"/>
      <c r="B71" s="35"/>
      <c r="C71" s="36"/>
      <c r="D71" s="45" t="s">
        <v>59</v>
      </c>
      <c r="E71" s="46"/>
      <c r="F71" s="101">
        <v>0</v>
      </c>
      <c r="G71" s="101">
        <v>0</v>
      </c>
      <c r="H71" s="111">
        <f t="shared" si="1"/>
        <v>0</v>
      </c>
      <c r="I71" s="105">
        <v>0</v>
      </c>
      <c r="J71" s="101">
        <v>12011</v>
      </c>
      <c r="K71" s="101">
        <v>0</v>
      </c>
      <c r="L71" s="101">
        <v>0</v>
      </c>
      <c r="M71" s="101">
        <v>0</v>
      </c>
      <c r="N71" s="101">
        <v>0</v>
      </c>
      <c r="O71" s="112">
        <f t="shared" si="3"/>
        <v>12011</v>
      </c>
      <c r="P71" s="114">
        <f t="shared" si="4"/>
        <v>12011</v>
      </c>
    </row>
    <row r="72" spans="1:16" ht="30" customHeight="1">
      <c r="A72" s="35"/>
      <c r="B72" s="35"/>
      <c r="C72" s="36"/>
      <c r="D72" s="45" t="s">
        <v>74</v>
      </c>
      <c r="E72" s="46"/>
      <c r="F72" s="101">
        <v>0</v>
      </c>
      <c r="G72" s="101">
        <v>0</v>
      </c>
      <c r="H72" s="111">
        <f t="shared" si="1"/>
        <v>0</v>
      </c>
      <c r="I72" s="105">
        <v>0</v>
      </c>
      <c r="J72" s="101">
        <v>5424247</v>
      </c>
      <c r="K72" s="101">
        <v>4115443</v>
      </c>
      <c r="L72" s="101">
        <v>2930557</v>
      </c>
      <c r="M72" s="101">
        <v>1575703</v>
      </c>
      <c r="N72" s="101">
        <v>1149980</v>
      </c>
      <c r="O72" s="112">
        <f t="shared" si="3"/>
        <v>15195930</v>
      </c>
      <c r="P72" s="114">
        <f t="shared" si="4"/>
        <v>15195930</v>
      </c>
    </row>
    <row r="73" spans="1:16" ht="30" customHeight="1">
      <c r="A73" s="35"/>
      <c r="B73" s="35"/>
      <c r="C73" s="36"/>
      <c r="D73" s="45" t="s">
        <v>60</v>
      </c>
      <c r="E73" s="46"/>
      <c r="F73" s="101">
        <v>5530</v>
      </c>
      <c r="G73" s="101">
        <v>0</v>
      </c>
      <c r="H73" s="111">
        <f t="shared" si="1"/>
        <v>5530</v>
      </c>
      <c r="I73" s="102">
        <v>0</v>
      </c>
      <c r="J73" s="101">
        <v>463139</v>
      </c>
      <c r="K73" s="101">
        <v>239682</v>
      </c>
      <c r="L73" s="101">
        <v>780295</v>
      </c>
      <c r="M73" s="101">
        <v>597592</v>
      </c>
      <c r="N73" s="101">
        <v>360655</v>
      </c>
      <c r="O73" s="112">
        <f t="shared" si="3"/>
        <v>2441363</v>
      </c>
      <c r="P73" s="114">
        <f t="shared" si="4"/>
        <v>2446893</v>
      </c>
    </row>
    <row r="74" spans="1:16" ht="30" customHeight="1">
      <c r="A74" s="35"/>
      <c r="B74" s="35"/>
      <c r="C74" s="36"/>
      <c r="D74" s="45" t="s">
        <v>61</v>
      </c>
      <c r="E74" s="46"/>
      <c r="F74" s="101">
        <v>78516</v>
      </c>
      <c r="G74" s="101">
        <v>149519</v>
      </c>
      <c r="H74" s="111">
        <f t="shared" si="1"/>
        <v>228035</v>
      </c>
      <c r="I74" s="102">
        <v>0</v>
      </c>
      <c r="J74" s="101">
        <v>1393943</v>
      </c>
      <c r="K74" s="101">
        <v>1196857</v>
      </c>
      <c r="L74" s="101">
        <v>1104744</v>
      </c>
      <c r="M74" s="101">
        <v>1277688</v>
      </c>
      <c r="N74" s="101">
        <v>328972</v>
      </c>
      <c r="O74" s="112">
        <f t="shared" si="3"/>
        <v>5302204</v>
      </c>
      <c r="P74" s="114">
        <f t="shared" si="4"/>
        <v>5530239</v>
      </c>
    </row>
    <row r="75" spans="1:16" ht="30" customHeight="1">
      <c r="A75" s="35"/>
      <c r="B75" s="35"/>
      <c r="C75" s="36"/>
      <c r="D75" s="45" t="s">
        <v>62</v>
      </c>
      <c r="E75" s="46"/>
      <c r="F75" s="101">
        <v>0</v>
      </c>
      <c r="G75" s="101">
        <v>0</v>
      </c>
      <c r="H75" s="111">
        <f aca="true" t="shared" si="16" ref="H75:H84">SUM(F75:G75)</f>
        <v>0</v>
      </c>
      <c r="I75" s="105">
        <v>0</v>
      </c>
      <c r="J75" s="101">
        <v>2131369</v>
      </c>
      <c r="K75" s="101">
        <v>2887866</v>
      </c>
      <c r="L75" s="101">
        <v>3128785</v>
      </c>
      <c r="M75" s="101">
        <v>1745158</v>
      </c>
      <c r="N75" s="101">
        <v>935405</v>
      </c>
      <c r="O75" s="112">
        <f aca="true" t="shared" si="17" ref="O75:O84">SUM(I75:N75)</f>
        <v>10828583</v>
      </c>
      <c r="P75" s="114">
        <f aca="true" t="shared" si="18" ref="P75:P84">SUM(O75,H75)</f>
        <v>10828583</v>
      </c>
    </row>
    <row r="76" spans="1:16" ht="30" customHeight="1">
      <c r="A76" s="35"/>
      <c r="B76" s="35"/>
      <c r="C76" s="36"/>
      <c r="D76" s="45" t="s">
        <v>63</v>
      </c>
      <c r="E76" s="46"/>
      <c r="F76" s="101">
        <v>0</v>
      </c>
      <c r="G76" s="101">
        <v>0</v>
      </c>
      <c r="H76" s="111">
        <f t="shared" si="16"/>
        <v>0</v>
      </c>
      <c r="I76" s="105">
        <v>0</v>
      </c>
      <c r="J76" s="101">
        <v>0</v>
      </c>
      <c r="K76" s="101">
        <v>0</v>
      </c>
      <c r="L76" s="101">
        <v>0</v>
      </c>
      <c r="M76" s="101">
        <v>0</v>
      </c>
      <c r="N76" s="101">
        <v>0</v>
      </c>
      <c r="O76" s="112">
        <f t="shared" si="17"/>
        <v>0</v>
      </c>
      <c r="P76" s="114">
        <f t="shared" si="18"/>
        <v>0</v>
      </c>
    </row>
    <row r="77" spans="1:16" ht="30" customHeight="1">
      <c r="A77" s="35"/>
      <c r="B77" s="35"/>
      <c r="C77" s="36"/>
      <c r="D77" s="180" t="s">
        <v>64</v>
      </c>
      <c r="E77" s="181"/>
      <c r="F77" s="101">
        <v>0</v>
      </c>
      <c r="G77" s="101">
        <v>0</v>
      </c>
      <c r="H77" s="112">
        <f t="shared" si="16"/>
        <v>0</v>
      </c>
      <c r="I77" s="105">
        <v>0</v>
      </c>
      <c r="J77" s="101">
        <v>23588</v>
      </c>
      <c r="K77" s="101">
        <v>107540</v>
      </c>
      <c r="L77" s="101">
        <v>2424979</v>
      </c>
      <c r="M77" s="101">
        <v>7211019</v>
      </c>
      <c r="N77" s="101">
        <v>6741115</v>
      </c>
      <c r="O77" s="112">
        <f t="shared" si="17"/>
        <v>16508241</v>
      </c>
      <c r="P77" s="114">
        <f t="shared" si="18"/>
        <v>16508241</v>
      </c>
    </row>
    <row r="78" spans="1:16" ht="30" customHeight="1" thickBot="1">
      <c r="A78" s="35"/>
      <c r="B78" s="35"/>
      <c r="C78" s="47"/>
      <c r="D78" s="182" t="s">
        <v>65</v>
      </c>
      <c r="E78" s="183"/>
      <c r="F78" s="104">
        <v>0</v>
      </c>
      <c r="G78" s="104">
        <v>0</v>
      </c>
      <c r="H78" s="121">
        <f t="shared" si="16"/>
        <v>0</v>
      </c>
      <c r="I78" s="106">
        <v>0</v>
      </c>
      <c r="J78" s="104">
        <v>0</v>
      </c>
      <c r="K78" s="104">
        <v>0</v>
      </c>
      <c r="L78" s="104">
        <v>0</v>
      </c>
      <c r="M78" s="104">
        <v>0</v>
      </c>
      <c r="N78" s="104">
        <v>0</v>
      </c>
      <c r="O78" s="121">
        <f t="shared" si="17"/>
        <v>0</v>
      </c>
      <c r="P78" s="122">
        <f t="shared" si="18"/>
        <v>0</v>
      </c>
    </row>
    <row r="79" spans="1:16" ht="30" customHeight="1">
      <c r="A79" s="35"/>
      <c r="B79" s="35"/>
      <c r="C79" s="34" t="s">
        <v>66</v>
      </c>
      <c r="D79" s="50"/>
      <c r="E79" s="51"/>
      <c r="F79" s="107">
        <f>SUM(F80:F83)</f>
        <v>0</v>
      </c>
      <c r="G79" s="107">
        <f>SUM(G80:G83)</f>
        <v>0</v>
      </c>
      <c r="H79" s="108">
        <f t="shared" si="16"/>
        <v>0</v>
      </c>
      <c r="I79" s="93">
        <v>0</v>
      </c>
      <c r="J79" s="107">
        <f>SUM(J80:J83)</f>
        <v>4219032</v>
      </c>
      <c r="K79" s="107">
        <f>SUM(K80:K83)</f>
        <v>5474246</v>
      </c>
      <c r="L79" s="107">
        <f>SUM(L80:L83)</f>
        <v>12388563</v>
      </c>
      <c r="M79" s="107">
        <f>SUM(M80:M83)</f>
        <v>28802653</v>
      </c>
      <c r="N79" s="107">
        <f>SUM(N80:N83)</f>
        <v>19858156</v>
      </c>
      <c r="O79" s="108">
        <f t="shared" si="17"/>
        <v>70742650</v>
      </c>
      <c r="P79" s="110">
        <f t="shared" si="18"/>
        <v>70742650</v>
      </c>
    </row>
    <row r="80" spans="1:16" ht="30" customHeight="1">
      <c r="A80" s="35"/>
      <c r="B80" s="35"/>
      <c r="C80" s="36"/>
      <c r="D80" s="45" t="s">
        <v>67</v>
      </c>
      <c r="E80" s="46"/>
      <c r="F80" s="101">
        <v>0</v>
      </c>
      <c r="G80" s="101">
        <v>0</v>
      </c>
      <c r="H80" s="112">
        <f t="shared" si="16"/>
        <v>0</v>
      </c>
      <c r="I80" s="105">
        <v>0</v>
      </c>
      <c r="J80" s="101">
        <v>159970</v>
      </c>
      <c r="K80" s="101">
        <v>230173</v>
      </c>
      <c r="L80" s="101">
        <v>5549266</v>
      </c>
      <c r="M80" s="101">
        <v>15007922</v>
      </c>
      <c r="N80" s="101">
        <v>11041933</v>
      </c>
      <c r="O80" s="39">
        <f t="shared" si="17"/>
        <v>31989264</v>
      </c>
      <c r="P80" s="114">
        <f t="shared" si="18"/>
        <v>31989264</v>
      </c>
    </row>
    <row r="81" spans="1:16" ht="30" customHeight="1">
      <c r="A81" s="35"/>
      <c r="B81" s="35"/>
      <c r="C81" s="36"/>
      <c r="D81" s="45" t="s">
        <v>68</v>
      </c>
      <c r="E81" s="46"/>
      <c r="F81" s="101">
        <v>0</v>
      </c>
      <c r="G81" s="101">
        <v>0</v>
      </c>
      <c r="H81" s="112">
        <f t="shared" si="16"/>
        <v>0</v>
      </c>
      <c r="I81" s="105">
        <v>0</v>
      </c>
      <c r="J81" s="101">
        <v>3777124</v>
      </c>
      <c r="K81" s="101">
        <v>4760889</v>
      </c>
      <c r="L81" s="101">
        <v>5235348</v>
      </c>
      <c r="M81" s="101">
        <v>6195506</v>
      </c>
      <c r="N81" s="101">
        <v>4125266</v>
      </c>
      <c r="O81" s="39">
        <f t="shared" si="17"/>
        <v>24094133</v>
      </c>
      <c r="P81" s="114">
        <f t="shared" si="18"/>
        <v>24094133</v>
      </c>
    </row>
    <row r="82" spans="1:16" ht="30" customHeight="1">
      <c r="A82" s="35"/>
      <c r="B82" s="35"/>
      <c r="C82" s="36"/>
      <c r="D82" s="45" t="s">
        <v>69</v>
      </c>
      <c r="E82" s="46"/>
      <c r="F82" s="101">
        <v>0</v>
      </c>
      <c r="G82" s="101">
        <v>0</v>
      </c>
      <c r="H82" s="112">
        <f t="shared" si="16"/>
        <v>0</v>
      </c>
      <c r="I82" s="105">
        <v>0</v>
      </c>
      <c r="J82" s="101">
        <v>96551</v>
      </c>
      <c r="K82" s="101">
        <v>197444</v>
      </c>
      <c r="L82" s="101">
        <v>890826</v>
      </c>
      <c r="M82" s="101">
        <v>4000003</v>
      </c>
      <c r="N82" s="101">
        <v>2381603</v>
      </c>
      <c r="O82" s="39">
        <f t="shared" si="17"/>
        <v>7566427</v>
      </c>
      <c r="P82" s="114">
        <f t="shared" si="18"/>
        <v>7566427</v>
      </c>
    </row>
    <row r="83" spans="1:16" ht="30" customHeight="1" thickBot="1">
      <c r="A83" s="35"/>
      <c r="B83" s="35"/>
      <c r="C83" s="47"/>
      <c r="D83" s="48" t="s">
        <v>78</v>
      </c>
      <c r="E83" s="49"/>
      <c r="F83" s="115">
        <v>0</v>
      </c>
      <c r="G83" s="115">
        <v>0</v>
      </c>
      <c r="H83" s="116">
        <f t="shared" si="16"/>
        <v>0</v>
      </c>
      <c r="I83" s="123">
        <v>0</v>
      </c>
      <c r="J83" s="115">
        <v>185387</v>
      </c>
      <c r="K83" s="115">
        <v>285740</v>
      </c>
      <c r="L83" s="115">
        <v>713123</v>
      </c>
      <c r="M83" s="115">
        <v>3599222</v>
      </c>
      <c r="N83" s="115">
        <v>2309354</v>
      </c>
      <c r="O83" s="130">
        <f t="shared" si="17"/>
        <v>7092826</v>
      </c>
      <c r="P83" s="118">
        <f t="shared" si="18"/>
        <v>7092826</v>
      </c>
    </row>
    <row r="84" spans="1:16" ht="30" customHeight="1" thickBot="1">
      <c r="A84" s="35"/>
      <c r="B84" s="35"/>
      <c r="C84" s="184" t="s">
        <v>70</v>
      </c>
      <c r="D84" s="185"/>
      <c r="E84" s="185"/>
      <c r="F84" s="124">
        <f>SUM(F48,F69,F79)</f>
        <v>2012198</v>
      </c>
      <c r="G84" s="124">
        <f>SUM(G48,G69,G79)</f>
        <v>3656582</v>
      </c>
      <c r="H84" s="125">
        <f t="shared" si="16"/>
        <v>5668780</v>
      </c>
      <c r="I84" s="126">
        <f aca="true" t="shared" si="19" ref="I84:N84">SUM(I48,I69,I79)</f>
        <v>0</v>
      </c>
      <c r="J84" s="124">
        <f t="shared" si="19"/>
        <v>43396069</v>
      </c>
      <c r="K84" s="124">
        <f t="shared" si="19"/>
        <v>38784368</v>
      </c>
      <c r="L84" s="124">
        <f t="shared" si="19"/>
        <v>41962269</v>
      </c>
      <c r="M84" s="124">
        <f t="shared" si="19"/>
        <v>58598470</v>
      </c>
      <c r="N84" s="124">
        <f t="shared" si="19"/>
        <v>38601001</v>
      </c>
      <c r="O84" s="125">
        <f t="shared" si="17"/>
        <v>221342177</v>
      </c>
      <c r="P84" s="127">
        <f t="shared" si="18"/>
        <v>227010957</v>
      </c>
    </row>
    <row r="85" spans="3:5" ht="12.75" thickTop="1">
      <c r="C85" s="35"/>
      <c r="D85" s="35"/>
      <c r="E85" s="35"/>
    </row>
  </sheetData>
  <sheetProtection/>
  <mergeCells count="15">
    <mergeCell ref="G1:M1"/>
    <mergeCell ref="G2:M2"/>
    <mergeCell ref="O2:P2"/>
    <mergeCell ref="O3:P3"/>
    <mergeCell ref="O4:P4"/>
    <mergeCell ref="C7:E8"/>
    <mergeCell ref="F7:H7"/>
    <mergeCell ref="I7:O7"/>
    <mergeCell ref="P7:P8"/>
    <mergeCell ref="D39:E39"/>
    <mergeCell ref="D40:E40"/>
    <mergeCell ref="C46:E46"/>
    <mergeCell ref="D77:E77"/>
    <mergeCell ref="D78:E78"/>
    <mergeCell ref="C84:E84"/>
  </mergeCells>
  <printOptions/>
  <pageMargins left="0.5905511811023623" right="0.1968503937007874" top="0.3937007874015748" bottom="0.1968503937007874" header="0.5118110236220472" footer="0.31496062992125984"/>
  <pageSetup fitToHeight="1" fitToWidth="1" horizontalDpi="600" verticalDpi="600" orientation="portrait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4"/>
  <sheetViews>
    <sheetView zoomScale="60" zoomScaleNormal="60" zoomScalePageLayoutView="0" workbookViewId="0" topLeftCell="D40">
      <selection activeCell="E54" sqref="E54"/>
    </sheetView>
  </sheetViews>
  <sheetFormatPr defaultColWidth="0" defaultRowHeight="13.5" zeroHeight="1"/>
  <cols>
    <col min="1" max="2" width="0.6171875" style="1" customWidth="1"/>
    <col min="3" max="4" width="2.625" style="1" customWidth="1"/>
    <col min="5" max="5" width="40.625" style="1" customWidth="1"/>
    <col min="6" max="16" width="20.25390625" style="35" customWidth="1"/>
    <col min="17" max="17" width="4.25390625" style="35" customWidth="1"/>
    <col min="18" max="16384" width="0" style="35" hidden="1" customWidth="1"/>
  </cols>
  <sheetData>
    <row r="1" spans="1:15" ht="39.75" customHeight="1">
      <c r="A1" s="35"/>
      <c r="B1" s="35"/>
      <c r="C1" s="35"/>
      <c r="D1" s="54"/>
      <c r="E1" s="55"/>
      <c r="G1" s="187" t="s">
        <v>21</v>
      </c>
      <c r="H1" s="187"/>
      <c r="I1" s="187"/>
      <c r="J1" s="187"/>
      <c r="K1" s="187"/>
      <c r="L1" s="187"/>
      <c r="M1" s="187"/>
      <c r="N1" s="84"/>
      <c r="O1" s="56"/>
    </row>
    <row r="2" spans="1:16" ht="30" customHeight="1">
      <c r="A2" s="35"/>
      <c r="B2" s="35"/>
      <c r="C2" s="35"/>
      <c r="D2" s="35"/>
      <c r="E2" s="57"/>
      <c r="G2" s="156" t="s">
        <v>93</v>
      </c>
      <c r="H2" s="156"/>
      <c r="I2" s="156"/>
      <c r="J2" s="156"/>
      <c r="K2" s="156"/>
      <c r="L2" s="156"/>
      <c r="M2" s="156"/>
      <c r="N2" s="85"/>
      <c r="O2" s="169">
        <v>41086</v>
      </c>
      <c r="P2" s="169"/>
    </row>
    <row r="3" spans="1:17" ht="24.75" customHeight="1">
      <c r="A3" s="35"/>
      <c r="B3" s="35"/>
      <c r="C3" s="35"/>
      <c r="D3" s="35"/>
      <c r="E3" s="88"/>
      <c r="F3" s="86"/>
      <c r="N3" s="87"/>
      <c r="O3" s="169"/>
      <c r="P3" s="169"/>
      <c r="Q3" s="60"/>
    </row>
    <row r="4" spans="1:17" ht="24.75" customHeight="1">
      <c r="A4" s="35"/>
      <c r="B4" s="35"/>
      <c r="C4" s="98"/>
      <c r="D4" s="35"/>
      <c r="E4" s="35"/>
      <c r="N4" s="88"/>
      <c r="O4" s="169" t="s">
        <v>31</v>
      </c>
      <c r="P4" s="169"/>
      <c r="Q4" s="60"/>
    </row>
    <row r="5" spans="1:17" ht="27" customHeight="1">
      <c r="A5" s="35"/>
      <c r="B5" s="35"/>
      <c r="C5" s="98" t="s">
        <v>27</v>
      </c>
      <c r="D5" s="35"/>
      <c r="E5" s="62"/>
      <c r="F5" s="89"/>
      <c r="N5" s="90"/>
      <c r="O5" s="90"/>
      <c r="P5" s="79" t="s">
        <v>79</v>
      </c>
      <c r="Q5" s="60"/>
    </row>
    <row r="6" spans="1:17" ht="9" customHeight="1" thickBot="1">
      <c r="A6" s="35"/>
      <c r="B6" s="35"/>
      <c r="C6" s="99"/>
      <c r="D6" s="99"/>
      <c r="E6" s="99"/>
      <c r="F6" s="91"/>
      <c r="L6" s="65"/>
      <c r="M6" s="65"/>
      <c r="N6" s="92"/>
      <c r="O6" s="92"/>
      <c r="P6" s="92"/>
      <c r="Q6" s="65"/>
    </row>
    <row r="7" spans="1:17" ht="30" customHeight="1" thickBot="1" thickTop="1">
      <c r="A7" s="35"/>
      <c r="B7" s="35"/>
      <c r="C7" s="188" t="s">
        <v>32</v>
      </c>
      <c r="D7" s="189"/>
      <c r="E7" s="189"/>
      <c r="F7" s="192" t="s">
        <v>33</v>
      </c>
      <c r="G7" s="193"/>
      <c r="H7" s="193"/>
      <c r="I7" s="194" t="s">
        <v>34</v>
      </c>
      <c r="J7" s="194"/>
      <c r="K7" s="194"/>
      <c r="L7" s="194"/>
      <c r="M7" s="194"/>
      <c r="N7" s="194"/>
      <c r="O7" s="195"/>
      <c r="P7" s="196" t="s">
        <v>6</v>
      </c>
      <c r="Q7" s="9"/>
    </row>
    <row r="8" spans="1:17" ht="42" customHeight="1" thickBot="1">
      <c r="A8" s="35"/>
      <c r="B8" s="35"/>
      <c r="C8" s="190"/>
      <c r="D8" s="191"/>
      <c r="E8" s="191"/>
      <c r="F8" s="23" t="s">
        <v>7</v>
      </c>
      <c r="G8" s="23" t="s">
        <v>8</v>
      </c>
      <c r="H8" s="24" t="s">
        <v>9</v>
      </c>
      <c r="I8" s="25" t="s">
        <v>35</v>
      </c>
      <c r="J8" s="26" t="s">
        <v>1</v>
      </c>
      <c r="K8" s="26" t="s">
        <v>2</v>
      </c>
      <c r="L8" s="26" t="s">
        <v>3</v>
      </c>
      <c r="M8" s="26" t="s">
        <v>4</v>
      </c>
      <c r="N8" s="26" t="s">
        <v>5</v>
      </c>
      <c r="O8" s="27" t="s">
        <v>9</v>
      </c>
      <c r="P8" s="197"/>
      <c r="Q8" s="9"/>
    </row>
    <row r="9" spans="1:17" ht="30" customHeight="1" thickBot="1">
      <c r="A9" s="35"/>
      <c r="B9" s="35"/>
      <c r="C9" s="95" t="s">
        <v>72</v>
      </c>
      <c r="D9" s="28"/>
      <c r="E9" s="28"/>
      <c r="F9" s="29"/>
      <c r="G9" s="29"/>
      <c r="H9" s="29"/>
      <c r="I9" s="29"/>
      <c r="J9" s="29"/>
      <c r="K9" s="29"/>
      <c r="L9" s="29"/>
      <c r="M9" s="29"/>
      <c r="N9" s="29"/>
      <c r="O9" s="29"/>
      <c r="P9" s="30"/>
      <c r="Q9" s="9"/>
    </row>
    <row r="10" spans="1:17" ht="30" customHeight="1">
      <c r="A10" s="35"/>
      <c r="B10" s="35"/>
      <c r="C10" s="34" t="s">
        <v>37</v>
      </c>
      <c r="D10" s="31"/>
      <c r="E10" s="32"/>
      <c r="F10" s="107">
        <f>SUM(F11,F17,F20,F25,F29,F30)</f>
        <v>23572855</v>
      </c>
      <c r="G10" s="107">
        <f>SUM(G11,G17,G20,G25,G29,G30)</f>
        <v>37772515</v>
      </c>
      <c r="H10" s="108">
        <f>SUM(F10:G10)</f>
        <v>61345370</v>
      </c>
      <c r="I10" s="109">
        <f aca="true" t="shared" si="0" ref="I10:N10">SUM(I11,I17,I20,I25,I29,I30)</f>
        <v>0</v>
      </c>
      <c r="J10" s="107">
        <f t="shared" si="0"/>
        <v>289394447</v>
      </c>
      <c r="K10" s="107">
        <f t="shared" si="0"/>
        <v>229884627</v>
      </c>
      <c r="L10" s="107">
        <f t="shared" si="0"/>
        <v>176127894</v>
      </c>
      <c r="M10" s="107">
        <f t="shared" si="0"/>
        <v>158437462</v>
      </c>
      <c r="N10" s="107">
        <f t="shared" si="0"/>
        <v>85099200</v>
      </c>
      <c r="O10" s="108">
        <f>SUM(I10:N10)</f>
        <v>938943630</v>
      </c>
      <c r="P10" s="110">
        <f>SUM(O10,H10)</f>
        <v>1000289000</v>
      </c>
      <c r="Q10" s="9"/>
    </row>
    <row r="11" spans="1:16" ht="30" customHeight="1">
      <c r="A11" s="35"/>
      <c r="B11" s="35"/>
      <c r="C11" s="36"/>
      <c r="D11" s="37" t="s">
        <v>38</v>
      </c>
      <c r="E11" s="38"/>
      <c r="F11" s="111">
        <f>SUM(F12:F16)</f>
        <v>2596370</v>
      </c>
      <c r="G11" s="111">
        <f>SUM(G12:G16)</f>
        <v>5917721</v>
      </c>
      <c r="H11" s="112">
        <f aca="true" t="shared" si="1" ref="H11:H74">SUM(F11:G11)</f>
        <v>8514091</v>
      </c>
      <c r="I11" s="113">
        <f aca="true" t="shared" si="2" ref="I11:N11">SUM(I12:I16)</f>
        <v>0</v>
      </c>
      <c r="J11" s="111">
        <f t="shared" si="2"/>
        <v>58432213</v>
      </c>
      <c r="K11" s="111">
        <f t="shared" si="2"/>
        <v>41854349</v>
      </c>
      <c r="L11" s="111">
        <f t="shared" si="2"/>
        <v>29762138</v>
      </c>
      <c r="M11" s="111">
        <f t="shared" si="2"/>
        <v>32671047</v>
      </c>
      <c r="N11" s="111">
        <f t="shared" si="2"/>
        <v>24467213</v>
      </c>
      <c r="O11" s="112">
        <f aca="true" t="shared" si="3" ref="O11:O74">SUM(I11:N11)</f>
        <v>187186960</v>
      </c>
      <c r="P11" s="114">
        <f aca="true" t="shared" si="4" ref="P11:P74">SUM(O11,H11)</f>
        <v>195701051</v>
      </c>
    </row>
    <row r="12" spans="1:16" ht="30" customHeight="1">
      <c r="A12" s="35"/>
      <c r="B12" s="35"/>
      <c r="C12" s="36"/>
      <c r="D12" s="37"/>
      <c r="E12" s="40" t="s">
        <v>39</v>
      </c>
      <c r="F12" s="101">
        <v>0</v>
      </c>
      <c r="G12" s="101">
        <v>0</v>
      </c>
      <c r="H12" s="112">
        <f t="shared" si="1"/>
        <v>0</v>
      </c>
      <c r="I12" s="102">
        <v>0</v>
      </c>
      <c r="J12" s="101">
        <v>36083666</v>
      </c>
      <c r="K12" s="101">
        <v>25944927</v>
      </c>
      <c r="L12" s="101">
        <v>18698541</v>
      </c>
      <c r="M12" s="101">
        <v>18330318</v>
      </c>
      <c r="N12" s="101">
        <v>13519871</v>
      </c>
      <c r="O12" s="112">
        <f t="shared" si="3"/>
        <v>112577323</v>
      </c>
      <c r="P12" s="114">
        <f t="shared" si="4"/>
        <v>112577323</v>
      </c>
    </row>
    <row r="13" spans="1:16" ht="30" customHeight="1">
      <c r="A13" s="35"/>
      <c r="B13" s="35"/>
      <c r="C13" s="36"/>
      <c r="D13" s="37"/>
      <c r="E13" s="40" t="s">
        <v>40</v>
      </c>
      <c r="F13" s="101">
        <v>0</v>
      </c>
      <c r="G13" s="101">
        <v>0</v>
      </c>
      <c r="H13" s="112">
        <f t="shared" si="1"/>
        <v>0</v>
      </c>
      <c r="I13" s="102">
        <v>0</v>
      </c>
      <c r="J13" s="101">
        <v>92400</v>
      </c>
      <c r="K13" s="101">
        <v>226656</v>
      </c>
      <c r="L13" s="101">
        <v>443477</v>
      </c>
      <c r="M13" s="101">
        <v>3140059</v>
      </c>
      <c r="N13" s="101">
        <v>2633391</v>
      </c>
      <c r="O13" s="112">
        <f t="shared" si="3"/>
        <v>6535983</v>
      </c>
      <c r="P13" s="114">
        <f t="shared" si="4"/>
        <v>6535983</v>
      </c>
    </row>
    <row r="14" spans="1:16" ht="30" customHeight="1">
      <c r="A14" s="35"/>
      <c r="B14" s="35"/>
      <c r="C14" s="36"/>
      <c r="D14" s="37"/>
      <c r="E14" s="40" t="s">
        <v>41</v>
      </c>
      <c r="F14" s="101">
        <v>1144270</v>
      </c>
      <c r="G14" s="101">
        <v>2811430</v>
      </c>
      <c r="H14" s="112">
        <f t="shared" si="1"/>
        <v>3955700</v>
      </c>
      <c r="I14" s="102">
        <v>0</v>
      </c>
      <c r="J14" s="101">
        <v>9748067</v>
      </c>
      <c r="K14" s="101">
        <v>6968196</v>
      </c>
      <c r="L14" s="101">
        <v>4457550</v>
      </c>
      <c r="M14" s="101">
        <v>5704890</v>
      </c>
      <c r="N14" s="101">
        <v>5350485</v>
      </c>
      <c r="O14" s="112">
        <f t="shared" si="3"/>
        <v>32229188</v>
      </c>
      <c r="P14" s="114">
        <f t="shared" si="4"/>
        <v>36184888</v>
      </c>
    </row>
    <row r="15" spans="1:16" ht="30" customHeight="1">
      <c r="A15" s="35"/>
      <c r="B15" s="35"/>
      <c r="C15" s="36"/>
      <c r="D15" s="37"/>
      <c r="E15" s="40" t="s">
        <v>42</v>
      </c>
      <c r="F15" s="101">
        <v>962660</v>
      </c>
      <c r="G15" s="101">
        <v>2441841</v>
      </c>
      <c r="H15" s="112">
        <f t="shared" si="1"/>
        <v>3404501</v>
      </c>
      <c r="I15" s="102">
        <v>0</v>
      </c>
      <c r="J15" s="101">
        <v>7607180</v>
      </c>
      <c r="K15" s="101">
        <v>4770660</v>
      </c>
      <c r="L15" s="101">
        <v>3576810</v>
      </c>
      <c r="M15" s="101">
        <v>3168730</v>
      </c>
      <c r="N15" s="101">
        <v>1530976</v>
      </c>
      <c r="O15" s="112">
        <f t="shared" si="3"/>
        <v>20654356</v>
      </c>
      <c r="P15" s="114">
        <f t="shared" si="4"/>
        <v>24058857</v>
      </c>
    </row>
    <row r="16" spans="1:16" ht="30" customHeight="1">
      <c r="A16" s="35"/>
      <c r="B16" s="35"/>
      <c r="C16" s="36"/>
      <c r="D16" s="37"/>
      <c r="E16" s="40" t="s">
        <v>43</v>
      </c>
      <c r="F16" s="101">
        <v>489440</v>
      </c>
      <c r="G16" s="101">
        <v>664450</v>
      </c>
      <c r="H16" s="112">
        <f t="shared" si="1"/>
        <v>1153890</v>
      </c>
      <c r="I16" s="102">
        <v>0</v>
      </c>
      <c r="J16" s="101">
        <v>4900900</v>
      </c>
      <c r="K16" s="101">
        <v>3943910</v>
      </c>
      <c r="L16" s="101">
        <v>2585760</v>
      </c>
      <c r="M16" s="101">
        <v>2327050</v>
      </c>
      <c r="N16" s="101">
        <v>1432490</v>
      </c>
      <c r="O16" s="112">
        <f t="shared" si="3"/>
        <v>15190110</v>
      </c>
      <c r="P16" s="114">
        <f t="shared" si="4"/>
        <v>16344000</v>
      </c>
    </row>
    <row r="17" spans="1:16" ht="30" customHeight="1">
      <c r="A17" s="35"/>
      <c r="B17" s="35"/>
      <c r="C17" s="36"/>
      <c r="D17" s="41" t="s">
        <v>44</v>
      </c>
      <c r="E17" s="42"/>
      <c r="F17" s="111">
        <f>SUM(F18:F19)</f>
        <v>7428190</v>
      </c>
      <c r="G17" s="111">
        <f>SUM(G18:G19)</f>
        <v>15519527</v>
      </c>
      <c r="H17" s="112">
        <f t="shared" si="1"/>
        <v>22947717</v>
      </c>
      <c r="I17" s="113">
        <f aca="true" t="shared" si="5" ref="I17:N17">SUM(I18:I19)</f>
        <v>0</v>
      </c>
      <c r="J17" s="111">
        <f t="shared" si="5"/>
        <v>148151193</v>
      </c>
      <c r="K17" s="111">
        <f t="shared" si="5"/>
        <v>121253950</v>
      </c>
      <c r="L17" s="111">
        <f t="shared" si="5"/>
        <v>75209109</v>
      </c>
      <c r="M17" s="111">
        <f t="shared" si="5"/>
        <v>56062052</v>
      </c>
      <c r="N17" s="111">
        <f t="shared" si="5"/>
        <v>33503374</v>
      </c>
      <c r="O17" s="112">
        <f t="shared" si="3"/>
        <v>434179678</v>
      </c>
      <c r="P17" s="114">
        <f t="shared" si="4"/>
        <v>457127395</v>
      </c>
    </row>
    <row r="18" spans="1:16" ht="30" customHeight="1">
      <c r="A18" s="35"/>
      <c r="B18" s="35"/>
      <c r="C18" s="36"/>
      <c r="D18" s="37"/>
      <c r="E18" s="40" t="s">
        <v>45</v>
      </c>
      <c r="F18" s="101">
        <v>0</v>
      </c>
      <c r="G18" s="101">
        <v>0</v>
      </c>
      <c r="H18" s="112">
        <f t="shared" si="1"/>
        <v>0</v>
      </c>
      <c r="I18" s="102">
        <v>0</v>
      </c>
      <c r="J18" s="101">
        <v>112110096</v>
      </c>
      <c r="K18" s="101">
        <v>90091353</v>
      </c>
      <c r="L18" s="101">
        <v>59452152</v>
      </c>
      <c r="M18" s="101">
        <v>47521119</v>
      </c>
      <c r="N18" s="101">
        <v>30575234</v>
      </c>
      <c r="O18" s="112">
        <f t="shared" si="3"/>
        <v>339749954</v>
      </c>
      <c r="P18" s="114">
        <f t="shared" si="4"/>
        <v>339749954</v>
      </c>
    </row>
    <row r="19" spans="1:16" ht="30" customHeight="1">
      <c r="A19" s="35"/>
      <c r="B19" s="35"/>
      <c r="C19" s="36"/>
      <c r="D19" s="37"/>
      <c r="E19" s="40" t="s">
        <v>46</v>
      </c>
      <c r="F19" s="101">
        <v>7428190</v>
      </c>
      <c r="G19" s="101">
        <v>15519527</v>
      </c>
      <c r="H19" s="112">
        <f t="shared" si="1"/>
        <v>22947717</v>
      </c>
      <c r="I19" s="102">
        <v>0</v>
      </c>
      <c r="J19" s="101">
        <v>36041097</v>
      </c>
      <c r="K19" s="101">
        <v>31162597</v>
      </c>
      <c r="L19" s="101">
        <v>15756957</v>
      </c>
      <c r="M19" s="101">
        <v>8540933</v>
      </c>
      <c r="N19" s="101">
        <v>2928140</v>
      </c>
      <c r="O19" s="112">
        <f t="shared" si="3"/>
        <v>94429724</v>
      </c>
      <c r="P19" s="114">
        <f t="shared" si="4"/>
        <v>117377441</v>
      </c>
    </row>
    <row r="20" spans="1:16" ht="30" customHeight="1">
      <c r="A20" s="35"/>
      <c r="B20" s="35"/>
      <c r="C20" s="36"/>
      <c r="D20" s="41" t="s">
        <v>47</v>
      </c>
      <c r="E20" s="42"/>
      <c r="F20" s="111">
        <f>SUM(F21:F24)</f>
        <v>257980</v>
      </c>
      <c r="G20" s="111">
        <f>SUM(G21:G24)</f>
        <v>730530</v>
      </c>
      <c r="H20" s="112">
        <f t="shared" si="1"/>
        <v>988510</v>
      </c>
      <c r="I20" s="113">
        <f aca="true" t="shared" si="6" ref="I20:N20">SUM(I21:I24)</f>
        <v>0</v>
      </c>
      <c r="J20" s="111">
        <f t="shared" si="6"/>
        <v>11122456</v>
      </c>
      <c r="K20" s="111">
        <f t="shared" si="6"/>
        <v>11362412</v>
      </c>
      <c r="L20" s="111">
        <f t="shared" si="6"/>
        <v>30069180</v>
      </c>
      <c r="M20" s="111">
        <f t="shared" si="6"/>
        <v>33344824</v>
      </c>
      <c r="N20" s="111">
        <f t="shared" si="6"/>
        <v>10746750</v>
      </c>
      <c r="O20" s="112">
        <f t="shared" si="3"/>
        <v>96645622</v>
      </c>
      <c r="P20" s="114">
        <f t="shared" si="4"/>
        <v>97634132</v>
      </c>
    </row>
    <row r="21" spans="1:16" ht="30" customHeight="1">
      <c r="A21" s="35"/>
      <c r="B21" s="35"/>
      <c r="C21" s="36"/>
      <c r="D21" s="37"/>
      <c r="E21" s="40" t="s">
        <v>48</v>
      </c>
      <c r="F21" s="101">
        <v>200040</v>
      </c>
      <c r="G21" s="101">
        <v>636330</v>
      </c>
      <c r="H21" s="112">
        <f t="shared" si="1"/>
        <v>836370</v>
      </c>
      <c r="I21" s="102">
        <v>0</v>
      </c>
      <c r="J21" s="101">
        <v>9414696</v>
      </c>
      <c r="K21" s="101">
        <v>10287222</v>
      </c>
      <c r="L21" s="101">
        <v>27819890</v>
      </c>
      <c r="M21" s="101">
        <v>31854734</v>
      </c>
      <c r="N21" s="101">
        <v>10294410</v>
      </c>
      <c r="O21" s="112">
        <f t="shared" si="3"/>
        <v>89670952</v>
      </c>
      <c r="P21" s="114">
        <f t="shared" si="4"/>
        <v>90507322</v>
      </c>
    </row>
    <row r="22" spans="1:16" ht="30" customHeight="1">
      <c r="A22" s="35"/>
      <c r="B22" s="35"/>
      <c r="C22" s="36"/>
      <c r="D22" s="37"/>
      <c r="E22" s="43" t="s">
        <v>49</v>
      </c>
      <c r="F22" s="101">
        <v>57940</v>
      </c>
      <c r="G22" s="101">
        <v>94200</v>
      </c>
      <c r="H22" s="112">
        <f t="shared" si="1"/>
        <v>152140</v>
      </c>
      <c r="I22" s="102">
        <v>0</v>
      </c>
      <c r="J22" s="101">
        <v>1707760</v>
      </c>
      <c r="K22" s="101">
        <v>1075190</v>
      </c>
      <c r="L22" s="101">
        <v>2249290</v>
      </c>
      <c r="M22" s="101">
        <v>1490090</v>
      </c>
      <c r="N22" s="101">
        <v>452340</v>
      </c>
      <c r="O22" s="112">
        <f t="shared" si="3"/>
        <v>6974670</v>
      </c>
      <c r="P22" s="114">
        <f t="shared" si="4"/>
        <v>7126810</v>
      </c>
    </row>
    <row r="23" spans="1:16" ht="30" customHeight="1">
      <c r="A23" s="35"/>
      <c r="B23" s="35"/>
      <c r="C23" s="36"/>
      <c r="D23" s="37"/>
      <c r="E23" s="43" t="s">
        <v>50</v>
      </c>
      <c r="F23" s="101">
        <v>0</v>
      </c>
      <c r="G23" s="101">
        <v>0</v>
      </c>
      <c r="H23" s="112">
        <f t="shared" si="1"/>
        <v>0</v>
      </c>
      <c r="I23" s="102">
        <v>0</v>
      </c>
      <c r="J23" s="101">
        <v>0</v>
      </c>
      <c r="K23" s="101">
        <v>0</v>
      </c>
      <c r="L23" s="101">
        <v>0</v>
      </c>
      <c r="M23" s="101">
        <v>0</v>
      </c>
      <c r="N23" s="101">
        <v>0</v>
      </c>
      <c r="O23" s="112">
        <f t="shared" si="3"/>
        <v>0</v>
      </c>
      <c r="P23" s="114">
        <f t="shared" si="4"/>
        <v>0</v>
      </c>
    </row>
    <row r="24" spans="1:16" ht="30" customHeight="1">
      <c r="A24" s="35"/>
      <c r="B24" s="35"/>
      <c r="C24" s="36"/>
      <c r="D24" s="44"/>
      <c r="E24" s="43" t="s">
        <v>77</v>
      </c>
      <c r="F24" s="101">
        <v>0</v>
      </c>
      <c r="G24" s="101">
        <v>0</v>
      </c>
      <c r="H24" s="112">
        <f t="shared" si="1"/>
        <v>0</v>
      </c>
      <c r="I24" s="105">
        <v>0</v>
      </c>
      <c r="J24" s="101">
        <v>0</v>
      </c>
      <c r="K24" s="101">
        <v>0</v>
      </c>
      <c r="L24" s="101">
        <v>0</v>
      </c>
      <c r="M24" s="101">
        <v>0</v>
      </c>
      <c r="N24" s="101">
        <v>0</v>
      </c>
      <c r="O24" s="112">
        <f t="shared" si="3"/>
        <v>0</v>
      </c>
      <c r="P24" s="114">
        <f t="shared" si="4"/>
        <v>0</v>
      </c>
    </row>
    <row r="25" spans="1:16" ht="30" customHeight="1">
      <c r="A25" s="35"/>
      <c r="B25" s="35"/>
      <c r="C25" s="36"/>
      <c r="D25" s="41" t="s">
        <v>51</v>
      </c>
      <c r="E25" s="42"/>
      <c r="F25" s="111">
        <f>SUM(F26:F28)</f>
        <v>7879028</v>
      </c>
      <c r="G25" s="111">
        <f>SUM(G26:G28)</f>
        <v>9142048</v>
      </c>
      <c r="H25" s="112">
        <f t="shared" si="1"/>
        <v>17021076</v>
      </c>
      <c r="I25" s="113">
        <f aca="true" t="shared" si="7" ref="I25:N25">SUM(I26:I28)</f>
        <v>0</v>
      </c>
      <c r="J25" s="111">
        <f>SUM(J26:J28)</f>
        <v>13903930</v>
      </c>
      <c r="K25" s="111">
        <f t="shared" si="7"/>
        <v>19535079</v>
      </c>
      <c r="L25" s="111">
        <f t="shared" si="7"/>
        <v>13233442</v>
      </c>
      <c r="M25" s="111">
        <f t="shared" si="7"/>
        <v>10822040</v>
      </c>
      <c r="N25" s="111">
        <f t="shared" si="7"/>
        <v>5379290</v>
      </c>
      <c r="O25" s="112">
        <f t="shared" si="3"/>
        <v>62873781</v>
      </c>
      <c r="P25" s="114">
        <f t="shared" si="4"/>
        <v>79894857</v>
      </c>
    </row>
    <row r="26" spans="1:16" ht="30" customHeight="1">
      <c r="A26" s="35"/>
      <c r="B26" s="35"/>
      <c r="C26" s="36"/>
      <c r="D26" s="37"/>
      <c r="E26" s="43" t="s">
        <v>52</v>
      </c>
      <c r="F26" s="101">
        <v>3595180</v>
      </c>
      <c r="G26" s="101">
        <v>6465530</v>
      </c>
      <c r="H26" s="112">
        <f t="shared" si="1"/>
        <v>10060710</v>
      </c>
      <c r="I26" s="102">
        <v>0</v>
      </c>
      <c r="J26" s="101">
        <v>11393340</v>
      </c>
      <c r="K26" s="101">
        <v>18129170</v>
      </c>
      <c r="L26" s="101">
        <v>11823430</v>
      </c>
      <c r="M26" s="101">
        <v>10355160</v>
      </c>
      <c r="N26" s="101">
        <v>5222090</v>
      </c>
      <c r="O26" s="112">
        <f t="shared" si="3"/>
        <v>56923190</v>
      </c>
      <c r="P26" s="114">
        <f t="shared" si="4"/>
        <v>66983900</v>
      </c>
    </row>
    <row r="27" spans="1:16" ht="30" customHeight="1">
      <c r="A27" s="35"/>
      <c r="B27" s="35"/>
      <c r="C27" s="36"/>
      <c r="D27" s="37"/>
      <c r="E27" s="43" t="s">
        <v>53</v>
      </c>
      <c r="F27" s="101">
        <v>517656</v>
      </c>
      <c r="G27" s="101">
        <v>430248</v>
      </c>
      <c r="H27" s="112">
        <f t="shared" si="1"/>
        <v>947904</v>
      </c>
      <c r="I27" s="102">
        <v>0</v>
      </c>
      <c r="J27" s="101">
        <v>696074</v>
      </c>
      <c r="K27" s="101">
        <v>667348</v>
      </c>
      <c r="L27" s="101">
        <v>280592</v>
      </c>
      <c r="M27" s="101">
        <v>225380</v>
      </c>
      <c r="N27" s="101">
        <v>157200</v>
      </c>
      <c r="O27" s="112">
        <f t="shared" si="3"/>
        <v>2026594</v>
      </c>
      <c r="P27" s="114">
        <f t="shared" si="4"/>
        <v>2974498</v>
      </c>
    </row>
    <row r="28" spans="1:16" ht="30" customHeight="1">
      <c r="A28" s="35"/>
      <c r="B28" s="35"/>
      <c r="C28" s="36"/>
      <c r="D28" s="37"/>
      <c r="E28" s="43" t="s">
        <v>54</v>
      </c>
      <c r="F28" s="101">
        <v>3766192</v>
      </c>
      <c r="G28" s="101">
        <v>2246270</v>
      </c>
      <c r="H28" s="112">
        <f t="shared" si="1"/>
        <v>6012462</v>
      </c>
      <c r="I28" s="102">
        <v>0</v>
      </c>
      <c r="J28" s="101">
        <v>1814516</v>
      </c>
      <c r="K28" s="101">
        <v>738561</v>
      </c>
      <c r="L28" s="101">
        <v>1129420</v>
      </c>
      <c r="M28" s="101">
        <v>241500</v>
      </c>
      <c r="N28" s="101">
        <v>0</v>
      </c>
      <c r="O28" s="112">
        <f t="shared" si="3"/>
        <v>3923997</v>
      </c>
      <c r="P28" s="114">
        <f t="shared" si="4"/>
        <v>9936459</v>
      </c>
    </row>
    <row r="29" spans="1:16" ht="30" customHeight="1">
      <c r="A29" s="35"/>
      <c r="B29" s="35"/>
      <c r="C29" s="36"/>
      <c r="D29" s="45" t="s">
        <v>55</v>
      </c>
      <c r="E29" s="46"/>
      <c r="F29" s="101">
        <v>1266047</v>
      </c>
      <c r="G29" s="101">
        <v>1284667</v>
      </c>
      <c r="H29" s="112">
        <f t="shared" si="1"/>
        <v>2550714</v>
      </c>
      <c r="I29" s="102">
        <v>0</v>
      </c>
      <c r="J29" s="101">
        <v>16951209</v>
      </c>
      <c r="K29" s="101">
        <v>11231869</v>
      </c>
      <c r="L29" s="101">
        <v>11394546</v>
      </c>
      <c r="M29" s="101">
        <v>14248842</v>
      </c>
      <c r="N29" s="101">
        <v>6034241</v>
      </c>
      <c r="O29" s="112">
        <f t="shared" si="3"/>
        <v>59860707</v>
      </c>
      <c r="P29" s="114">
        <f t="shared" si="4"/>
        <v>62411421</v>
      </c>
    </row>
    <row r="30" spans="1:16" ht="30" customHeight="1" thickBot="1">
      <c r="A30" s="35"/>
      <c r="B30" s="35"/>
      <c r="C30" s="47"/>
      <c r="D30" s="48" t="s">
        <v>56</v>
      </c>
      <c r="E30" s="49"/>
      <c r="F30" s="115">
        <v>4145240</v>
      </c>
      <c r="G30" s="115">
        <v>5178022</v>
      </c>
      <c r="H30" s="116">
        <f t="shared" si="1"/>
        <v>9323262</v>
      </c>
      <c r="I30" s="117">
        <v>0</v>
      </c>
      <c r="J30" s="115">
        <v>40833446</v>
      </c>
      <c r="K30" s="115">
        <v>24646968</v>
      </c>
      <c r="L30" s="115">
        <v>16459479</v>
      </c>
      <c r="M30" s="115">
        <v>11288657</v>
      </c>
      <c r="N30" s="115">
        <v>4968332</v>
      </c>
      <c r="O30" s="116">
        <f t="shared" si="3"/>
        <v>98196882</v>
      </c>
      <c r="P30" s="118">
        <f t="shared" si="4"/>
        <v>107520144</v>
      </c>
    </row>
    <row r="31" spans="1:16" ht="30" customHeight="1">
      <c r="A31" s="35"/>
      <c r="B31" s="35"/>
      <c r="C31" s="34" t="s">
        <v>57</v>
      </c>
      <c r="D31" s="50"/>
      <c r="E31" s="51"/>
      <c r="F31" s="107">
        <f>SUM(F32:F40)</f>
        <v>840460</v>
      </c>
      <c r="G31" s="107">
        <f>SUM(G32:G40)</f>
        <v>1495190</v>
      </c>
      <c r="H31" s="108">
        <f t="shared" si="1"/>
        <v>2335650</v>
      </c>
      <c r="I31" s="109">
        <f aca="true" t="shared" si="8" ref="I31:N31">SUM(I32:I40)</f>
        <v>0</v>
      </c>
      <c r="J31" s="107">
        <f t="shared" si="8"/>
        <v>105088661</v>
      </c>
      <c r="K31" s="107">
        <f t="shared" si="8"/>
        <v>104731760</v>
      </c>
      <c r="L31" s="107">
        <f t="shared" si="8"/>
        <v>121085261</v>
      </c>
      <c r="M31" s="107">
        <f t="shared" si="8"/>
        <v>140262540</v>
      </c>
      <c r="N31" s="107">
        <f t="shared" si="8"/>
        <v>102670010</v>
      </c>
      <c r="O31" s="108">
        <f t="shared" si="3"/>
        <v>573838232</v>
      </c>
      <c r="P31" s="110">
        <f t="shared" si="4"/>
        <v>576173882</v>
      </c>
    </row>
    <row r="32" spans="1:16" ht="30" customHeight="1">
      <c r="A32" s="35"/>
      <c r="B32" s="35"/>
      <c r="C32" s="52"/>
      <c r="D32" s="45" t="s">
        <v>58</v>
      </c>
      <c r="E32" s="46"/>
      <c r="F32" s="103">
        <v>0</v>
      </c>
      <c r="G32" s="103">
        <v>0</v>
      </c>
      <c r="H32" s="119">
        <f t="shared" si="1"/>
        <v>0</v>
      </c>
      <c r="I32" s="105">
        <v>0</v>
      </c>
      <c r="J32" s="103">
        <v>10601910</v>
      </c>
      <c r="K32" s="103">
        <v>19257880</v>
      </c>
      <c r="L32" s="103">
        <v>17390020</v>
      </c>
      <c r="M32" s="103">
        <v>16190940</v>
      </c>
      <c r="N32" s="103">
        <v>7508740</v>
      </c>
      <c r="O32" s="119">
        <f t="shared" si="3"/>
        <v>70949490</v>
      </c>
      <c r="P32" s="120">
        <f t="shared" si="4"/>
        <v>70949490</v>
      </c>
    </row>
    <row r="33" spans="1:16" ht="30" customHeight="1">
      <c r="A33" s="35"/>
      <c r="B33" s="35"/>
      <c r="C33" s="36"/>
      <c r="D33" s="45" t="s">
        <v>59</v>
      </c>
      <c r="E33" s="46"/>
      <c r="F33" s="101">
        <v>0</v>
      </c>
      <c r="G33" s="101">
        <v>0</v>
      </c>
      <c r="H33" s="111">
        <f t="shared" si="1"/>
        <v>0</v>
      </c>
      <c r="I33" s="105">
        <v>0</v>
      </c>
      <c r="J33" s="101">
        <v>120110</v>
      </c>
      <c r="K33" s="101">
        <v>0</v>
      </c>
      <c r="L33" s="101">
        <v>0</v>
      </c>
      <c r="M33" s="101">
        <v>0</v>
      </c>
      <c r="N33" s="101">
        <v>0</v>
      </c>
      <c r="O33" s="112">
        <f t="shared" si="3"/>
        <v>120110</v>
      </c>
      <c r="P33" s="114">
        <f t="shared" si="4"/>
        <v>120110</v>
      </c>
    </row>
    <row r="34" spans="1:16" ht="30" customHeight="1">
      <c r="A34" s="35"/>
      <c r="B34" s="35"/>
      <c r="C34" s="36"/>
      <c r="D34" s="45" t="s">
        <v>74</v>
      </c>
      <c r="E34" s="46"/>
      <c r="F34" s="101">
        <v>0</v>
      </c>
      <c r="G34" s="101">
        <v>0</v>
      </c>
      <c r="H34" s="111">
        <f t="shared" si="1"/>
        <v>0</v>
      </c>
      <c r="I34" s="105">
        <v>0</v>
      </c>
      <c r="J34" s="101">
        <v>54244315</v>
      </c>
      <c r="K34" s="101">
        <v>41154430</v>
      </c>
      <c r="L34" s="101">
        <v>29307211</v>
      </c>
      <c r="M34" s="101">
        <v>15757030</v>
      </c>
      <c r="N34" s="101">
        <v>11499800</v>
      </c>
      <c r="O34" s="112">
        <f t="shared" si="3"/>
        <v>151962786</v>
      </c>
      <c r="P34" s="114">
        <f t="shared" si="4"/>
        <v>151962786</v>
      </c>
    </row>
    <row r="35" spans="1:16" ht="30" customHeight="1">
      <c r="A35" s="35"/>
      <c r="B35" s="35"/>
      <c r="C35" s="36"/>
      <c r="D35" s="45" t="s">
        <v>60</v>
      </c>
      <c r="E35" s="46"/>
      <c r="F35" s="101">
        <v>55300</v>
      </c>
      <c r="G35" s="101">
        <v>0</v>
      </c>
      <c r="H35" s="111">
        <f t="shared" si="1"/>
        <v>55300</v>
      </c>
      <c r="I35" s="102">
        <v>0</v>
      </c>
      <c r="J35" s="101">
        <v>4631390</v>
      </c>
      <c r="K35" s="101">
        <v>2396820</v>
      </c>
      <c r="L35" s="101">
        <v>7802950</v>
      </c>
      <c r="M35" s="101">
        <v>5975920</v>
      </c>
      <c r="N35" s="101">
        <v>3606550</v>
      </c>
      <c r="O35" s="112">
        <f t="shared" si="3"/>
        <v>24413630</v>
      </c>
      <c r="P35" s="114">
        <f t="shared" si="4"/>
        <v>24468930</v>
      </c>
    </row>
    <row r="36" spans="1:16" ht="30" customHeight="1">
      <c r="A36" s="35"/>
      <c r="B36" s="35"/>
      <c r="C36" s="36"/>
      <c r="D36" s="45" t="s">
        <v>61</v>
      </c>
      <c r="E36" s="46"/>
      <c r="F36" s="101">
        <v>785160</v>
      </c>
      <c r="G36" s="101">
        <v>1495190</v>
      </c>
      <c r="H36" s="111">
        <f t="shared" si="1"/>
        <v>2280350</v>
      </c>
      <c r="I36" s="102">
        <v>0</v>
      </c>
      <c r="J36" s="101">
        <v>13941366</v>
      </c>
      <c r="K36" s="101">
        <v>11968570</v>
      </c>
      <c r="L36" s="101">
        <v>11047440</v>
      </c>
      <c r="M36" s="101">
        <v>12776880</v>
      </c>
      <c r="N36" s="101">
        <v>3289720</v>
      </c>
      <c r="O36" s="112">
        <f t="shared" si="3"/>
        <v>53023976</v>
      </c>
      <c r="P36" s="114">
        <f t="shared" si="4"/>
        <v>55304326</v>
      </c>
    </row>
    <row r="37" spans="1:16" ht="30" customHeight="1">
      <c r="A37" s="35"/>
      <c r="B37" s="35"/>
      <c r="C37" s="36"/>
      <c r="D37" s="45" t="s">
        <v>62</v>
      </c>
      <c r="E37" s="46"/>
      <c r="F37" s="101">
        <v>0</v>
      </c>
      <c r="G37" s="101">
        <v>0</v>
      </c>
      <c r="H37" s="111">
        <f t="shared" si="1"/>
        <v>0</v>
      </c>
      <c r="I37" s="105">
        <v>0</v>
      </c>
      <c r="J37" s="101">
        <v>21313690</v>
      </c>
      <c r="K37" s="101">
        <v>28878660</v>
      </c>
      <c r="L37" s="101">
        <v>31287850</v>
      </c>
      <c r="M37" s="101">
        <v>17451580</v>
      </c>
      <c r="N37" s="101">
        <v>9354050</v>
      </c>
      <c r="O37" s="112">
        <f t="shared" si="3"/>
        <v>108285830</v>
      </c>
      <c r="P37" s="114">
        <f t="shared" si="4"/>
        <v>108285830</v>
      </c>
    </row>
    <row r="38" spans="1:16" ht="30" customHeight="1">
      <c r="A38" s="35"/>
      <c r="B38" s="35"/>
      <c r="C38" s="36"/>
      <c r="D38" s="45" t="s">
        <v>63</v>
      </c>
      <c r="E38" s="46"/>
      <c r="F38" s="101">
        <v>0</v>
      </c>
      <c r="G38" s="101">
        <v>0</v>
      </c>
      <c r="H38" s="111">
        <f t="shared" si="1"/>
        <v>0</v>
      </c>
      <c r="I38" s="105">
        <v>0</v>
      </c>
      <c r="J38" s="101">
        <v>0</v>
      </c>
      <c r="K38" s="101">
        <v>0</v>
      </c>
      <c r="L38" s="101">
        <v>0</v>
      </c>
      <c r="M38" s="101">
        <v>0</v>
      </c>
      <c r="N38" s="101">
        <v>0</v>
      </c>
      <c r="O38" s="112">
        <f t="shared" si="3"/>
        <v>0</v>
      </c>
      <c r="P38" s="114">
        <f t="shared" si="4"/>
        <v>0</v>
      </c>
    </row>
    <row r="39" spans="1:16" ht="30" customHeight="1">
      <c r="A39" s="35"/>
      <c r="B39" s="35"/>
      <c r="C39" s="36"/>
      <c r="D39" s="180" t="s">
        <v>64</v>
      </c>
      <c r="E39" s="198"/>
      <c r="F39" s="101">
        <v>0</v>
      </c>
      <c r="G39" s="101">
        <v>0</v>
      </c>
      <c r="H39" s="112">
        <f t="shared" si="1"/>
        <v>0</v>
      </c>
      <c r="I39" s="105">
        <v>0</v>
      </c>
      <c r="J39" s="101">
        <v>235880</v>
      </c>
      <c r="K39" s="101">
        <v>1075400</v>
      </c>
      <c r="L39" s="101">
        <v>24249790</v>
      </c>
      <c r="M39" s="101">
        <v>72110190</v>
      </c>
      <c r="N39" s="101">
        <v>67411150</v>
      </c>
      <c r="O39" s="112">
        <f t="shared" si="3"/>
        <v>165082410</v>
      </c>
      <c r="P39" s="114">
        <f t="shared" si="4"/>
        <v>165082410</v>
      </c>
    </row>
    <row r="40" spans="1:16" ht="30" customHeight="1" thickBot="1">
      <c r="A40" s="35"/>
      <c r="B40" s="35"/>
      <c r="C40" s="47"/>
      <c r="D40" s="182" t="s">
        <v>65</v>
      </c>
      <c r="E40" s="183"/>
      <c r="F40" s="104">
        <v>0</v>
      </c>
      <c r="G40" s="104">
        <v>0</v>
      </c>
      <c r="H40" s="121">
        <f t="shared" si="1"/>
        <v>0</v>
      </c>
      <c r="I40" s="106">
        <v>0</v>
      </c>
      <c r="J40" s="104">
        <v>0</v>
      </c>
      <c r="K40" s="104">
        <v>0</v>
      </c>
      <c r="L40" s="104">
        <v>0</v>
      </c>
      <c r="M40" s="104">
        <v>0</v>
      </c>
      <c r="N40" s="104">
        <v>0</v>
      </c>
      <c r="O40" s="121">
        <f t="shared" si="3"/>
        <v>0</v>
      </c>
      <c r="P40" s="122">
        <f t="shared" si="4"/>
        <v>0</v>
      </c>
    </row>
    <row r="41" spans="1:16" ht="30" customHeight="1">
      <c r="A41" s="35"/>
      <c r="B41" s="35"/>
      <c r="C41" s="34" t="s">
        <v>66</v>
      </c>
      <c r="D41" s="50"/>
      <c r="E41" s="51"/>
      <c r="F41" s="107">
        <f>SUM(F42:F45)</f>
        <v>0</v>
      </c>
      <c r="G41" s="107">
        <f>SUM(G42:G45)</f>
        <v>0</v>
      </c>
      <c r="H41" s="108">
        <f t="shared" si="1"/>
        <v>0</v>
      </c>
      <c r="I41" s="93">
        <v>0</v>
      </c>
      <c r="J41" s="107">
        <f>SUM(J42:J45)</f>
        <v>42201378</v>
      </c>
      <c r="K41" s="107">
        <f>SUM(K42:K45)</f>
        <v>54753173</v>
      </c>
      <c r="L41" s="107">
        <f>SUM(L42:L45)</f>
        <v>123930100</v>
      </c>
      <c r="M41" s="107">
        <f>SUM(M42:M45)</f>
        <v>288136264</v>
      </c>
      <c r="N41" s="107">
        <f>SUM(N42:N45)</f>
        <v>198685255</v>
      </c>
      <c r="O41" s="108">
        <f t="shared" si="3"/>
        <v>707706170</v>
      </c>
      <c r="P41" s="110">
        <f t="shared" si="4"/>
        <v>707706170</v>
      </c>
    </row>
    <row r="42" spans="1:16" ht="30" customHeight="1">
      <c r="A42" s="35"/>
      <c r="B42" s="35"/>
      <c r="C42" s="36"/>
      <c r="D42" s="45" t="s">
        <v>67</v>
      </c>
      <c r="E42" s="46"/>
      <c r="F42" s="101">
        <v>0</v>
      </c>
      <c r="G42" s="101">
        <v>0</v>
      </c>
      <c r="H42" s="112">
        <f t="shared" si="1"/>
        <v>0</v>
      </c>
      <c r="I42" s="105">
        <v>0</v>
      </c>
      <c r="J42" s="101">
        <v>1606503</v>
      </c>
      <c r="K42" s="101">
        <v>2301730</v>
      </c>
      <c r="L42" s="101">
        <v>55528049</v>
      </c>
      <c r="M42" s="101">
        <v>150136834</v>
      </c>
      <c r="N42" s="101">
        <v>110490967</v>
      </c>
      <c r="O42" s="112">
        <f>SUM(I42:N42)</f>
        <v>320064083</v>
      </c>
      <c r="P42" s="114">
        <f>SUM(O42,H42)</f>
        <v>320064083</v>
      </c>
    </row>
    <row r="43" spans="1:16" ht="30" customHeight="1">
      <c r="A43" s="35"/>
      <c r="B43" s="35"/>
      <c r="C43" s="36"/>
      <c r="D43" s="45" t="s">
        <v>68</v>
      </c>
      <c r="E43" s="46"/>
      <c r="F43" s="101">
        <v>0</v>
      </c>
      <c r="G43" s="101">
        <v>0</v>
      </c>
      <c r="H43" s="112">
        <f t="shared" si="1"/>
        <v>0</v>
      </c>
      <c r="I43" s="105">
        <v>0</v>
      </c>
      <c r="J43" s="101">
        <v>37775495</v>
      </c>
      <c r="K43" s="101">
        <v>47619603</v>
      </c>
      <c r="L43" s="101">
        <v>52362561</v>
      </c>
      <c r="M43" s="101">
        <v>61986348</v>
      </c>
      <c r="N43" s="101">
        <v>41252660</v>
      </c>
      <c r="O43" s="112">
        <f>SUM(I43:N43)</f>
        <v>240996667</v>
      </c>
      <c r="P43" s="114">
        <f>SUM(O43,H43)</f>
        <v>240996667</v>
      </c>
    </row>
    <row r="44" spans="1:16" ht="30" customHeight="1">
      <c r="A44" s="35"/>
      <c r="B44" s="35"/>
      <c r="C44" s="36"/>
      <c r="D44" s="45" t="s">
        <v>69</v>
      </c>
      <c r="E44" s="46"/>
      <c r="F44" s="101">
        <v>0</v>
      </c>
      <c r="G44" s="101">
        <v>0</v>
      </c>
      <c r="H44" s="112">
        <f t="shared" si="1"/>
        <v>0</v>
      </c>
      <c r="I44" s="105">
        <v>0</v>
      </c>
      <c r="J44" s="101">
        <v>965510</v>
      </c>
      <c r="K44" s="101">
        <v>1974440</v>
      </c>
      <c r="L44" s="101">
        <v>8908260</v>
      </c>
      <c r="M44" s="101">
        <v>40005850</v>
      </c>
      <c r="N44" s="101">
        <v>23834931</v>
      </c>
      <c r="O44" s="112">
        <f>SUM(I44:N44)</f>
        <v>75688991</v>
      </c>
      <c r="P44" s="114">
        <f>SUM(O44,H44)</f>
        <v>75688991</v>
      </c>
    </row>
    <row r="45" spans="1:16" ht="30" customHeight="1" thickBot="1">
      <c r="A45" s="35"/>
      <c r="B45" s="35"/>
      <c r="C45" s="47"/>
      <c r="D45" s="48" t="s">
        <v>78</v>
      </c>
      <c r="E45" s="49"/>
      <c r="F45" s="115">
        <v>0</v>
      </c>
      <c r="G45" s="115">
        <v>0</v>
      </c>
      <c r="H45" s="116">
        <f t="shared" si="1"/>
        <v>0</v>
      </c>
      <c r="I45" s="123">
        <v>0</v>
      </c>
      <c r="J45" s="115">
        <v>1853870</v>
      </c>
      <c r="K45" s="115">
        <v>2857400</v>
      </c>
      <c r="L45" s="115">
        <v>7131230</v>
      </c>
      <c r="M45" s="115">
        <v>36007232</v>
      </c>
      <c r="N45" s="115">
        <v>23106697</v>
      </c>
      <c r="O45" s="139">
        <f>SUM(I45:N45)</f>
        <v>70956429</v>
      </c>
      <c r="P45" s="140">
        <f>SUM(O45,H45)</f>
        <v>70956429</v>
      </c>
    </row>
    <row r="46" spans="1:16" ht="30" customHeight="1" thickBot="1">
      <c r="A46" s="35"/>
      <c r="B46" s="35"/>
      <c r="C46" s="184" t="s">
        <v>70</v>
      </c>
      <c r="D46" s="185"/>
      <c r="E46" s="185"/>
      <c r="F46" s="124">
        <f>SUM(F10,F31,F41)</f>
        <v>24413315</v>
      </c>
      <c r="G46" s="124">
        <f>SUM(G10,G31,G41)</f>
        <v>39267705</v>
      </c>
      <c r="H46" s="125">
        <f t="shared" si="1"/>
        <v>63681020</v>
      </c>
      <c r="I46" s="126">
        <f aca="true" t="shared" si="9" ref="I46:N46">SUM(I10,I31,I41)</f>
        <v>0</v>
      </c>
      <c r="J46" s="124">
        <f t="shared" si="9"/>
        <v>436684486</v>
      </c>
      <c r="K46" s="124">
        <f t="shared" si="9"/>
        <v>389369560</v>
      </c>
      <c r="L46" s="124">
        <f t="shared" si="9"/>
        <v>421143255</v>
      </c>
      <c r="M46" s="124">
        <f t="shared" si="9"/>
        <v>586836266</v>
      </c>
      <c r="N46" s="124">
        <f t="shared" si="9"/>
        <v>386454465</v>
      </c>
      <c r="O46" s="125">
        <f t="shared" si="3"/>
        <v>2220488032</v>
      </c>
      <c r="P46" s="127">
        <f t="shared" si="4"/>
        <v>2284169052</v>
      </c>
    </row>
    <row r="47" spans="1:17" ht="30" customHeight="1" thickBot="1" thickTop="1">
      <c r="A47" s="35"/>
      <c r="B47" s="35"/>
      <c r="C47" s="53" t="s">
        <v>73</v>
      </c>
      <c r="D47" s="33"/>
      <c r="E47" s="3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128"/>
      <c r="Q47" s="9"/>
    </row>
    <row r="48" spans="1:17" ht="30" customHeight="1">
      <c r="A48" s="35"/>
      <c r="B48" s="35"/>
      <c r="C48" s="34" t="s">
        <v>37</v>
      </c>
      <c r="D48" s="31"/>
      <c r="E48" s="32"/>
      <c r="F48" s="107">
        <f>SUM(F49,F55,F58,F63,F67,F68)</f>
        <v>21418069</v>
      </c>
      <c r="G48" s="107">
        <f>SUM(G49,G55,G58,G63,G67,G68)</f>
        <v>32215567</v>
      </c>
      <c r="H48" s="108">
        <f t="shared" si="1"/>
        <v>53633636</v>
      </c>
      <c r="I48" s="109">
        <f aca="true" t="shared" si="10" ref="I48:N48">SUM(I49,I55,I58,I63,I67,I68)</f>
        <v>0</v>
      </c>
      <c r="J48" s="107">
        <f t="shared" si="10"/>
        <v>262069373</v>
      </c>
      <c r="K48" s="107">
        <f t="shared" si="10"/>
        <v>207389722</v>
      </c>
      <c r="L48" s="107">
        <f t="shared" si="10"/>
        <v>158721074</v>
      </c>
      <c r="M48" s="107">
        <f t="shared" si="10"/>
        <v>142270527</v>
      </c>
      <c r="N48" s="107">
        <f t="shared" si="10"/>
        <v>76346787</v>
      </c>
      <c r="O48" s="108">
        <f t="shared" si="3"/>
        <v>846797483</v>
      </c>
      <c r="P48" s="110">
        <f t="shared" si="4"/>
        <v>900431119</v>
      </c>
      <c r="Q48" s="9"/>
    </row>
    <row r="49" spans="1:16" ht="30" customHeight="1">
      <c r="A49" s="35"/>
      <c r="B49" s="35"/>
      <c r="C49" s="36"/>
      <c r="D49" s="37" t="s">
        <v>38</v>
      </c>
      <c r="E49" s="38"/>
      <c r="F49" s="111">
        <f>SUM(F50:F54)</f>
        <v>2304646</v>
      </c>
      <c r="G49" s="111">
        <f>SUM(G50:G54)</f>
        <v>5284485</v>
      </c>
      <c r="H49" s="112">
        <f t="shared" si="1"/>
        <v>7589131</v>
      </c>
      <c r="I49" s="113">
        <f aca="true" t="shared" si="11" ref="I49:N49">SUM(I50:I54)</f>
        <v>0</v>
      </c>
      <c r="J49" s="111">
        <f t="shared" si="11"/>
        <v>51986800</v>
      </c>
      <c r="K49" s="111">
        <f t="shared" si="11"/>
        <v>37239364</v>
      </c>
      <c r="L49" s="111">
        <f t="shared" si="11"/>
        <v>26525651</v>
      </c>
      <c r="M49" s="111">
        <f t="shared" si="11"/>
        <v>29016413</v>
      </c>
      <c r="N49" s="111">
        <f t="shared" si="11"/>
        <v>21824360</v>
      </c>
      <c r="O49" s="112">
        <f t="shared" si="3"/>
        <v>166592588</v>
      </c>
      <c r="P49" s="114">
        <f t="shared" si="4"/>
        <v>174181719</v>
      </c>
    </row>
    <row r="50" spans="1:16" ht="30" customHeight="1">
      <c r="A50" s="35"/>
      <c r="B50" s="35"/>
      <c r="C50" s="36"/>
      <c r="D50" s="37"/>
      <c r="E50" s="40" t="s">
        <v>39</v>
      </c>
      <c r="F50" s="101">
        <v>0</v>
      </c>
      <c r="G50" s="101">
        <v>0</v>
      </c>
      <c r="H50" s="112">
        <f t="shared" si="1"/>
        <v>0</v>
      </c>
      <c r="I50" s="102">
        <v>0</v>
      </c>
      <c r="J50" s="101">
        <v>32139811</v>
      </c>
      <c r="K50" s="101">
        <v>23128675</v>
      </c>
      <c r="L50" s="101">
        <v>16667619</v>
      </c>
      <c r="M50" s="101">
        <v>16315351</v>
      </c>
      <c r="N50" s="101">
        <v>12043561</v>
      </c>
      <c r="O50" s="112">
        <f t="shared" si="3"/>
        <v>100295017</v>
      </c>
      <c r="P50" s="114">
        <f t="shared" si="4"/>
        <v>100295017</v>
      </c>
    </row>
    <row r="51" spans="1:16" ht="30" customHeight="1">
      <c r="A51" s="35"/>
      <c r="B51" s="35"/>
      <c r="C51" s="36"/>
      <c r="D51" s="37"/>
      <c r="E51" s="40" t="s">
        <v>40</v>
      </c>
      <c r="F51" s="101">
        <v>0</v>
      </c>
      <c r="G51" s="101">
        <v>0</v>
      </c>
      <c r="H51" s="112">
        <f t="shared" si="1"/>
        <v>0</v>
      </c>
      <c r="I51" s="102">
        <v>0</v>
      </c>
      <c r="J51" s="101">
        <v>83160</v>
      </c>
      <c r="K51" s="101">
        <v>203990</v>
      </c>
      <c r="L51" s="101">
        <v>399129</v>
      </c>
      <c r="M51" s="101">
        <v>2754347</v>
      </c>
      <c r="N51" s="101">
        <v>2336422</v>
      </c>
      <c r="O51" s="112">
        <f t="shared" si="3"/>
        <v>5777048</v>
      </c>
      <c r="P51" s="114">
        <f t="shared" si="4"/>
        <v>5777048</v>
      </c>
    </row>
    <row r="52" spans="1:16" ht="30" customHeight="1">
      <c r="A52" s="35"/>
      <c r="B52" s="35"/>
      <c r="C52" s="36"/>
      <c r="D52" s="37"/>
      <c r="E52" s="40" t="s">
        <v>41</v>
      </c>
      <c r="F52" s="101">
        <v>1014786</v>
      </c>
      <c r="G52" s="101">
        <v>2512756</v>
      </c>
      <c r="H52" s="112">
        <f t="shared" si="1"/>
        <v>3527542</v>
      </c>
      <c r="I52" s="102">
        <v>0</v>
      </c>
      <c r="J52" s="101">
        <v>8646852</v>
      </c>
      <c r="K52" s="101">
        <v>6189028</v>
      </c>
      <c r="L52" s="101">
        <v>3950554</v>
      </c>
      <c r="M52" s="101">
        <v>5096250</v>
      </c>
      <c r="N52" s="101">
        <v>4806776</v>
      </c>
      <c r="O52" s="112">
        <f t="shared" si="3"/>
        <v>28689460</v>
      </c>
      <c r="P52" s="114">
        <f t="shared" si="4"/>
        <v>32217002</v>
      </c>
    </row>
    <row r="53" spans="1:16" ht="30" customHeight="1">
      <c r="A53" s="35"/>
      <c r="B53" s="35"/>
      <c r="C53" s="36"/>
      <c r="D53" s="37"/>
      <c r="E53" s="40" t="s">
        <v>42</v>
      </c>
      <c r="F53" s="101">
        <v>853552</v>
      </c>
      <c r="G53" s="101">
        <v>2185046</v>
      </c>
      <c r="H53" s="112">
        <f t="shared" si="1"/>
        <v>3038598</v>
      </c>
      <c r="I53" s="102">
        <v>0</v>
      </c>
      <c r="J53" s="101">
        <v>6757815</v>
      </c>
      <c r="K53" s="101">
        <v>4208593</v>
      </c>
      <c r="L53" s="101">
        <v>3201000</v>
      </c>
      <c r="M53" s="101">
        <v>2772811</v>
      </c>
      <c r="N53" s="101">
        <v>1359175</v>
      </c>
      <c r="O53" s="112">
        <f t="shared" si="3"/>
        <v>18299394</v>
      </c>
      <c r="P53" s="114">
        <f t="shared" si="4"/>
        <v>21337992</v>
      </c>
    </row>
    <row r="54" spans="1:16" ht="30" customHeight="1">
      <c r="A54" s="35"/>
      <c r="B54" s="35"/>
      <c r="C54" s="36"/>
      <c r="D54" s="37"/>
      <c r="E54" s="40" t="s">
        <v>43</v>
      </c>
      <c r="F54" s="101">
        <v>436308</v>
      </c>
      <c r="G54" s="101">
        <v>586683</v>
      </c>
      <c r="H54" s="112">
        <f t="shared" si="1"/>
        <v>1022991</v>
      </c>
      <c r="I54" s="102">
        <v>0</v>
      </c>
      <c r="J54" s="101">
        <v>4359162</v>
      </c>
      <c r="K54" s="101">
        <v>3509078</v>
      </c>
      <c r="L54" s="101">
        <v>2307349</v>
      </c>
      <c r="M54" s="101">
        <v>2077654</v>
      </c>
      <c r="N54" s="101">
        <v>1278426</v>
      </c>
      <c r="O54" s="112">
        <f t="shared" si="3"/>
        <v>13531669</v>
      </c>
      <c r="P54" s="114">
        <f t="shared" si="4"/>
        <v>14554660</v>
      </c>
    </row>
    <row r="55" spans="1:16" ht="30" customHeight="1">
      <c r="A55" s="35"/>
      <c r="B55" s="35"/>
      <c r="C55" s="36"/>
      <c r="D55" s="41" t="s">
        <v>44</v>
      </c>
      <c r="E55" s="42"/>
      <c r="F55" s="111">
        <f>SUM(F56:F57)</f>
        <v>6606717</v>
      </c>
      <c r="G55" s="111">
        <f>SUM(G56:G57)</f>
        <v>13830192</v>
      </c>
      <c r="H55" s="112">
        <f t="shared" si="1"/>
        <v>20436909</v>
      </c>
      <c r="I55" s="113">
        <f aca="true" t="shared" si="12" ref="I55:N55">SUM(I56:I57)</f>
        <v>0</v>
      </c>
      <c r="J55" s="111">
        <f t="shared" si="12"/>
        <v>131860185</v>
      </c>
      <c r="K55" s="111">
        <f t="shared" si="12"/>
        <v>108060301</v>
      </c>
      <c r="L55" s="111">
        <f t="shared" si="12"/>
        <v>67119788</v>
      </c>
      <c r="M55" s="111">
        <f t="shared" si="12"/>
        <v>49827041</v>
      </c>
      <c r="N55" s="111">
        <f t="shared" si="12"/>
        <v>30005524</v>
      </c>
      <c r="O55" s="112">
        <f t="shared" si="3"/>
        <v>386872839</v>
      </c>
      <c r="P55" s="114">
        <f t="shared" si="4"/>
        <v>407309748</v>
      </c>
    </row>
    <row r="56" spans="1:16" ht="30" customHeight="1">
      <c r="A56" s="35"/>
      <c r="B56" s="35"/>
      <c r="C56" s="36"/>
      <c r="D56" s="37"/>
      <c r="E56" s="40" t="s">
        <v>45</v>
      </c>
      <c r="F56" s="101">
        <v>0</v>
      </c>
      <c r="G56" s="101">
        <v>0</v>
      </c>
      <c r="H56" s="112">
        <f t="shared" si="1"/>
        <v>0</v>
      </c>
      <c r="I56" s="102">
        <v>0</v>
      </c>
      <c r="J56" s="101">
        <v>99797841</v>
      </c>
      <c r="K56" s="101">
        <v>80316449</v>
      </c>
      <c r="L56" s="101">
        <v>53093326</v>
      </c>
      <c r="M56" s="101">
        <v>42269892</v>
      </c>
      <c r="N56" s="101">
        <v>27397493</v>
      </c>
      <c r="O56" s="112">
        <f t="shared" si="3"/>
        <v>302875001</v>
      </c>
      <c r="P56" s="114">
        <f t="shared" si="4"/>
        <v>302875001</v>
      </c>
    </row>
    <row r="57" spans="1:16" ht="30" customHeight="1">
      <c r="A57" s="35"/>
      <c r="B57" s="35"/>
      <c r="C57" s="36"/>
      <c r="D57" s="37"/>
      <c r="E57" s="40" t="s">
        <v>46</v>
      </c>
      <c r="F57" s="101">
        <v>6606717</v>
      </c>
      <c r="G57" s="101">
        <v>13830192</v>
      </c>
      <c r="H57" s="112">
        <f t="shared" si="1"/>
        <v>20436909</v>
      </c>
      <c r="I57" s="102">
        <v>0</v>
      </c>
      <c r="J57" s="101">
        <v>32062344</v>
      </c>
      <c r="K57" s="101">
        <v>27743852</v>
      </c>
      <c r="L57" s="101">
        <v>14026462</v>
      </c>
      <c r="M57" s="101">
        <v>7557149</v>
      </c>
      <c r="N57" s="101">
        <v>2608031</v>
      </c>
      <c r="O57" s="112">
        <f t="shared" si="3"/>
        <v>83997838</v>
      </c>
      <c r="P57" s="114">
        <f t="shared" si="4"/>
        <v>104434747</v>
      </c>
    </row>
    <row r="58" spans="1:16" ht="30" customHeight="1">
      <c r="A58" s="35"/>
      <c r="B58" s="35"/>
      <c r="C58" s="36"/>
      <c r="D58" s="41" t="s">
        <v>47</v>
      </c>
      <c r="E58" s="42"/>
      <c r="F58" s="111">
        <f>SUM(F59:F62)</f>
        <v>232182</v>
      </c>
      <c r="G58" s="111">
        <f>SUM(G59:G62)</f>
        <v>646995</v>
      </c>
      <c r="H58" s="112">
        <f t="shared" si="1"/>
        <v>879177</v>
      </c>
      <c r="I58" s="113">
        <f aca="true" t="shared" si="13" ref="I58:N58">SUM(I59:I62)</f>
        <v>0</v>
      </c>
      <c r="J58" s="111">
        <f t="shared" si="13"/>
        <v>9939204</v>
      </c>
      <c r="K58" s="111">
        <f t="shared" si="13"/>
        <v>10124024</v>
      </c>
      <c r="L58" s="111">
        <f t="shared" si="13"/>
        <v>26818901</v>
      </c>
      <c r="M58" s="111">
        <f t="shared" si="13"/>
        <v>29851242</v>
      </c>
      <c r="N58" s="111">
        <f t="shared" si="13"/>
        <v>9569717</v>
      </c>
      <c r="O58" s="112">
        <f t="shared" si="3"/>
        <v>86303088</v>
      </c>
      <c r="P58" s="114">
        <f t="shared" si="4"/>
        <v>87182265</v>
      </c>
    </row>
    <row r="59" spans="1:16" ht="30" customHeight="1">
      <c r="A59" s="35"/>
      <c r="B59" s="35"/>
      <c r="C59" s="36"/>
      <c r="D59" s="37"/>
      <c r="E59" s="40" t="s">
        <v>48</v>
      </c>
      <c r="F59" s="101">
        <v>180036</v>
      </c>
      <c r="G59" s="101">
        <v>562215</v>
      </c>
      <c r="H59" s="112">
        <f t="shared" si="1"/>
        <v>742251</v>
      </c>
      <c r="I59" s="102">
        <v>0</v>
      </c>
      <c r="J59" s="101">
        <v>8424970</v>
      </c>
      <c r="K59" s="101">
        <v>9156353</v>
      </c>
      <c r="L59" s="101">
        <v>24868533</v>
      </c>
      <c r="M59" s="101">
        <v>28518359</v>
      </c>
      <c r="N59" s="101">
        <v>9162611</v>
      </c>
      <c r="O59" s="112">
        <f t="shared" si="3"/>
        <v>80130826</v>
      </c>
      <c r="P59" s="114">
        <f t="shared" si="4"/>
        <v>80873077</v>
      </c>
    </row>
    <row r="60" spans="1:16" ht="30" customHeight="1">
      <c r="A60" s="35"/>
      <c r="B60" s="35"/>
      <c r="C60" s="36"/>
      <c r="D60" s="37"/>
      <c r="E60" s="43" t="s">
        <v>49</v>
      </c>
      <c r="F60" s="101">
        <v>52146</v>
      </c>
      <c r="G60" s="101">
        <v>84780</v>
      </c>
      <c r="H60" s="112">
        <f t="shared" si="1"/>
        <v>136926</v>
      </c>
      <c r="I60" s="102">
        <v>0</v>
      </c>
      <c r="J60" s="101">
        <v>1514234</v>
      </c>
      <c r="K60" s="101">
        <v>967671</v>
      </c>
      <c r="L60" s="101">
        <v>1950368</v>
      </c>
      <c r="M60" s="101">
        <v>1332883</v>
      </c>
      <c r="N60" s="101">
        <v>407106</v>
      </c>
      <c r="O60" s="112">
        <f t="shared" si="3"/>
        <v>6172262</v>
      </c>
      <c r="P60" s="114">
        <f t="shared" si="4"/>
        <v>6309188</v>
      </c>
    </row>
    <row r="61" spans="1:16" ht="30" customHeight="1">
      <c r="A61" s="35"/>
      <c r="B61" s="35"/>
      <c r="C61" s="36"/>
      <c r="D61" s="37"/>
      <c r="E61" s="43" t="s">
        <v>50</v>
      </c>
      <c r="F61" s="101">
        <v>0</v>
      </c>
      <c r="G61" s="101">
        <v>0</v>
      </c>
      <c r="H61" s="112">
        <f t="shared" si="1"/>
        <v>0</v>
      </c>
      <c r="I61" s="102">
        <v>0</v>
      </c>
      <c r="J61" s="101">
        <v>0</v>
      </c>
      <c r="K61" s="101">
        <v>0</v>
      </c>
      <c r="L61" s="101">
        <v>0</v>
      </c>
      <c r="M61" s="101">
        <v>0</v>
      </c>
      <c r="N61" s="101">
        <v>0</v>
      </c>
      <c r="O61" s="112">
        <f t="shared" si="3"/>
        <v>0</v>
      </c>
      <c r="P61" s="114">
        <f t="shared" si="4"/>
        <v>0</v>
      </c>
    </row>
    <row r="62" spans="1:16" ht="30" customHeight="1">
      <c r="A62" s="35"/>
      <c r="B62" s="35"/>
      <c r="C62" s="36"/>
      <c r="D62" s="44"/>
      <c r="E62" s="43" t="s">
        <v>77</v>
      </c>
      <c r="F62" s="101">
        <v>0</v>
      </c>
      <c r="G62" s="101">
        <v>0</v>
      </c>
      <c r="H62" s="112">
        <f t="shared" si="1"/>
        <v>0</v>
      </c>
      <c r="I62" s="105">
        <v>0</v>
      </c>
      <c r="J62" s="101">
        <v>0</v>
      </c>
      <c r="K62" s="101">
        <v>0</v>
      </c>
      <c r="L62" s="101">
        <v>0</v>
      </c>
      <c r="M62" s="101">
        <v>0</v>
      </c>
      <c r="N62" s="101">
        <v>0</v>
      </c>
      <c r="O62" s="112">
        <f t="shared" si="3"/>
        <v>0</v>
      </c>
      <c r="P62" s="114">
        <f t="shared" si="4"/>
        <v>0</v>
      </c>
    </row>
    <row r="63" spans="1:16" ht="30" customHeight="1">
      <c r="A63" s="35"/>
      <c r="B63" s="35"/>
      <c r="C63" s="36"/>
      <c r="D63" s="41" t="s">
        <v>51</v>
      </c>
      <c r="E63" s="42"/>
      <c r="F63" s="111">
        <f>SUM(F64:F66)</f>
        <v>7004476</v>
      </c>
      <c r="G63" s="111">
        <f>SUM(G64:G66)</f>
        <v>6166595</v>
      </c>
      <c r="H63" s="112">
        <f t="shared" si="1"/>
        <v>13171071</v>
      </c>
      <c r="I63" s="113">
        <f aca="true" t="shared" si="14" ref="I63:N63">SUM(I64:I66)</f>
        <v>0</v>
      </c>
      <c r="J63" s="111">
        <f t="shared" si="14"/>
        <v>12377069</v>
      </c>
      <c r="K63" s="111">
        <f t="shared" si="14"/>
        <v>17388713</v>
      </c>
      <c r="L63" s="111">
        <f t="shared" si="14"/>
        <v>11795963</v>
      </c>
      <c r="M63" s="111">
        <f t="shared" si="14"/>
        <v>9598515</v>
      </c>
      <c r="N63" s="111">
        <f t="shared" si="14"/>
        <v>4800819</v>
      </c>
      <c r="O63" s="112">
        <f t="shared" si="3"/>
        <v>55961079</v>
      </c>
      <c r="P63" s="114">
        <f t="shared" si="4"/>
        <v>69132150</v>
      </c>
    </row>
    <row r="64" spans="1:16" ht="30" customHeight="1">
      <c r="A64" s="35"/>
      <c r="B64" s="35"/>
      <c r="C64" s="36"/>
      <c r="D64" s="37"/>
      <c r="E64" s="43" t="s">
        <v>52</v>
      </c>
      <c r="F64" s="101">
        <v>3206803</v>
      </c>
      <c r="G64" s="101">
        <v>5779374</v>
      </c>
      <c r="H64" s="112">
        <f t="shared" si="1"/>
        <v>8986177</v>
      </c>
      <c r="I64" s="102">
        <v>0</v>
      </c>
      <c r="J64" s="101">
        <v>10170017</v>
      </c>
      <c r="K64" s="101">
        <v>16140401</v>
      </c>
      <c r="L64" s="101">
        <v>10528894</v>
      </c>
      <c r="M64" s="101">
        <v>9185919</v>
      </c>
      <c r="N64" s="101">
        <v>4659339</v>
      </c>
      <c r="O64" s="112">
        <f t="shared" si="3"/>
        <v>50684570</v>
      </c>
      <c r="P64" s="114">
        <f t="shared" si="4"/>
        <v>59670747</v>
      </c>
    </row>
    <row r="65" spans="1:16" ht="30" customHeight="1">
      <c r="A65" s="35"/>
      <c r="B65" s="35"/>
      <c r="C65" s="36"/>
      <c r="D65" s="37"/>
      <c r="E65" s="43" t="s">
        <v>53</v>
      </c>
      <c r="F65" s="101">
        <v>463599</v>
      </c>
      <c r="G65" s="101">
        <v>387221</v>
      </c>
      <c r="H65" s="112">
        <f t="shared" si="1"/>
        <v>850820</v>
      </c>
      <c r="I65" s="102">
        <v>0</v>
      </c>
      <c r="J65" s="101">
        <v>616264</v>
      </c>
      <c r="K65" s="101">
        <v>583610</v>
      </c>
      <c r="L65" s="101">
        <v>250592</v>
      </c>
      <c r="M65" s="101">
        <v>195246</v>
      </c>
      <c r="N65" s="101">
        <v>141480</v>
      </c>
      <c r="O65" s="112">
        <f t="shared" si="3"/>
        <v>1787192</v>
      </c>
      <c r="P65" s="114">
        <f t="shared" si="4"/>
        <v>2638012</v>
      </c>
    </row>
    <row r="66" spans="1:16" ht="30" customHeight="1">
      <c r="A66" s="35"/>
      <c r="B66" s="35"/>
      <c r="C66" s="36"/>
      <c r="D66" s="37"/>
      <c r="E66" s="43" t="s">
        <v>54</v>
      </c>
      <c r="F66" s="101">
        <v>3334074</v>
      </c>
      <c r="G66" s="101"/>
      <c r="H66" s="112">
        <f t="shared" si="1"/>
        <v>3334074</v>
      </c>
      <c r="I66" s="102">
        <v>0</v>
      </c>
      <c r="J66" s="101">
        <v>1590788</v>
      </c>
      <c r="K66" s="101">
        <v>664702</v>
      </c>
      <c r="L66" s="101">
        <v>1016477</v>
      </c>
      <c r="M66" s="101">
        <v>217350</v>
      </c>
      <c r="N66" s="101">
        <v>0</v>
      </c>
      <c r="O66" s="112">
        <f t="shared" si="3"/>
        <v>3489317</v>
      </c>
      <c r="P66" s="114">
        <f t="shared" si="4"/>
        <v>6823391</v>
      </c>
    </row>
    <row r="67" spans="1:16" ht="30" customHeight="1">
      <c r="A67" s="35"/>
      <c r="B67" s="35"/>
      <c r="C67" s="36"/>
      <c r="D67" s="45" t="s">
        <v>55</v>
      </c>
      <c r="E67" s="46"/>
      <c r="F67" s="101">
        <v>1124808</v>
      </c>
      <c r="G67" s="101">
        <v>1109278</v>
      </c>
      <c r="H67" s="112">
        <f t="shared" si="1"/>
        <v>2234086</v>
      </c>
      <c r="I67" s="102">
        <v>0</v>
      </c>
      <c r="J67" s="101">
        <v>15072669</v>
      </c>
      <c r="K67" s="101">
        <v>9930352</v>
      </c>
      <c r="L67" s="101">
        <v>10001292</v>
      </c>
      <c r="M67" s="101">
        <v>12688659</v>
      </c>
      <c r="N67" s="101">
        <v>5178035</v>
      </c>
      <c r="O67" s="112">
        <f t="shared" si="3"/>
        <v>52871007</v>
      </c>
      <c r="P67" s="114">
        <f t="shared" si="4"/>
        <v>55105093</v>
      </c>
    </row>
    <row r="68" spans="1:16" ht="30" customHeight="1" thickBot="1">
      <c r="A68" s="35"/>
      <c r="B68" s="35"/>
      <c r="C68" s="47"/>
      <c r="D68" s="48" t="s">
        <v>56</v>
      </c>
      <c r="E68" s="49"/>
      <c r="F68" s="115">
        <v>4145240</v>
      </c>
      <c r="G68" s="115">
        <v>5178022</v>
      </c>
      <c r="H68" s="116">
        <f t="shared" si="1"/>
        <v>9323262</v>
      </c>
      <c r="I68" s="117">
        <v>0</v>
      </c>
      <c r="J68" s="115">
        <v>40833446</v>
      </c>
      <c r="K68" s="115">
        <v>24646968</v>
      </c>
      <c r="L68" s="115">
        <v>16459479</v>
      </c>
      <c r="M68" s="115">
        <v>11288657</v>
      </c>
      <c r="N68" s="115">
        <v>4968332</v>
      </c>
      <c r="O68" s="116">
        <f t="shared" si="3"/>
        <v>98196882</v>
      </c>
      <c r="P68" s="118">
        <f t="shared" si="4"/>
        <v>107520144</v>
      </c>
    </row>
    <row r="69" spans="1:16" ht="30" customHeight="1">
      <c r="A69" s="35"/>
      <c r="B69" s="35"/>
      <c r="C69" s="34" t="s">
        <v>57</v>
      </c>
      <c r="D69" s="50"/>
      <c r="E69" s="51"/>
      <c r="F69" s="107">
        <f>SUM(F70:F78)</f>
        <v>753081</v>
      </c>
      <c r="G69" s="107">
        <f>SUM(G70:G78)</f>
        <v>1299367</v>
      </c>
      <c r="H69" s="108">
        <f t="shared" si="1"/>
        <v>2052448</v>
      </c>
      <c r="I69" s="109">
        <f aca="true" t="shared" si="15" ref="I69:N69">SUM(I70:I78)</f>
        <v>0</v>
      </c>
      <c r="J69" s="107">
        <f t="shared" si="15"/>
        <v>93488890</v>
      </c>
      <c r="K69" s="107">
        <f t="shared" si="15"/>
        <v>93340086</v>
      </c>
      <c r="L69" s="107">
        <f t="shared" si="15"/>
        <v>107748221</v>
      </c>
      <c r="M69" s="107">
        <f t="shared" si="15"/>
        <v>125182537</v>
      </c>
      <c r="N69" s="107">
        <f t="shared" si="15"/>
        <v>92047542</v>
      </c>
      <c r="O69" s="108">
        <f t="shared" si="3"/>
        <v>511807276</v>
      </c>
      <c r="P69" s="110">
        <f t="shared" si="4"/>
        <v>513859724</v>
      </c>
    </row>
    <row r="70" spans="1:16" ht="30" customHeight="1">
      <c r="A70" s="35"/>
      <c r="B70" s="35"/>
      <c r="C70" s="52"/>
      <c r="D70" s="45" t="s">
        <v>58</v>
      </c>
      <c r="E70" s="46"/>
      <c r="F70" s="103">
        <v>0</v>
      </c>
      <c r="G70" s="103">
        <v>0</v>
      </c>
      <c r="H70" s="119">
        <f t="shared" si="1"/>
        <v>0</v>
      </c>
      <c r="I70" s="105">
        <v>0</v>
      </c>
      <c r="J70" s="103">
        <v>9328430</v>
      </c>
      <c r="K70" s="103">
        <v>17146562</v>
      </c>
      <c r="L70" s="103">
        <v>15566440</v>
      </c>
      <c r="M70" s="103">
        <v>14436139</v>
      </c>
      <c r="N70" s="103">
        <v>6757866</v>
      </c>
      <c r="O70" s="119">
        <f t="shared" si="3"/>
        <v>63235437</v>
      </c>
      <c r="P70" s="120">
        <f t="shared" si="4"/>
        <v>63235437</v>
      </c>
    </row>
    <row r="71" spans="1:16" ht="30" customHeight="1">
      <c r="A71" s="35"/>
      <c r="B71" s="35"/>
      <c r="C71" s="36"/>
      <c r="D71" s="45" t="s">
        <v>59</v>
      </c>
      <c r="E71" s="46"/>
      <c r="F71" s="101">
        <v>0</v>
      </c>
      <c r="G71" s="101">
        <v>0</v>
      </c>
      <c r="H71" s="111">
        <f t="shared" si="1"/>
        <v>0</v>
      </c>
      <c r="I71" s="105">
        <v>0</v>
      </c>
      <c r="J71" s="101">
        <v>108099</v>
      </c>
      <c r="K71" s="101">
        <v>0</v>
      </c>
      <c r="L71" s="101">
        <v>0</v>
      </c>
      <c r="M71" s="101">
        <v>0</v>
      </c>
      <c r="N71" s="101">
        <v>0</v>
      </c>
      <c r="O71" s="112">
        <f t="shared" si="3"/>
        <v>108099</v>
      </c>
      <c r="P71" s="114">
        <f t="shared" si="4"/>
        <v>108099</v>
      </c>
    </row>
    <row r="72" spans="1:16" ht="30" customHeight="1">
      <c r="A72" s="35"/>
      <c r="B72" s="35"/>
      <c r="C72" s="36"/>
      <c r="D72" s="45" t="s">
        <v>74</v>
      </c>
      <c r="E72" s="46"/>
      <c r="F72" s="101">
        <v>0</v>
      </c>
      <c r="G72" s="101">
        <v>0</v>
      </c>
      <c r="H72" s="111">
        <f t="shared" si="1"/>
        <v>0</v>
      </c>
      <c r="I72" s="105">
        <v>0</v>
      </c>
      <c r="J72" s="101">
        <v>48400223</v>
      </c>
      <c r="K72" s="101">
        <v>36771124</v>
      </c>
      <c r="L72" s="101">
        <v>26187921</v>
      </c>
      <c r="M72" s="101">
        <v>14095076</v>
      </c>
      <c r="N72" s="101">
        <v>10349820</v>
      </c>
      <c r="O72" s="112">
        <f t="shared" si="3"/>
        <v>135804164</v>
      </c>
      <c r="P72" s="114">
        <f t="shared" si="4"/>
        <v>135804164</v>
      </c>
    </row>
    <row r="73" spans="1:16" ht="30" customHeight="1">
      <c r="A73" s="35"/>
      <c r="B73" s="35"/>
      <c r="C73" s="36"/>
      <c r="D73" s="45" t="s">
        <v>60</v>
      </c>
      <c r="E73" s="46"/>
      <c r="F73" s="101">
        <v>49770</v>
      </c>
      <c r="G73" s="101">
        <v>0</v>
      </c>
      <c r="H73" s="111">
        <f t="shared" si="1"/>
        <v>49770</v>
      </c>
      <c r="I73" s="102">
        <v>0</v>
      </c>
      <c r="J73" s="101">
        <v>4075063</v>
      </c>
      <c r="K73" s="101">
        <v>2117658</v>
      </c>
      <c r="L73" s="101">
        <v>7022655</v>
      </c>
      <c r="M73" s="101">
        <v>5202476</v>
      </c>
      <c r="N73" s="101">
        <v>3235932</v>
      </c>
      <c r="O73" s="112">
        <f t="shared" si="3"/>
        <v>21653784</v>
      </c>
      <c r="P73" s="114">
        <f t="shared" si="4"/>
        <v>21703554</v>
      </c>
    </row>
    <row r="74" spans="1:16" ht="30" customHeight="1">
      <c r="A74" s="35"/>
      <c r="B74" s="35"/>
      <c r="C74" s="36"/>
      <c r="D74" s="45" t="s">
        <v>61</v>
      </c>
      <c r="E74" s="46"/>
      <c r="F74" s="101">
        <v>703311</v>
      </c>
      <c r="G74" s="101">
        <v>1299367</v>
      </c>
      <c r="H74" s="111">
        <f t="shared" si="1"/>
        <v>2002678</v>
      </c>
      <c r="I74" s="102">
        <v>0</v>
      </c>
      <c r="J74" s="101">
        <v>12265372</v>
      </c>
      <c r="K74" s="101">
        <v>10588770</v>
      </c>
      <c r="L74" s="101">
        <v>9710097</v>
      </c>
      <c r="M74" s="101">
        <v>11224633</v>
      </c>
      <c r="N74" s="101">
        <v>2864302</v>
      </c>
      <c r="O74" s="112">
        <f t="shared" si="3"/>
        <v>46653174</v>
      </c>
      <c r="P74" s="114">
        <f t="shared" si="4"/>
        <v>48655852</v>
      </c>
    </row>
    <row r="75" spans="1:16" ht="30" customHeight="1">
      <c r="A75" s="35"/>
      <c r="B75" s="35"/>
      <c r="C75" s="36"/>
      <c r="D75" s="45" t="s">
        <v>62</v>
      </c>
      <c r="E75" s="46"/>
      <c r="F75" s="101">
        <v>0</v>
      </c>
      <c r="G75" s="101">
        <v>0</v>
      </c>
      <c r="H75" s="111">
        <f aca="true" t="shared" si="16" ref="H75:H84">SUM(F75:G75)</f>
        <v>0</v>
      </c>
      <c r="I75" s="105">
        <v>0</v>
      </c>
      <c r="J75" s="101">
        <v>19099411</v>
      </c>
      <c r="K75" s="101">
        <v>25748112</v>
      </c>
      <c r="L75" s="101">
        <v>27708933</v>
      </c>
      <c r="M75" s="101">
        <v>15675593</v>
      </c>
      <c r="N75" s="101">
        <v>8361047</v>
      </c>
      <c r="O75" s="112">
        <f aca="true" t="shared" si="17" ref="O75:O84">SUM(I75:N75)</f>
        <v>96593096</v>
      </c>
      <c r="P75" s="114">
        <f aca="true" t="shared" si="18" ref="P75:P84">SUM(O75,H75)</f>
        <v>96593096</v>
      </c>
    </row>
    <row r="76" spans="1:16" ht="30" customHeight="1">
      <c r="A76" s="35"/>
      <c r="B76" s="35"/>
      <c r="C76" s="36"/>
      <c r="D76" s="45" t="s">
        <v>63</v>
      </c>
      <c r="E76" s="46"/>
      <c r="F76" s="101">
        <v>0</v>
      </c>
      <c r="G76" s="101">
        <v>0</v>
      </c>
      <c r="H76" s="111">
        <f t="shared" si="16"/>
        <v>0</v>
      </c>
      <c r="I76" s="105">
        <v>0</v>
      </c>
      <c r="J76" s="101">
        <v>0</v>
      </c>
      <c r="K76" s="101">
        <v>0</v>
      </c>
      <c r="L76" s="101">
        <v>0</v>
      </c>
      <c r="M76" s="101">
        <v>0</v>
      </c>
      <c r="N76" s="101">
        <v>0</v>
      </c>
      <c r="O76" s="112">
        <f t="shared" si="17"/>
        <v>0</v>
      </c>
      <c r="P76" s="114">
        <f t="shared" si="18"/>
        <v>0</v>
      </c>
    </row>
    <row r="77" spans="1:16" ht="30" customHeight="1">
      <c r="A77" s="35"/>
      <c r="B77" s="35"/>
      <c r="C77" s="36"/>
      <c r="D77" s="180" t="s">
        <v>64</v>
      </c>
      <c r="E77" s="198"/>
      <c r="F77" s="101">
        <v>0</v>
      </c>
      <c r="G77" s="101">
        <v>0</v>
      </c>
      <c r="H77" s="112">
        <f t="shared" si="16"/>
        <v>0</v>
      </c>
      <c r="I77" s="105">
        <v>0</v>
      </c>
      <c r="J77" s="101">
        <v>212292</v>
      </c>
      <c r="K77" s="101">
        <v>967860</v>
      </c>
      <c r="L77" s="101">
        <v>21552175</v>
      </c>
      <c r="M77" s="101">
        <v>64548620</v>
      </c>
      <c r="N77" s="101">
        <v>60478575</v>
      </c>
      <c r="O77" s="112">
        <f t="shared" si="17"/>
        <v>147759522</v>
      </c>
      <c r="P77" s="114">
        <f t="shared" si="18"/>
        <v>147759522</v>
      </c>
    </row>
    <row r="78" spans="1:16" ht="30" customHeight="1" thickBot="1">
      <c r="A78" s="35"/>
      <c r="B78" s="35"/>
      <c r="C78" s="47"/>
      <c r="D78" s="182" t="s">
        <v>65</v>
      </c>
      <c r="E78" s="183"/>
      <c r="F78" s="104">
        <v>0</v>
      </c>
      <c r="G78" s="104">
        <v>0</v>
      </c>
      <c r="H78" s="121">
        <f t="shared" si="16"/>
        <v>0</v>
      </c>
      <c r="I78" s="106">
        <v>0</v>
      </c>
      <c r="J78" s="104">
        <v>0</v>
      </c>
      <c r="K78" s="104">
        <v>0</v>
      </c>
      <c r="L78" s="104">
        <v>0</v>
      </c>
      <c r="M78" s="104">
        <v>0</v>
      </c>
      <c r="N78" s="104">
        <v>0</v>
      </c>
      <c r="O78" s="121">
        <f t="shared" si="17"/>
        <v>0</v>
      </c>
      <c r="P78" s="122">
        <f t="shared" si="18"/>
        <v>0</v>
      </c>
    </row>
    <row r="79" spans="1:16" ht="30" customHeight="1">
      <c r="A79" s="35"/>
      <c r="B79" s="35"/>
      <c r="C79" s="34" t="s">
        <v>66</v>
      </c>
      <c r="D79" s="50"/>
      <c r="E79" s="51"/>
      <c r="F79" s="107">
        <f>SUM(F80:F83)</f>
        <v>0</v>
      </c>
      <c r="G79" s="107">
        <f>SUM(G80:G83)</f>
        <v>0</v>
      </c>
      <c r="H79" s="108">
        <f t="shared" si="16"/>
        <v>0</v>
      </c>
      <c r="I79" s="93">
        <v>0</v>
      </c>
      <c r="J79" s="107">
        <f>SUM(J80:J83)</f>
        <v>37758059</v>
      </c>
      <c r="K79" s="107">
        <f>SUM(K80:K83)</f>
        <v>49031116</v>
      </c>
      <c r="L79" s="107">
        <f>SUM(L80:L83)</f>
        <v>110892163</v>
      </c>
      <c r="M79" s="107">
        <f>SUM(M80:M83)</f>
        <v>257912916</v>
      </c>
      <c r="N79" s="107">
        <f>SUM(N80:N83)</f>
        <v>177438871</v>
      </c>
      <c r="O79" s="108">
        <f t="shared" si="17"/>
        <v>633033125</v>
      </c>
      <c r="P79" s="110">
        <f t="shared" si="18"/>
        <v>633033125</v>
      </c>
    </row>
    <row r="80" spans="1:16" ht="30" customHeight="1">
      <c r="A80" s="35"/>
      <c r="B80" s="35"/>
      <c r="C80" s="36"/>
      <c r="D80" s="45" t="s">
        <v>67</v>
      </c>
      <c r="E80" s="46"/>
      <c r="F80" s="101">
        <v>0</v>
      </c>
      <c r="G80" s="101">
        <v>0</v>
      </c>
      <c r="H80" s="112">
        <f t="shared" si="16"/>
        <v>0</v>
      </c>
      <c r="I80" s="105">
        <v>0</v>
      </c>
      <c r="J80" s="101">
        <v>1456983</v>
      </c>
      <c r="K80" s="101">
        <v>2071557</v>
      </c>
      <c r="L80" s="101">
        <v>49721126</v>
      </c>
      <c r="M80" s="101">
        <v>134556782</v>
      </c>
      <c r="N80" s="101">
        <v>98914441</v>
      </c>
      <c r="O80" s="112">
        <f t="shared" si="17"/>
        <v>286720889</v>
      </c>
      <c r="P80" s="114">
        <f t="shared" si="18"/>
        <v>286720889</v>
      </c>
    </row>
    <row r="81" spans="1:16" ht="30" customHeight="1">
      <c r="A81" s="35"/>
      <c r="B81" s="35"/>
      <c r="C81" s="36"/>
      <c r="D81" s="45" t="s">
        <v>68</v>
      </c>
      <c r="E81" s="46"/>
      <c r="F81" s="101">
        <v>0</v>
      </c>
      <c r="G81" s="101">
        <v>0</v>
      </c>
      <c r="H81" s="112">
        <f t="shared" si="16"/>
        <v>0</v>
      </c>
      <c r="I81" s="105">
        <v>0</v>
      </c>
      <c r="J81" s="101">
        <v>33763634</v>
      </c>
      <c r="K81" s="101">
        <v>42620605</v>
      </c>
      <c r="L81" s="101">
        <v>46914534</v>
      </c>
      <c r="M81" s="101">
        <v>55636166</v>
      </c>
      <c r="N81" s="101">
        <v>36833845</v>
      </c>
      <c r="O81" s="112">
        <f t="shared" si="17"/>
        <v>215768784</v>
      </c>
      <c r="P81" s="114">
        <f t="shared" si="18"/>
        <v>215768784</v>
      </c>
    </row>
    <row r="82" spans="1:16" ht="30" customHeight="1">
      <c r="A82" s="35"/>
      <c r="B82" s="35"/>
      <c r="C82" s="36"/>
      <c r="D82" s="45" t="s">
        <v>69</v>
      </c>
      <c r="E82" s="46"/>
      <c r="F82" s="101">
        <v>0</v>
      </c>
      <c r="G82" s="101">
        <v>0</v>
      </c>
      <c r="H82" s="112">
        <f t="shared" si="16"/>
        <v>0</v>
      </c>
      <c r="I82" s="105">
        <v>0</v>
      </c>
      <c r="J82" s="101">
        <v>868959</v>
      </c>
      <c r="K82" s="101">
        <v>1776996</v>
      </c>
      <c r="L82" s="101">
        <v>8017434</v>
      </c>
      <c r="M82" s="101">
        <v>35550570</v>
      </c>
      <c r="N82" s="101">
        <v>21198860</v>
      </c>
      <c r="O82" s="112">
        <f t="shared" si="17"/>
        <v>67412819</v>
      </c>
      <c r="P82" s="114">
        <f t="shared" si="18"/>
        <v>67412819</v>
      </c>
    </row>
    <row r="83" spans="1:16" ht="30" customHeight="1" thickBot="1">
      <c r="A83" s="35"/>
      <c r="B83" s="35"/>
      <c r="C83" s="47"/>
      <c r="D83" s="48" t="s">
        <v>78</v>
      </c>
      <c r="E83" s="49"/>
      <c r="F83" s="115">
        <v>0</v>
      </c>
      <c r="G83" s="115">
        <v>0</v>
      </c>
      <c r="H83" s="116">
        <f t="shared" si="16"/>
        <v>0</v>
      </c>
      <c r="I83" s="123">
        <v>0</v>
      </c>
      <c r="J83" s="115">
        <v>1668483</v>
      </c>
      <c r="K83" s="115">
        <v>2561958</v>
      </c>
      <c r="L83" s="115">
        <v>6239069</v>
      </c>
      <c r="M83" s="115">
        <v>32169398</v>
      </c>
      <c r="N83" s="115">
        <v>20491725</v>
      </c>
      <c r="O83" s="116">
        <f t="shared" si="17"/>
        <v>63130633</v>
      </c>
      <c r="P83" s="118">
        <f t="shared" si="18"/>
        <v>63130633</v>
      </c>
    </row>
    <row r="84" spans="1:16" ht="30" customHeight="1" thickBot="1">
      <c r="A84" s="35"/>
      <c r="B84" s="35"/>
      <c r="C84" s="184" t="s">
        <v>70</v>
      </c>
      <c r="D84" s="185"/>
      <c r="E84" s="185"/>
      <c r="F84" s="124">
        <f>SUM(F48,F69,F79)</f>
        <v>22171150</v>
      </c>
      <c r="G84" s="124">
        <f>SUM(G48,G69,G79)</f>
        <v>33514934</v>
      </c>
      <c r="H84" s="125">
        <f t="shared" si="16"/>
        <v>55686084</v>
      </c>
      <c r="I84" s="126">
        <f aca="true" t="shared" si="19" ref="I84:N84">SUM(I48,I69,I79)</f>
        <v>0</v>
      </c>
      <c r="J84" s="124">
        <f t="shared" si="19"/>
        <v>393316322</v>
      </c>
      <c r="K84" s="124">
        <f t="shared" si="19"/>
        <v>349760924</v>
      </c>
      <c r="L84" s="124">
        <f t="shared" si="19"/>
        <v>377361458</v>
      </c>
      <c r="M84" s="124">
        <f t="shared" si="19"/>
        <v>525365980</v>
      </c>
      <c r="N84" s="124">
        <f t="shared" si="19"/>
        <v>345833200</v>
      </c>
      <c r="O84" s="125">
        <f t="shared" si="17"/>
        <v>1991637884</v>
      </c>
      <c r="P84" s="127">
        <f t="shared" si="18"/>
        <v>2047323968</v>
      </c>
    </row>
    <row r="85" ht="12.75" thickTop="1"/>
  </sheetData>
  <sheetProtection/>
  <mergeCells count="15">
    <mergeCell ref="G1:M1"/>
    <mergeCell ref="G2:M2"/>
    <mergeCell ref="O2:P2"/>
    <mergeCell ref="O3:P3"/>
    <mergeCell ref="O4:P4"/>
    <mergeCell ref="C7:E8"/>
    <mergeCell ref="F7:H7"/>
    <mergeCell ref="I7:O7"/>
    <mergeCell ref="P7:P8"/>
    <mergeCell ref="D39:E39"/>
    <mergeCell ref="D40:E40"/>
    <mergeCell ref="C46:E46"/>
    <mergeCell ref="D77:E77"/>
    <mergeCell ref="D78:E78"/>
    <mergeCell ref="C84:E84"/>
  </mergeCells>
  <printOptions/>
  <pageMargins left="0.5905511811023623" right="0.1968503937007874" top="0.3937007874015748" bottom="0.1968503937007874" header="0.5118110236220472" footer="0.31496062992125984"/>
  <pageSetup fitToHeight="1" fitToWidth="1"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下関市情報政策課</dc:creator>
  <cp:keywords/>
  <dc:description/>
  <cp:lastModifiedBy>情報政策課</cp:lastModifiedBy>
  <cp:lastPrinted>2019-12-14T11:02:24Z</cp:lastPrinted>
  <dcterms:created xsi:type="dcterms:W3CDTF">2012-04-10T04:28:23Z</dcterms:created>
  <dcterms:modified xsi:type="dcterms:W3CDTF">2020-02-01T10:37:28Z</dcterms:modified>
  <cp:category/>
  <cp:version/>
  <cp:contentType/>
  <cp:contentStatus/>
</cp:coreProperties>
</file>