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<sst xmlns="http://schemas.openxmlformats.org/spreadsheetml/2006/main" count="283" uniqueCount="94">
  <si>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</si>
  <si>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</si>
  <si>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</si>
  <si>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</si>
  <si>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</si>
  <si>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</si>
  <si>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</si>
  <si>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</si>
  <si>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</si>
  <si>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</si>
  <si>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</si>
  <si>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</si>
  <si>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</si>
  <si>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</si>
  <si>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</si>
  <si>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</si>
  <si>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</si>
  <si>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</si>
  <si>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</si>
  <si>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</si>
  <si>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</si>
  <si>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</si>
  <si>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</si>
  <si>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</si>
  <si>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</si>
  <si>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</si>
  <si>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</si>
  <si>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</si>
  <si>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</si>
  <si>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</si>
  <si>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</si>
  <si>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</si>
  <si>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</si>
  <si>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</si>
  <si>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</si>
  <si>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</si>
  <si>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</si>
  <si>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</si>
  <si>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</si>
  <si>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</si>
  <si>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</si>
  <si>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</si>
  <si>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</si>
  <si>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</si>
  <si>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</si>
  <si>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</si>
  <si>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</si>
  <si>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</si>
  <si>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</si>
  <si>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</si>
  <si>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</si>
  <si>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</si>
  <si>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</si>
  <si>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</si>
  <si>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</si>
  <si>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</si>
  <si>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</si>
  <si>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</si>
  <si>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</si>
  <si>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</si>
  <si>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</si>
  <si>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</si>
  <si>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</si>
  <si>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</si>
  <si>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</si>
  <si>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</si>
  <si>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</si>
  <si>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</si>
  <si>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</si>
  <si>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</si>
  <si>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</si>
  <si>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</si>
  <si>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</si>
  <si>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</si>
  <si>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</si>
  <si>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</si>
  <si>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</si>
  <si>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</si>
  <si>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</si>
  <si>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</si>
  <si>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</si>
  <si>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</si>
  <si>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</si>
  <si>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</si>
  <si>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</si>
  <si>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</si>
  <si>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</si>
  <si>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</si>
  <si>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</si>
  <si>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</si>
  <si>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</si>
  <si>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01年 10月分）</t>
  </si>
  <si>
    <t>（令和 01年 10月分）</t>
  </si>
  <si>
    <t>（令和 01年10月分）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</si>
</sst>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 diagonalUp="1">
      <left style="double"/>
      <right style="medium"/>
      <top style="thin"/>
      <bottom style="thin"/>
      <diagonal style="thin"/>
    </border>
    <border diagonalUp="1">
      <left style="double"/>
      <right style="medium"/>
      <top/>
      <bottom style="medium"/>
      <diagonal style="thin"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medium"/>
      <right style="medium"/>
      <top style="thin"/>
      <bottom style="medium"/>
    </border>
    <border diagonalUp="1">
      <left style="double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177" fontId="4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vertical="center" shrinkToFit="1"/>
    </xf>
    <xf numFmtId="176" fontId="12" fillId="0" borderId="28" xfId="0" applyNumberFormat="1" applyFont="1" applyFill="1" applyBorder="1" applyAlignment="1">
      <alignment vertical="center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178" fontId="12" fillId="0" borderId="36" xfId="0" applyNumberFormat="1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176" fontId="12" fillId="0" borderId="45" xfId="0" applyNumberFormat="1" applyFont="1" applyFill="1" applyBorder="1" applyAlignment="1">
      <alignment vertical="center" shrinkToFit="1"/>
    </xf>
    <xf numFmtId="176" fontId="12" fillId="0" borderId="46" xfId="0" applyNumberFormat="1" applyFont="1" applyFill="1" applyBorder="1" applyAlignment="1">
      <alignment vertical="center" shrinkToFit="1"/>
    </xf>
    <xf numFmtId="0" fontId="8" fillId="0" borderId="47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8" fontId="8" fillId="0" borderId="49" xfId="0" applyNumberFormat="1" applyFont="1" applyFill="1" applyBorder="1" applyAlignment="1">
      <alignment vertical="center"/>
    </xf>
    <xf numFmtId="176" fontId="8" fillId="0" borderId="50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0" fontId="8" fillId="0" borderId="52" xfId="0" applyFont="1" applyFill="1" applyBorder="1" applyAlignment="1">
      <alignment horizontal="left"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56" xfId="0" applyNumberFormat="1" applyFont="1" applyFill="1" applyBorder="1" applyAlignment="1">
      <alignment vertical="center" shrinkToFit="1"/>
    </xf>
    <xf numFmtId="176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58" xfId="0" applyNumberFormat="1" applyFont="1" applyFill="1" applyBorder="1" applyAlignment="1" applyProtection="1">
      <alignment vertical="center" shrinkToFit="1"/>
      <protection/>
    </xf>
    <xf numFmtId="178" fontId="8" fillId="0" borderId="59" xfId="0" applyNumberFormat="1" applyFont="1" applyFill="1" applyBorder="1" applyAlignment="1" applyProtection="1">
      <alignment vertical="center" shrinkToFit="1"/>
      <protection/>
    </xf>
    <xf numFmtId="178" fontId="8" fillId="0" borderId="13" xfId="0" applyNumberFormat="1" applyFont="1" applyFill="1" applyBorder="1" applyAlignment="1" applyProtection="1">
      <alignment vertical="center" shrinkToFit="1"/>
      <protection/>
    </xf>
    <xf numFmtId="178" fontId="8" fillId="0" borderId="60" xfId="0" applyNumberFormat="1" applyFont="1" applyFill="1" applyBorder="1" applyAlignment="1" applyProtection="1">
      <alignment vertical="center" shrinkToFit="1"/>
      <protection/>
    </xf>
    <xf numFmtId="178" fontId="8" fillId="0" borderId="36" xfId="0" applyNumberFormat="1" applyFont="1" applyFill="1" applyBorder="1" applyAlignment="1" applyProtection="1">
      <alignment vertical="center" shrinkToFit="1"/>
      <protection/>
    </xf>
    <xf numFmtId="178" fontId="8" fillId="0" borderId="61" xfId="0" applyNumberFormat="1" applyFont="1" applyFill="1" applyBorder="1" applyAlignment="1" applyProtection="1">
      <alignment vertical="center" shrinkToFit="1"/>
      <protection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8" fontId="8" fillId="0" borderId="69" xfId="0" applyNumberFormat="1" applyFont="1" applyFill="1" applyBorder="1" applyAlignment="1" applyProtection="1">
      <alignment vertical="center" shrinkToFit="1"/>
      <protection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8" fillId="0" borderId="71" xfId="0" applyNumberFormat="1" applyFont="1" applyFill="1" applyBorder="1" applyAlignment="1" applyProtection="1">
      <alignment vertical="center" shrinkToFit="1"/>
      <protection/>
    </xf>
    <xf numFmtId="178" fontId="8" fillId="0" borderId="72" xfId="0" applyNumberFormat="1" applyFont="1" applyFill="1" applyBorder="1" applyAlignment="1" applyProtection="1">
      <alignment vertical="center" shrinkToFit="1"/>
      <protection/>
    </xf>
    <xf numFmtId="178" fontId="8" fillId="0" borderId="73" xfId="0" applyNumberFormat="1" applyFont="1" applyFill="1" applyBorder="1" applyAlignment="1" applyProtection="1">
      <alignment vertical="center" shrinkToFit="1"/>
      <protection/>
    </xf>
    <xf numFmtId="178" fontId="8" fillId="0" borderId="74" xfId="0" applyNumberFormat="1" applyFont="1" applyFill="1" applyBorder="1" applyAlignment="1" applyProtection="1">
      <alignment vertical="center" shrinkToFit="1"/>
      <protection/>
    </xf>
    <xf numFmtId="176" fontId="8" fillId="0" borderId="75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horizontal="right" vertical="center"/>
    </xf>
    <xf numFmtId="0" fontId="8" fillId="0" borderId="76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8" fontId="8" fillId="0" borderId="77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12" fillId="0" borderId="79" xfId="0" applyNumberFormat="1" applyFont="1" applyFill="1" applyBorder="1" applyAlignment="1">
      <alignment vertical="center" shrinkToFit="1"/>
    </xf>
    <xf numFmtId="178" fontId="12" fillId="0" borderId="80" xfId="0" applyNumberFormat="1" applyFont="1" applyFill="1" applyBorder="1" applyAlignment="1">
      <alignment vertical="center" shrinkToFit="1"/>
    </xf>
    <xf numFmtId="178" fontId="12" fillId="0" borderId="62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82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178" fontId="8" fillId="0" borderId="8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4" xfId="0" applyNumberFormat="1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left" vertical="center" shrinkToFit="1"/>
    </xf>
    <xf numFmtId="0" fontId="8" fillId="0" borderId="98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left" vertical="center"/>
    </xf>
    <xf numFmtId="0" fontId="8" fillId="0" borderId="10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 shrinkToFit="1"/>
    </xf>
    <xf numFmtId="178" fontId="12" fillId="0" borderId="109" xfId="0" applyNumberFormat="1" applyFont="1" applyFill="1" applyBorder="1" applyAlignment="1">
      <alignment vertical="center" shrinkToFit="1"/>
    </xf>
    <xf numFmtId="178" fontId="12" fillId="0" borderId="77" xfId="0" applyNumberFormat="1" applyFont="1" applyFill="1" applyBorder="1" applyAlignment="1">
      <alignment vertical="center" shrinkToFit="1"/>
    </xf>
    <xf numFmtId="176" fontId="12" fillId="0" borderId="110" xfId="0" applyNumberFormat="1" applyFont="1" applyFill="1" applyBorder="1" applyAlignment="1">
      <alignment vertical="center" shrinkToFit="1"/>
    </xf>
    <xf numFmtId="178" fontId="12" fillId="0" borderId="64" xfId="0" applyNumberFormat="1" applyFont="1" applyFill="1" applyBorder="1" applyAlignment="1">
      <alignment vertical="center" shrinkToFit="1"/>
    </xf>
    <xf numFmtId="178" fontId="12" fillId="0" borderId="65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59" zoomScaleNormal="59" zoomScalePageLayoutView="0" workbookViewId="0" topLeftCell="A1">
      <selection activeCell="A1" sqref="A1"/>
    </sheetView>
  </sheetViews>
  <sheetFormatPr defaultColWidth="0" defaultRowHeight="13.5" zeroHeight="1"/>
  <cols>
    <col min="1" max="1" width="4.625" style="35" customWidth="1"/>
    <col min="2" max="2" width="3.75390625" style="35" customWidth="1"/>
    <col min="3" max="4" width="6.125" style="35" customWidth="1"/>
    <col min="5" max="5" width="20.625" style="35" customWidth="1"/>
    <col min="6" max="16" width="16.625" style="35" customWidth="1"/>
    <col min="17" max="17" width="4.25390625" style="35" customWidth="1"/>
    <col min="18" max="16384" width="0" style="35" hidden="1" customWidth="1"/>
  </cols>
  <sheetData>
    <row r="1" spans="4:15" ht="39.75" customHeight="1">
      <c r="D1" s="56"/>
      <c r="E1" s="57"/>
      <c r="F1" s="148" t="s">
        <v>21</v>
      </c>
      <c r="G1" s="148"/>
      <c r="H1" s="148"/>
      <c r="I1" s="148"/>
      <c r="J1" s="148"/>
      <c r="K1" s="148"/>
      <c r="L1" s="148"/>
      <c r="M1" s="148"/>
      <c r="N1" s="148"/>
      <c r="O1" s="58"/>
    </row>
    <row r="2" spans="5:16" ht="45" customHeight="1">
      <c r="E2" s="59"/>
      <c r="F2" s="149" t="s">
        <v>91</v>
      </c>
      <c r="G2" s="149"/>
      <c r="H2" s="149"/>
      <c r="I2" s="149"/>
      <c r="J2" s="149"/>
      <c r="K2" s="150"/>
      <c r="L2" s="150"/>
      <c r="M2" s="150"/>
      <c r="N2" s="150"/>
      <c r="O2" s="162">
        <v>41009</v>
      </c>
      <c r="P2" s="162"/>
    </row>
    <row r="3" spans="6:17" ht="30" customHeight="1">
      <c r="F3" s="60"/>
      <c r="G3" s="60"/>
      <c r="H3" s="60"/>
      <c r="I3" s="60"/>
      <c r="J3" s="60"/>
      <c r="N3" s="61"/>
      <c r="O3" s="162" t="s">
        <v>0</v>
      </c>
      <c r="P3" s="162"/>
      <c r="Q3" s="62"/>
    </row>
    <row r="4" spans="1:17" s="1" customFormat="1" ht="45" customHeight="1">
      <c r="A4" s="35"/>
      <c r="B4" s="35"/>
      <c r="C4" s="63" t="s">
        <v>22</v>
      </c>
      <c r="D4" s="35"/>
      <c r="E4" s="35"/>
      <c r="F4" s="60"/>
      <c r="G4" s="118"/>
      <c r="H4" s="60"/>
      <c r="I4" s="60"/>
      <c r="J4" s="60"/>
      <c r="K4" s="35"/>
      <c r="L4" s="35"/>
      <c r="M4" s="78" t="s">
        <v>75</v>
      </c>
      <c r="N4" s="61"/>
      <c r="O4" s="35"/>
      <c r="P4" s="116"/>
      <c r="Q4" s="62"/>
    </row>
    <row r="5" spans="1:17" s="1" customFormat="1" ht="7.5" customHeight="1" thickBot="1">
      <c r="A5" s="35"/>
      <c r="B5" s="35"/>
      <c r="C5" s="35"/>
      <c r="D5" s="35"/>
      <c r="E5" s="35"/>
      <c r="F5" s="60"/>
      <c r="G5" s="60"/>
      <c r="H5" s="60"/>
      <c r="I5" s="60"/>
      <c r="J5" s="60"/>
      <c r="K5" s="35"/>
      <c r="L5" s="35"/>
      <c r="M5" s="35"/>
      <c r="N5" s="61"/>
      <c r="O5" s="116"/>
      <c r="P5" s="116"/>
      <c r="Q5" s="62"/>
    </row>
    <row r="6" spans="1:19" s="1" customFormat="1" ht="45" customHeight="1">
      <c r="A6" s="35"/>
      <c r="B6" s="35"/>
      <c r="C6" s="160" t="s">
        <v>20</v>
      </c>
      <c r="D6" s="153"/>
      <c r="E6" s="161"/>
      <c r="F6" s="156" t="s">
        <v>80</v>
      </c>
      <c r="G6" s="161"/>
      <c r="H6" s="153" t="s">
        <v>81</v>
      </c>
      <c r="I6" s="153"/>
      <c r="J6" s="156" t="s">
        <v>82</v>
      </c>
      <c r="K6" s="157"/>
      <c r="L6" s="153" t="s">
        <v>85</v>
      </c>
      <c r="M6" s="154"/>
      <c r="N6" s="35"/>
      <c r="O6" s="35"/>
      <c r="P6" s="61"/>
      <c r="Q6" s="116"/>
      <c r="R6" s="82"/>
      <c r="S6" s="2"/>
    </row>
    <row r="7" spans="1:19" s="1" customFormat="1" ht="45" customHeight="1" thickBot="1">
      <c r="A7" s="35"/>
      <c r="B7" s="35"/>
      <c r="C7" s="145" t="s">
        <v>19</v>
      </c>
      <c r="D7" s="146"/>
      <c r="E7" s="146"/>
      <c r="F7" s="138">
        <v>42956</v>
      </c>
      <c r="G7" s="147"/>
      <c r="H7" s="151">
        <v>31677</v>
      </c>
      <c r="I7" s="147"/>
      <c r="J7" s="138">
        <v>16853</v>
      </c>
      <c r="K7" s="139"/>
      <c r="L7" s="151">
        <f>SUM(F7:K7)</f>
        <v>91486</v>
      </c>
      <c r="M7" s="155"/>
      <c r="N7" s="35"/>
      <c r="O7" s="35"/>
      <c r="P7" s="61"/>
      <c r="Q7" s="116"/>
      <c r="R7" s="82"/>
      <c r="S7" s="2"/>
    </row>
    <row r="8" spans="1:21" s="1" customFormat="1" ht="30" customHeight="1">
      <c r="A8" s="35"/>
      <c r="B8" s="35"/>
      <c r="C8" s="119"/>
      <c r="D8" s="119"/>
      <c r="E8" s="119"/>
      <c r="F8" s="84"/>
      <c r="G8" s="84"/>
      <c r="H8" s="84"/>
      <c r="I8" s="84"/>
      <c r="J8" s="84"/>
      <c r="K8" s="84"/>
      <c r="L8" s="84"/>
      <c r="M8" s="84"/>
      <c r="N8" s="84"/>
      <c r="O8" s="84"/>
      <c r="P8" s="35"/>
      <c r="Q8" s="35"/>
      <c r="R8" s="83"/>
      <c r="S8" s="82"/>
      <c r="T8" s="82"/>
      <c r="U8" s="2"/>
    </row>
    <row r="9" spans="3:17" ht="45" customHeight="1">
      <c r="C9" s="63" t="s">
        <v>23</v>
      </c>
      <c r="E9" s="64"/>
      <c r="O9" s="77"/>
      <c r="P9" s="79" t="s">
        <v>75</v>
      </c>
      <c r="Q9" s="62"/>
    </row>
    <row r="10" spans="3:17" ht="6.75" customHeight="1" thickBot="1">
      <c r="C10" s="65"/>
      <c r="D10" s="65"/>
      <c r="E10" s="66"/>
      <c r="L10" s="67"/>
      <c r="M10" s="67"/>
      <c r="N10" s="140"/>
      <c r="O10" s="140"/>
      <c r="P10" s="140"/>
      <c r="Q10" s="67"/>
    </row>
    <row r="11" spans="3:17" ht="49.5" customHeight="1">
      <c r="C11" s="143"/>
      <c r="D11" s="144"/>
      <c r="E11" s="144"/>
      <c r="F11" s="3" t="s">
        <v>10</v>
      </c>
      <c r="G11" s="3" t="s">
        <v>28</v>
      </c>
      <c r="H11" s="4" t="s">
        <v>11</v>
      </c>
      <c r="I11" s="5" t="s">
        <v>29</v>
      </c>
      <c r="J11" s="6" t="s">
        <v>1</v>
      </c>
      <c r="K11" s="6" t="s">
        <v>2</v>
      </c>
      <c r="L11" s="6" t="s">
        <v>3</v>
      </c>
      <c r="M11" s="6" t="s">
        <v>4</v>
      </c>
      <c r="N11" s="6" t="s">
        <v>5</v>
      </c>
      <c r="O11" s="7" t="s">
        <v>11</v>
      </c>
      <c r="P11" s="8" t="s">
        <v>83</v>
      </c>
      <c r="Q11" s="9"/>
    </row>
    <row r="12" spans="3:17" ht="49.5" customHeight="1">
      <c r="C12" s="68" t="s">
        <v>86</v>
      </c>
      <c r="D12" s="10"/>
      <c r="E12" s="10"/>
      <c r="F12" s="16">
        <f>SUM(F13:F15)</f>
        <v>3720</v>
      </c>
      <c r="G12" s="16">
        <f>SUM(G13:G15)</f>
        <v>2711</v>
      </c>
      <c r="H12" s="122">
        <f>SUM(H13:H15)</f>
        <v>6431</v>
      </c>
      <c r="I12" s="11">
        <v>0</v>
      </c>
      <c r="J12" s="16">
        <f aca="true" t="shared" si="0" ref="J12:O12">SUM(J13:J15)</f>
        <v>4448</v>
      </c>
      <c r="K12" s="16">
        <f t="shared" si="0"/>
        <v>2643</v>
      </c>
      <c r="L12" s="16">
        <f t="shared" si="0"/>
        <v>2027</v>
      </c>
      <c r="M12" s="16">
        <f t="shared" si="0"/>
        <v>2463</v>
      </c>
      <c r="N12" s="16">
        <f t="shared" si="0"/>
        <v>1459</v>
      </c>
      <c r="O12" s="122">
        <f t="shared" si="0"/>
        <v>13040</v>
      </c>
      <c r="P12" s="123">
        <f aca="true" t="shared" si="1" ref="P12:P17">H12+O12</f>
        <v>19471</v>
      </c>
      <c r="Q12" s="9"/>
    </row>
    <row r="13" spans="3:16" ht="49.5" customHeight="1">
      <c r="C13" s="68" t="s">
        <v>87</v>
      </c>
      <c r="D13" s="69"/>
      <c r="E13" s="69"/>
      <c r="F13" s="16">
        <v>398</v>
      </c>
      <c r="G13" s="16">
        <v>318</v>
      </c>
      <c r="H13" s="122">
        <f>SUM(F13:G13)</f>
        <v>716</v>
      </c>
      <c r="I13" s="11">
        <v>0</v>
      </c>
      <c r="J13" s="16">
        <v>442</v>
      </c>
      <c r="K13" s="16">
        <v>267</v>
      </c>
      <c r="L13" s="16">
        <v>180</v>
      </c>
      <c r="M13" s="16">
        <v>179</v>
      </c>
      <c r="N13" s="16">
        <v>109</v>
      </c>
      <c r="O13" s="122">
        <f>SUM(J13:N13)</f>
        <v>1177</v>
      </c>
      <c r="P13" s="123">
        <f t="shared" si="1"/>
        <v>1893</v>
      </c>
    </row>
    <row r="14" spans="3:16" ht="49.5" customHeight="1">
      <c r="C14" s="141" t="s">
        <v>88</v>
      </c>
      <c r="D14" s="142"/>
      <c r="E14" s="142"/>
      <c r="F14" s="16">
        <v>1694</v>
      </c>
      <c r="G14" s="16">
        <v>1016</v>
      </c>
      <c r="H14" s="122">
        <f>SUM(F14:G14)</f>
        <v>2710</v>
      </c>
      <c r="I14" s="11">
        <v>0</v>
      </c>
      <c r="J14" s="16">
        <v>1576</v>
      </c>
      <c r="K14" s="16">
        <v>844</v>
      </c>
      <c r="L14" s="16">
        <v>563</v>
      </c>
      <c r="M14" s="16">
        <v>654</v>
      </c>
      <c r="N14" s="16">
        <v>390</v>
      </c>
      <c r="O14" s="122">
        <f>SUM(J14:N14)</f>
        <v>4027</v>
      </c>
      <c r="P14" s="123">
        <f t="shared" si="1"/>
        <v>6737</v>
      </c>
    </row>
    <row r="15" spans="3:16" ht="49.5" customHeight="1">
      <c r="C15" s="68" t="s">
        <v>89</v>
      </c>
      <c r="D15" s="69"/>
      <c r="E15" s="69"/>
      <c r="F15" s="16">
        <v>1628</v>
      </c>
      <c r="G15" s="16">
        <v>1377</v>
      </c>
      <c r="H15" s="122">
        <f>SUM(F15:G15)</f>
        <v>3005</v>
      </c>
      <c r="I15" s="11"/>
      <c r="J15" s="16">
        <v>2430</v>
      </c>
      <c r="K15" s="16">
        <v>1532</v>
      </c>
      <c r="L15" s="16">
        <v>1284</v>
      </c>
      <c r="M15" s="16">
        <v>1630</v>
      </c>
      <c r="N15" s="16">
        <v>960</v>
      </c>
      <c r="O15" s="122">
        <f>SUM(J15:N15)</f>
        <v>7836</v>
      </c>
      <c r="P15" s="123">
        <f t="shared" si="1"/>
        <v>10841</v>
      </c>
    </row>
    <row r="16" spans="3:16" ht="49.5" customHeight="1">
      <c r="C16" s="141" t="s">
        <v>90</v>
      </c>
      <c r="D16" s="142"/>
      <c r="E16" s="142"/>
      <c r="F16" s="16">
        <v>46</v>
      </c>
      <c r="G16" s="16">
        <v>43</v>
      </c>
      <c r="H16" s="122">
        <f>SUM(F16:G16)</f>
        <v>89</v>
      </c>
      <c r="I16" s="11">
        <v>0</v>
      </c>
      <c r="J16" s="16">
        <v>83</v>
      </c>
      <c r="K16" s="16">
        <v>45</v>
      </c>
      <c r="L16" s="16">
        <v>36</v>
      </c>
      <c r="M16" s="16">
        <v>48</v>
      </c>
      <c r="N16" s="16">
        <v>24</v>
      </c>
      <c r="O16" s="122">
        <f>SUM(J16:N16)</f>
        <v>236</v>
      </c>
      <c r="P16" s="123">
        <f t="shared" si="1"/>
        <v>325</v>
      </c>
    </row>
    <row r="17" spans="3:16" ht="49.5" customHeight="1" thickBot="1">
      <c r="C17" s="136" t="s">
        <v>14</v>
      </c>
      <c r="D17" s="137"/>
      <c r="E17" s="137"/>
      <c r="F17" s="70">
        <f>F12+F16</f>
        <v>3766</v>
      </c>
      <c r="G17" s="70">
        <f>G12+G16</f>
        <v>2754</v>
      </c>
      <c r="H17" s="70">
        <f>H12+H16</f>
        <v>6520</v>
      </c>
      <c r="I17" s="71">
        <v>0</v>
      </c>
      <c r="J17" s="70">
        <f aca="true" t="shared" si="2" ref="J17:O17">J12+J16</f>
        <v>4531</v>
      </c>
      <c r="K17" s="70">
        <f t="shared" si="2"/>
        <v>2688</v>
      </c>
      <c r="L17" s="70">
        <f t="shared" si="2"/>
        <v>2063</v>
      </c>
      <c r="M17" s="70">
        <f t="shared" si="2"/>
        <v>2511</v>
      </c>
      <c r="N17" s="70">
        <f t="shared" si="2"/>
        <v>1483</v>
      </c>
      <c r="O17" s="70">
        <f t="shared" si="2"/>
        <v>13276</v>
      </c>
      <c r="P17" s="124">
        <f t="shared" si="1"/>
        <v>19796</v>
      </c>
    </row>
    <row r="18" ht="30" customHeight="1"/>
    <row r="19" spans="3:17" ht="39.75" customHeight="1">
      <c r="C19" s="63" t="s">
        <v>24</v>
      </c>
      <c r="E19" s="64"/>
      <c r="N19" s="80"/>
      <c r="O19" s="62"/>
      <c r="P19" s="81" t="s">
        <v>79</v>
      </c>
      <c r="Q19" s="62"/>
    </row>
    <row r="20" spans="3:17" ht="6.75" customHeight="1" thickBot="1">
      <c r="C20" s="65"/>
      <c r="D20" s="65"/>
      <c r="E20" s="66"/>
      <c r="L20" s="67"/>
      <c r="M20" s="67"/>
      <c r="N20" s="67"/>
      <c r="P20" s="67"/>
      <c r="Q20" s="67"/>
    </row>
    <row r="21" spans="3:17" ht="49.5" customHeight="1">
      <c r="C21" s="143"/>
      <c r="D21" s="144"/>
      <c r="E21" s="144"/>
      <c r="F21" s="166" t="s">
        <v>15</v>
      </c>
      <c r="G21" s="152"/>
      <c r="H21" s="152"/>
      <c r="I21" s="152" t="s">
        <v>16</v>
      </c>
      <c r="J21" s="152"/>
      <c r="K21" s="152"/>
      <c r="L21" s="152"/>
      <c r="M21" s="152"/>
      <c r="N21" s="152"/>
      <c r="O21" s="152"/>
      <c r="P21" s="134" t="s">
        <v>84</v>
      </c>
      <c r="Q21" s="9"/>
    </row>
    <row r="22" spans="3:17" ht="49.5" customHeight="1">
      <c r="C22" s="171"/>
      <c r="D22" s="172"/>
      <c r="E22" s="172"/>
      <c r="F22" s="10" t="s">
        <v>7</v>
      </c>
      <c r="G22" s="10" t="s">
        <v>8</v>
      </c>
      <c r="H22" s="12" t="s">
        <v>9</v>
      </c>
      <c r="I22" s="13" t="s">
        <v>29</v>
      </c>
      <c r="J22" s="10" t="s">
        <v>1</v>
      </c>
      <c r="K22" s="14" t="s">
        <v>2</v>
      </c>
      <c r="L22" s="14" t="s">
        <v>3</v>
      </c>
      <c r="M22" s="14" t="s">
        <v>4</v>
      </c>
      <c r="N22" s="14" t="s">
        <v>5</v>
      </c>
      <c r="O22" s="15" t="s">
        <v>9</v>
      </c>
      <c r="P22" s="135"/>
      <c r="Q22" s="9"/>
    </row>
    <row r="23" spans="3:17" ht="49.5" customHeight="1">
      <c r="C23" s="68" t="s">
        <v>12</v>
      </c>
      <c r="D23" s="10"/>
      <c r="E23" s="10"/>
      <c r="F23" s="16">
        <v>972</v>
      </c>
      <c r="G23" s="16">
        <v>1220</v>
      </c>
      <c r="H23" s="122">
        <f>SUM(F23:G23)</f>
        <v>2192</v>
      </c>
      <c r="I23" s="17">
        <v>0</v>
      </c>
      <c r="J23" s="16">
        <v>3296</v>
      </c>
      <c r="K23" s="16">
        <v>1961</v>
      </c>
      <c r="L23" s="16">
        <v>1131</v>
      </c>
      <c r="M23" s="16">
        <v>784</v>
      </c>
      <c r="N23" s="16">
        <v>367</v>
      </c>
      <c r="O23" s="122">
        <f>SUM(I23:N23)</f>
        <v>7539</v>
      </c>
      <c r="P23" s="123">
        <f>H23+O23</f>
        <v>9731</v>
      </c>
      <c r="Q23" s="9"/>
    </row>
    <row r="24" spans="3:16" ht="49.5" customHeight="1">
      <c r="C24" s="141" t="s">
        <v>13</v>
      </c>
      <c r="D24" s="142"/>
      <c r="E24" s="142"/>
      <c r="F24" s="16">
        <v>11</v>
      </c>
      <c r="G24" s="16">
        <v>22</v>
      </c>
      <c r="H24" s="122">
        <f>SUM(F24:G24)</f>
        <v>33</v>
      </c>
      <c r="I24" s="17">
        <v>0</v>
      </c>
      <c r="J24" s="16">
        <v>61</v>
      </c>
      <c r="K24" s="16">
        <v>34</v>
      </c>
      <c r="L24" s="16">
        <v>21</v>
      </c>
      <c r="M24" s="16">
        <v>24</v>
      </c>
      <c r="N24" s="16">
        <v>9</v>
      </c>
      <c r="O24" s="122">
        <f>SUM(I24:N24)</f>
        <v>149</v>
      </c>
      <c r="P24" s="123">
        <f>H24+O24</f>
        <v>182</v>
      </c>
    </row>
    <row r="25" spans="3:16" ht="49.5" customHeight="1" thickBot="1">
      <c r="C25" s="136" t="s">
        <v>14</v>
      </c>
      <c r="D25" s="137"/>
      <c r="E25" s="137"/>
      <c r="F25" s="70">
        <f>SUM(F23:F24)</f>
        <v>983</v>
      </c>
      <c r="G25" s="70">
        <f>SUM(G23:G24)</f>
        <v>1242</v>
      </c>
      <c r="H25" s="125">
        <f>SUM(F25:G25)</f>
        <v>2225</v>
      </c>
      <c r="I25" s="72">
        <f>SUM(I23:I24)</f>
        <v>0</v>
      </c>
      <c r="J25" s="70">
        <f aca="true" t="shared" si="3" ref="J25:O25">SUM(J23:J24)</f>
        <v>3357</v>
      </c>
      <c r="K25" s="70">
        <f t="shared" si="3"/>
        <v>1995</v>
      </c>
      <c r="L25" s="70">
        <f t="shared" si="3"/>
        <v>1152</v>
      </c>
      <c r="M25" s="70">
        <f t="shared" si="3"/>
        <v>808</v>
      </c>
      <c r="N25" s="70">
        <f t="shared" si="3"/>
        <v>376</v>
      </c>
      <c r="O25" s="125">
        <f t="shared" si="3"/>
        <v>7688</v>
      </c>
      <c r="P25" s="124">
        <f>H25+O25</f>
        <v>9913</v>
      </c>
    </row>
    <row r="26" ht="30" customHeight="1"/>
    <row r="27" spans="3:17" ht="39.75" customHeight="1">
      <c r="C27" s="63" t="s">
        <v>25</v>
      </c>
      <c r="E27" s="64"/>
      <c r="N27" s="62"/>
      <c r="O27" s="62"/>
      <c r="P27" s="81" t="s">
        <v>79</v>
      </c>
      <c r="Q27" s="62"/>
    </row>
    <row r="28" spans="3:17" ht="6.75" customHeight="1" thickBot="1">
      <c r="C28" s="65"/>
      <c r="D28" s="65"/>
      <c r="E28" s="66"/>
      <c r="L28" s="67"/>
      <c r="M28" s="67"/>
      <c r="N28" s="67"/>
      <c r="P28" s="67"/>
      <c r="Q28" s="67"/>
    </row>
    <row r="29" spans="3:17" ht="49.5" customHeight="1">
      <c r="C29" s="143"/>
      <c r="D29" s="144"/>
      <c r="E29" s="144"/>
      <c r="F29" s="166" t="s">
        <v>15</v>
      </c>
      <c r="G29" s="152"/>
      <c r="H29" s="152"/>
      <c r="I29" s="152" t="s">
        <v>16</v>
      </c>
      <c r="J29" s="152"/>
      <c r="K29" s="152"/>
      <c r="L29" s="152"/>
      <c r="M29" s="152"/>
      <c r="N29" s="152"/>
      <c r="O29" s="152"/>
      <c r="P29" s="134" t="s">
        <v>84</v>
      </c>
      <c r="Q29" s="9"/>
    </row>
    <row r="30" spans="3:17" ht="49.5" customHeight="1">
      <c r="C30" s="171"/>
      <c r="D30" s="172"/>
      <c r="E30" s="172"/>
      <c r="F30" s="10" t="s">
        <v>7</v>
      </c>
      <c r="G30" s="10" t="s">
        <v>8</v>
      </c>
      <c r="H30" s="12" t="s">
        <v>9</v>
      </c>
      <c r="I30" s="13" t="s">
        <v>29</v>
      </c>
      <c r="J30" s="10" t="s">
        <v>1</v>
      </c>
      <c r="K30" s="14" t="s">
        <v>2</v>
      </c>
      <c r="L30" s="14" t="s">
        <v>3</v>
      </c>
      <c r="M30" s="14" t="s">
        <v>4</v>
      </c>
      <c r="N30" s="14" t="s">
        <v>5</v>
      </c>
      <c r="O30" s="15" t="s">
        <v>9</v>
      </c>
      <c r="P30" s="135"/>
      <c r="Q30" s="9"/>
    </row>
    <row r="31" spans="3:17" ht="49.5" customHeight="1">
      <c r="C31" s="68" t="s">
        <v>12</v>
      </c>
      <c r="D31" s="10"/>
      <c r="E31" s="10"/>
      <c r="F31" s="16">
        <v>17</v>
      </c>
      <c r="G31" s="16">
        <v>18</v>
      </c>
      <c r="H31" s="122">
        <f>SUM(F31:G31)</f>
        <v>35</v>
      </c>
      <c r="I31" s="17">
        <v>0</v>
      </c>
      <c r="J31" s="16">
        <v>1082</v>
      </c>
      <c r="K31" s="16">
        <v>711</v>
      </c>
      <c r="L31" s="16">
        <v>530</v>
      </c>
      <c r="M31" s="16">
        <v>484</v>
      </c>
      <c r="N31" s="16">
        <v>324</v>
      </c>
      <c r="O31" s="122">
        <f>SUM(I31:N31)</f>
        <v>3131</v>
      </c>
      <c r="P31" s="123">
        <f>H31+O31</f>
        <v>3166</v>
      </c>
      <c r="Q31" s="9"/>
    </row>
    <row r="32" spans="3:16" ht="49.5" customHeight="1">
      <c r="C32" s="141" t="s">
        <v>13</v>
      </c>
      <c r="D32" s="142"/>
      <c r="E32" s="142"/>
      <c r="F32" s="16">
        <v>0</v>
      </c>
      <c r="G32" s="16">
        <v>0</v>
      </c>
      <c r="H32" s="122">
        <f>SUM(F32:G32)</f>
        <v>0</v>
      </c>
      <c r="I32" s="17">
        <v>0</v>
      </c>
      <c r="J32" s="16">
        <v>12</v>
      </c>
      <c r="K32" s="16">
        <v>6</v>
      </c>
      <c r="L32" s="16">
        <v>4</v>
      </c>
      <c r="M32" s="16">
        <v>1</v>
      </c>
      <c r="N32" s="16">
        <v>1</v>
      </c>
      <c r="O32" s="122">
        <f>SUM(I32:N32)</f>
        <v>24</v>
      </c>
      <c r="P32" s="123">
        <f>H32+O32</f>
        <v>24</v>
      </c>
    </row>
    <row r="33" spans="3:16" ht="49.5" customHeight="1" thickBot="1">
      <c r="C33" s="136" t="s">
        <v>14</v>
      </c>
      <c r="D33" s="137"/>
      <c r="E33" s="137"/>
      <c r="F33" s="70">
        <f>SUM(F31:F32)</f>
        <v>17</v>
      </c>
      <c r="G33" s="70">
        <f>SUM(G31:G32)</f>
        <v>18</v>
      </c>
      <c r="H33" s="125">
        <f>SUM(F33:G33)</f>
        <v>35</v>
      </c>
      <c r="I33" s="72">
        <f aca="true" t="shared" si="4" ref="I33:N33">SUM(I31:I32)</f>
        <v>0</v>
      </c>
      <c r="J33" s="70">
        <f t="shared" si="4"/>
        <v>1094</v>
      </c>
      <c r="K33" s="70">
        <f t="shared" si="4"/>
        <v>717</v>
      </c>
      <c r="L33" s="70">
        <f t="shared" si="4"/>
        <v>534</v>
      </c>
      <c r="M33" s="70">
        <f t="shared" si="4"/>
        <v>485</v>
      </c>
      <c r="N33" s="70">
        <f t="shared" si="4"/>
        <v>325</v>
      </c>
      <c r="O33" s="125">
        <f>SUM(I33:N33)</f>
        <v>3155</v>
      </c>
      <c r="P33" s="124">
        <f>H33+O33</f>
        <v>3190</v>
      </c>
    </row>
    <row r="34" ht="30" customHeight="1"/>
    <row r="35" spans="3:17" ht="39.75" customHeight="1">
      <c r="C35" s="63" t="s">
        <v>26</v>
      </c>
      <c r="E35" s="64"/>
      <c r="N35" s="62"/>
      <c r="O35" s="81" t="s">
        <v>79</v>
      </c>
      <c r="P35" s="62"/>
      <c r="Q35" s="62"/>
    </row>
    <row r="36" spans="3:17" ht="6.75" customHeight="1" thickBot="1">
      <c r="C36" s="65"/>
      <c r="D36" s="65"/>
      <c r="E36" s="66"/>
      <c r="L36" s="67"/>
      <c r="M36" s="67"/>
      <c r="N36" s="67"/>
      <c r="P36" s="67"/>
      <c r="Q36" s="67"/>
    </row>
    <row r="37" spans="3:17" ht="49.5" customHeight="1">
      <c r="C37" s="143"/>
      <c r="D37" s="144"/>
      <c r="E37" s="144"/>
      <c r="F37" s="166" t="s">
        <v>15</v>
      </c>
      <c r="G37" s="152"/>
      <c r="H37" s="152"/>
      <c r="I37" s="152" t="s">
        <v>16</v>
      </c>
      <c r="J37" s="152"/>
      <c r="K37" s="152"/>
      <c r="L37" s="152"/>
      <c r="M37" s="152"/>
      <c r="N37" s="165"/>
      <c r="O37" s="163" t="s">
        <v>84</v>
      </c>
      <c r="P37" s="9"/>
      <c r="Q37" s="9"/>
    </row>
    <row r="38" spans="3:17" ht="49.5" customHeight="1" thickBot="1">
      <c r="C38" s="169"/>
      <c r="D38" s="170"/>
      <c r="E38" s="170"/>
      <c r="F38" s="18" t="s">
        <v>7</v>
      </c>
      <c r="G38" s="18" t="s">
        <v>8</v>
      </c>
      <c r="H38" s="19" t="s">
        <v>9</v>
      </c>
      <c r="I38" s="20" t="s">
        <v>1</v>
      </c>
      <c r="J38" s="18" t="s">
        <v>2</v>
      </c>
      <c r="K38" s="21" t="s">
        <v>3</v>
      </c>
      <c r="L38" s="21" t="s">
        <v>4</v>
      </c>
      <c r="M38" s="21" t="s">
        <v>5</v>
      </c>
      <c r="N38" s="22" t="s">
        <v>11</v>
      </c>
      <c r="O38" s="164"/>
      <c r="P38" s="9"/>
      <c r="Q38" s="9"/>
    </row>
    <row r="39" spans="3:17" ht="49.5" customHeight="1">
      <c r="C39" s="73" t="s">
        <v>17</v>
      </c>
      <c r="D39" s="3"/>
      <c r="E39" s="3"/>
      <c r="F39" s="126">
        <f>SUM(F40:F41)</f>
        <v>0</v>
      </c>
      <c r="G39" s="126">
        <f>SUM(G40:G41)</f>
        <v>0</v>
      </c>
      <c r="H39" s="127">
        <f aca="true" t="shared" si="5" ref="H39:H50">SUM(F39:G39)</f>
        <v>0</v>
      </c>
      <c r="I39" s="128">
        <f>SUM(I40:I41)</f>
        <v>7</v>
      </c>
      <c r="J39" s="126">
        <f>SUM(J40:J41)</f>
        <v>9</v>
      </c>
      <c r="K39" s="126">
        <f>SUM(K40:K41)</f>
        <v>207</v>
      </c>
      <c r="L39" s="126">
        <f>SUM(L40:L41)</f>
        <v>504</v>
      </c>
      <c r="M39" s="126">
        <f>SUM(M40:M41)</f>
        <v>349</v>
      </c>
      <c r="N39" s="127">
        <f aca="true" t="shared" si="6" ref="N39:N50">SUM(I39:M39)</f>
        <v>1076</v>
      </c>
      <c r="O39" s="129">
        <f>H39+N39</f>
        <v>1076</v>
      </c>
      <c r="P39" s="9"/>
      <c r="Q39" s="9"/>
    </row>
    <row r="40" spans="3:15" ht="49.5" customHeight="1">
      <c r="C40" s="141" t="s">
        <v>12</v>
      </c>
      <c r="D40" s="142"/>
      <c r="E40" s="142"/>
      <c r="F40" s="16">
        <v>0</v>
      </c>
      <c r="G40" s="16">
        <v>0</v>
      </c>
      <c r="H40" s="122">
        <f t="shared" si="5"/>
        <v>0</v>
      </c>
      <c r="I40" s="17">
        <v>7</v>
      </c>
      <c r="J40" s="16">
        <v>9</v>
      </c>
      <c r="K40" s="16">
        <v>205</v>
      </c>
      <c r="L40" s="16">
        <v>503</v>
      </c>
      <c r="M40" s="16">
        <v>348</v>
      </c>
      <c r="N40" s="122">
        <f>SUM(I40:M40)</f>
        <v>1072</v>
      </c>
      <c r="O40" s="123">
        <f aca="true" t="shared" si="7" ref="O40:O50">H40+N40</f>
        <v>1072</v>
      </c>
    </row>
    <row r="41" spans="3:15" ht="49.5" customHeight="1" thickBot="1">
      <c r="C41" s="136" t="s">
        <v>13</v>
      </c>
      <c r="D41" s="137"/>
      <c r="E41" s="137"/>
      <c r="F41" s="70">
        <v>0</v>
      </c>
      <c r="G41" s="70">
        <v>0</v>
      </c>
      <c r="H41" s="125">
        <f t="shared" si="5"/>
        <v>0</v>
      </c>
      <c r="I41" s="72">
        <v>0</v>
      </c>
      <c r="J41" s="70">
        <v>0</v>
      </c>
      <c r="K41" s="70">
        <v>2</v>
      </c>
      <c r="L41" s="70">
        <v>1</v>
      </c>
      <c r="M41" s="70">
        <v>1</v>
      </c>
      <c r="N41" s="125">
        <f t="shared" si="6"/>
        <v>4</v>
      </c>
      <c r="O41" s="124">
        <f t="shared" si="7"/>
        <v>4</v>
      </c>
    </row>
    <row r="42" spans="3:15" ht="49.5" customHeight="1">
      <c r="C42" s="158" t="s">
        <v>30</v>
      </c>
      <c r="D42" s="159"/>
      <c r="E42" s="159"/>
      <c r="F42" s="126">
        <f>SUM(F43:F44)</f>
        <v>0</v>
      </c>
      <c r="G42" s="126">
        <f>SUM(G43:G44)</f>
        <v>0</v>
      </c>
      <c r="H42" s="127">
        <f t="shared" si="5"/>
        <v>0</v>
      </c>
      <c r="I42" s="128">
        <f>SUM(I43:I44)</f>
        <v>149</v>
      </c>
      <c r="J42" s="126">
        <f>SUM(J43:J44)</f>
        <v>158</v>
      </c>
      <c r="K42" s="126">
        <f>SUM(K43:K44)</f>
        <v>183</v>
      </c>
      <c r="L42" s="126">
        <f>SUM(L43:L44)</f>
        <v>192</v>
      </c>
      <c r="M42" s="126">
        <f>SUM(M43:M44)</f>
        <v>110</v>
      </c>
      <c r="N42" s="122">
        <f t="shared" si="6"/>
        <v>792</v>
      </c>
      <c r="O42" s="129">
        <f t="shared" si="7"/>
        <v>792</v>
      </c>
    </row>
    <row r="43" spans="3:15" ht="49.5" customHeight="1">
      <c r="C43" s="141" t="s">
        <v>12</v>
      </c>
      <c r="D43" s="142"/>
      <c r="E43" s="142"/>
      <c r="F43" s="16">
        <v>0</v>
      </c>
      <c r="G43" s="16">
        <v>0</v>
      </c>
      <c r="H43" s="122">
        <f t="shared" si="5"/>
        <v>0</v>
      </c>
      <c r="I43" s="17">
        <v>148</v>
      </c>
      <c r="J43" s="16">
        <v>158</v>
      </c>
      <c r="K43" s="16">
        <v>179</v>
      </c>
      <c r="L43" s="16">
        <v>189</v>
      </c>
      <c r="M43" s="16">
        <v>107</v>
      </c>
      <c r="N43" s="122">
        <f t="shared" si="6"/>
        <v>781</v>
      </c>
      <c r="O43" s="123">
        <f t="shared" si="7"/>
        <v>781</v>
      </c>
    </row>
    <row r="44" spans="3:15" ht="49.5" customHeight="1" thickBot="1">
      <c r="C44" s="136" t="s">
        <v>13</v>
      </c>
      <c r="D44" s="137"/>
      <c r="E44" s="137"/>
      <c r="F44" s="70">
        <v>0</v>
      </c>
      <c r="G44" s="70">
        <v>0</v>
      </c>
      <c r="H44" s="125">
        <f t="shared" si="5"/>
        <v>0</v>
      </c>
      <c r="I44" s="72">
        <v>1</v>
      </c>
      <c r="J44" s="70">
        <v>0</v>
      </c>
      <c r="K44" s="70">
        <v>4</v>
      </c>
      <c r="L44" s="70">
        <v>3</v>
      </c>
      <c r="M44" s="70">
        <v>3</v>
      </c>
      <c r="N44" s="125">
        <f t="shared" si="6"/>
        <v>11</v>
      </c>
      <c r="O44" s="124">
        <f t="shared" si="7"/>
        <v>11</v>
      </c>
    </row>
    <row r="45" spans="3:15" ht="49.5" customHeight="1">
      <c r="C45" s="158" t="s">
        <v>18</v>
      </c>
      <c r="D45" s="159"/>
      <c r="E45" s="159"/>
      <c r="F45" s="126">
        <f>SUM(F46:F47)</f>
        <v>0</v>
      </c>
      <c r="G45" s="126">
        <f>SUM(G46:G47)</f>
        <v>0</v>
      </c>
      <c r="H45" s="127">
        <f t="shared" si="5"/>
        <v>0</v>
      </c>
      <c r="I45" s="128">
        <f>SUM(I46:I47)</f>
        <v>3</v>
      </c>
      <c r="J45" s="126">
        <f>SUM(J46:J47)</f>
        <v>9</v>
      </c>
      <c r="K45" s="126">
        <f>SUM(K46:K47)</f>
        <v>31</v>
      </c>
      <c r="L45" s="126">
        <f>SUM(L46:L47)</f>
        <v>100</v>
      </c>
      <c r="M45" s="126">
        <f>SUM(M46:M47)</f>
        <v>58</v>
      </c>
      <c r="N45" s="127">
        <f>SUM(I45:M45)</f>
        <v>201</v>
      </c>
      <c r="O45" s="129">
        <f t="shared" si="7"/>
        <v>201</v>
      </c>
    </row>
    <row r="46" spans="3:15" ht="49.5" customHeight="1">
      <c r="C46" s="141" t="s">
        <v>12</v>
      </c>
      <c r="D46" s="142"/>
      <c r="E46" s="142"/>
      <c r="F46" s="16">
        <v>0</v>
      </c>
      <c r="G46" s="16">
        <v>0</v>
      </c>
      <c r="H46" s="122">
        <f t="shared" si="5"/>
        <v>0</v>
      </c>
      <c r="I46" s="17">
        <v>3</v>
      </c>
      <c r="J46" s="16">
        <v>9</v>
      </c>
      <c r="K46" s="16">
        <v>31</v>
      </c>
      <c r="L46" s="16">
        <v>98</v>
      </c>
      <c r="M46" s="16">
        <v>58</v>
      </c>
      <c r="N46" s="122">
        <f>SUM(I46:M46)</f>
        <v>199</v>
      </c>
      <c r="O46" s="123">
        <f>H46+N46</f>
        <v>199</v>
      </c>
    </row>
    <row r="47" spans="3:15" ht="49.5" customHeight="1" thickBot="1">
      <c r="C47" s="136" t="s">
        <v>13</v>
      </c>
      <c r="D47" s="137"/>
      <c r="E47" s="137"/>
      <c r="F47" s="70">
        <v>0</v>
      </c>
      <c r="G47" s="70">
        <v>0</v>
      </c>
      <c r="H47" s="125">
        <f t="shared" si="5"/>
        <v>0</v>
      </c>
      <c r="I47" s="72">
        <v>0</v>
      </c>
      <c r="J47" s="70">
        <v>0</v>
      </c>
      <c r="K47" s="70">
        <v>0</v>
      </c>
      <c r="L47" s="70">
        <v>2</v>
      </c>
      <c r="M47" s="70">
        <v>0</v>
      </c>
      <c r="N47" s="125">
        <f>SUM(I47:M47)</f>
        <v>2</v>
      </c>
      <c r="O47" s="124">
        <f t="shared" si="7"/>
        <v>2</v>
      </c>
    </row>
    <row r="48" spans="3:15" ht="49.5" customHeight="1">
      <c r="C48" s="158" t="s">
        <v>76</v>
      </c>
      <c r="D48" s="159"/>
      <c r="E48" s="159"/>
      <c r="F48" s="126">
        <f>SUM(F49:F50)</f>
        <v>0</v>
      </c>
      <c r="G48" s="126">
        <f>SUM(G49:G50)</f>
        <v>0</v>
      </c>
      <c r="H48" s="127">
        <f>SUM(F48:G48)</f>
        <v>0</v>
      </c>
      <c r="I48" s="128">
        <f>SUM(I49:I50)</f>
        <v>8</v>
      </c>
      <c r="J48" s="126">
        <f>SUM(J49:J50)</f>
        <v>12</v>
      </c>
      <c r="K48" s="126">
        <f>SUM(K49:K50)</f>
        <v>25</v>
      </c>
      <c r="L48" s="126">
        <f>SUM(L49:L50)</f>
        <v>92</v>
      </c>
      <c r="M48" s="126">
        <f>SUM(M49:M50)</f>
        <v>53</v>
      </c>
      <c r="N48" s="127">
        <f>SUM(I48:M48)</f>
        <v>190</v>
      </c>
      <c r="O48" s="129">
        <f>H48+N48</f>
        <v>190</v>
      </c>
    </row>
    <row r="49" spans="3:15" ht="49.5" customHeight="1">
      <c r="C49" s="141" t="s">
        <v>12</v>
      </c>
      <c r="D49" s="142"/>
      <c r="E49" s="142"/>
      <c r="F49" s="16">
        <v>0</v>
      </c>
      <c r="G49" s="16">
        <v>0</v>
      </c>
      <c r="H49" s="122">
        <f t="shared" si="5"/>
        <v>0</v>
      </c>
      <c r="I49" s="17">
        <v>8</v>
      </c>
      <c r="J49" s="16">
        <v>12</v>
      </c>
      <c r="K49" s="16">
        <v>24</v>
      </c>
      <c r="L49" s="16">
        <v>91</v>
      </c>
      <c r="M49" s="16">
        <v>52</v>
      </c>
      <c r="N49" s="122">
        <f>SUM(I49:M49)</f>
        <v>187</v>
      </c>
      <c r="O49" s="123">
        <f t="shared" si="7"/>
        <v>187</v>
      </c>
    </row>
    <row r="50" spans="3:15" ht="49.5" customHeight="1" thickBot="1">
      <c r="C50" s="136" t="s">
        <v>13</v>
      </c>
      <c r="D50" s="137"/>
      <c r="E50" s="137"/>
      <c r="F50" s="70">
        <v>0</v>
      </c>
      <c r="G50" s="70">
        <v>0</v>
      </c>
      <c r="H50" s="125">
        <f t="shared" si="5"/>
        <v>0</v>
      </c>
      <c r="I50" s="72">
        <v>0</v>
      </c>
      <c r="J50" s="70">
        <v>0</v>
      </c>
      <c r="K50" s="70">
        <v>1</v>
      </c>
      <c r="L50" s="70">
        <v>1</v>
      </c>
      <c r="M50" s="70">
        <v>1</v>
      </c>
      <c r="N50" s="125">
        <f t="shared" si="6"/>
        <v>3</v>
      </c>
      <c r="O50" s="124">
        <f t="shared" si="7"/>
        <v>3</v>
      </c>
    </row>
    <row r="51" spans="3:15" ht="49.5" customHeight="1" thickBot="1">
      <c r="C51" s="167" t="s">
        <v>14</v>
      </c>
      <c r="D51" s="168"/>
      <c r="E51" s="168"/>
      <c r="F51" s="74">
        <v>0</v>
      </c>
      <c r="G51" s="74">
        <v>0</v>
      </c>
      <c r="H51" s="75">
        <f>SUM(F51:G51)</f>
        <v>0</v>
      </c>
      <c r="I51" s="76">
        <v>167</v>
      </c>
      <c r="J51" s="74">
        <v>188</v>
      </c>
      <c r="K51" s="74">
        <v>446</v>
      </c>
      <c r="L51" s="74">
        <v>885</v>
      </c>
      <c r="M51" s="74">
        <v>568</v>
      </c>
      <c r="N51" s="75">
        <f>SUM(I51:M51)</f>
        <v>2254</v>
      </c>
      <c r="O51" s="130">
        <f>H51+N51</f>
        <v>2254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="50" zoomScaleNormal="50" zoomScalePageLayoutView="0" workbookViewId="0" topLeftCell="A1">
      <selection activeCell="C1" sqref="C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3:15" ht="39.75" customHeight="1">
      <c r="C1" s="35"/>
      <c r="D1" s="56"/>
      <c r="E1" s="57"/>
      <c r="G1" s="180" t="s">
        <v>21</v>
      </c>
      <c r="H1" s="180"/>
      <c r="I1" s="180"/>
      <c r="J1" s="180"/>
      <c r="K1" s="180"/>
      <c r="L1" s="180"/>
      <c r="M1" s="180"/>
      <c r="N1" s="86"/>
      <c r="O1" s="58"/>
    </row>
    <row r="2" spans="3:16" ht="30" customHeight="1">
      <c r="C2" s="35"/>
      <c r="D2" s="35"/>
      <c r="E2" s="59"/>
      <c r="G2" s="149" t="s">
        <v>92</v>
      </c>
      <c r="H2" s="149"/>
      <c r="I2" s="149"/>
      <c r="J2" s="149"/>
      <c r="K2" s="149"/>
      <c r="L2" s="149"/>
      <c r="M2" s="149"/>
      <c r="N2" s="87"/>
      <c r="O2" s="162">
        <v>41086</v>
      </c>
      <c r="P2" s="162"/>
    </row>
    <row r="3" spans="3:17" ht="24.75" customHeight="1">
      <c r="C3" s="35"/>
      <c r="D3" s="35"/>
      <c r="E3" s="90"/>
      <c r="F3" s="88"/>
      <c r="N3" s="89"/>
      <c r="O3" s="162"/>
      <c r="P3" s="162"/>
      <c r="Q3" s="62"/>
    </row>
    <row r="4" spans="1:17" ht="24.75" customHeight="1">
      <c r="A4" s="35"/>
      <c r="B4" s="35"/>
      <c r="C4" s="120"/>
      <c r="D4" s="35"/>
      <c r="E4" s="35"/>
      <c r="N4" s="90"/>
      <c r="O4" s="162" t="s">
        <v>31</v>
      </c>
      <c r="P4" s="162"/>
      <c r="Q4" s="62"/>
    </row>
    <row r="5" spans="1:17" ht="27" customHeight="1">
      <c r="A5" s="35"/>
      <c r="B5" s="35"/>
      <c r="C5" s="120" t="s">
        <v>27</v>
      </c>
      <c r="D5" s="35"/>
      <c r="E5" s="64"/>
      <c r="F5" s="91"/>
      <c r="N5" s="92"/>
      <c r="O5" s="92"/>
      <c r="P5" s="81" t="s">
        <v>79</v>
      </c>
      <c r="Q5" s="62"/>
    </row>
    <row r="6" spans="1:17" ht="9" customHeight="1" thickBot="1">
      <c r="A6" s="35"/>
      <c r="B6" s="35"/>
      <c r="C6" s="121"/>
      <c r="D6" s="121"/>
      <c r="E6" s="121"/>
      <c r="F6" s="93"/>
      <c r="L6" s="67"/>
      <c r="M6" s="67"/>
      <c r="N6" s="94"/>
      <c r="O6" s="94"/>
      <c r="P6" s="94"/>
      <c r="Q6" s="67"/>
    </row>
    <row r="7" spans="1:17" ht="30" customHeight="1" thickBot="1" thickTop="1">
      <c r="A7" s="35"/>
      <c r="B7" s="35"/>
      <c r="C7" s="181" t="s">
        <v>32</v>
      </c>
      <c r="D7" s="182"/>
      <c r="E7" s="182"/>
      <c r="F7" s="185" t="s">
        <v>33</v>
      </c>
      <c r="G7" s="186"/>
      <c r="H7" s="186"/>
      <c r="I7" s="187" t="s">
        <v>34</v>
      </c>
      <c r="J7" s="187"/>
      <c r="K7" s="187"/>
      <c r="L7" s="187"/>
      <c r="M7" s="187"/>
      <c r="N7" s="187"/>
      <c r="O7" s="188"/>
      <c r="P7" s="189" t="s">
        <v>6</v>
      </c>
      <c r="Q7" s="9"/>
    </row>
    <row r="8" spans="1:17" ht="42" customHeight="1" thickBot="1">
      <c r="A8" s="35"/>
      <c r="B8" s="35"/>
      <c r="C8" s="183"/>
      <c r="D8" s="184"/>
      <c r="E8" s="184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0"/>
      <c r="Q8" s="9"/>
    </row>
    <row r="9" spans="1:17" ht="30" customHeight="1" thickBot="1">
      <c r="A9" s="35"/>
      <c r="B9" s="35"/>
      <c r="C9" s="117" t="s">
        <v>36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96">
        <f>SUM(F11,F17,F20,F25,F29,F30)</f>
        <v>2067</v>
      </c>
      <c r="G10" s="96">
        <f>SUM(G11,G17,G20,G25,G29,G30)</f>
        <v>2784</v>
      </c>
      <c r="H10" s="97">
        <f>SUM(F10:G10)</f>
        <v>4851</v>
      </c>
      <c r="I10" s="98">
        <f aca="true" t="shared" si="0" ref="I10:N10">SUM(I11,I17,I20,I25,I29,I30)</f>
        <v>0</v>
      </c>
      <c r="J10" s="96">
        <f t="shared" si="0"/>
        <v>9042</v>
      </c>
      <c r="K10" s="96">
        <f t="shared" si="0"/>
        <v>6136</v>
      </c>
      <c r="L10" s="96">
        <f t="shared" si="0"/>
        <v>3529</v>
      </c>
      <c r="M10" s="96">
        <f t="shared" si="0"/>
        <v>2617</v>
      </c>
      <c r="N10" s="96">
        <f t="shared" si="0"/>
        <v>1298</v>
      </c>
      <c r="O10" s="97">
        <f>SUM(I10:N10)</f>
        <v>22622</v>
      </c>
      <c r="P10" s="99">
        <f>SUM(O10,H10)</f>
        <v>27473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00">
        <f>SUM(F12:F16)</f>
        <v>115</v>
      </c>
      <c r="G11" s="100">
        <f>SUM(G12:G16)</f>
        <v>216</v>
      </c>
      <c r="H11" s="101">
        <f aca="true" t="shared" si="1" ref="H11:H74">SUM(F11:G11)</f>
        <v>331</v>
      </c>
      <c r="I11" s="102">
        <f aca="true" t="shared" si="2" ref="I11:N11">SUM(I12:I16)</f>
        <v>0</v>
      </c>
      <c r="J11" s="100">
        <f t="shared" si="2"/>
        <v>1938</v>
      </c>
      <c r="K11" s="100">
        <f t="shared" si="2"/>
        <v>1326</v>
      </c>
      <c r="L11" s="100">
        <f t="shared" si="2"/>
        <v>778</v>
      </c>
      <c r="M11" s="100">
        <f t="shared" si="2"/>
        <v>710</v>
      </c>
      <c r="N11" s="100">
        <f t="shared" si="2"/>
        <v>441</v>
      </c>
      <c r="O11" s="101">
        <f aca="true" t="shared" si="3" ref="O11:O74">SUM(I11:N11)</f>
        <v>5193</v>
      </c>
      <c r="P11" s="103">
        <f aca="true" t="shared" si="4" ref="P11:P74">SUM(O11,H11)</f>
        <v>5524</v>
      </c>
    </row>
    <row r="12" spans="1:16" ht="30" customHeight="1">
      <c r="A12" s="35"/>
      <c r="B12" s="35"/>
      <c r="C12" s="36"/>
      <c r="D12" s="37"/>
      <c r="E12" s="40" t="s">
        <v>39</v>
      </c>
      <c r="F12" s="39">
        <v>0</v>
      </c>
      <c r="G12" s="39">
        <v>0</v>
      </c>
      <c r="H12" s="101">
        <f>SUM(F12:G12)</f>
        <v>0</v>
      </c>
      <c r="I12" s="133">
        <v>0</v>
      </c>
      <c r="J12" s="39">
        <v>1017</v>
      </c>
      <c r="K12" s="39">
        <v>626</v>
      </c>
      <c r="L12" s="39">
        <v>274</v>
      </c>
      <c r="M12" s="39">
        <v>206</v>
      </c>
      <c r="N12" s="39">
        <v>112</v>
      </c>
      <c r="O12" s="101">
        <f t="shared" si="3"/>
        <v>2235</v>
      </c>
      <c r="P12" s="103">
        <f t="shared" si="4"/>
        <v>2235</v>
      </c>
    </row>
    <row r="13" spans="1:16" ht="30" customHeight="1">
      <c r="A13" s="35"/>
      <c r="B13" s="35"/>
      <c r="C13" s="36"/>
      <c r="D13" s="37"/>
      <c r="E13" s="40" t="s">
        <v>40</v>
      </c>
      <c r="F13" s="39">
        <v>0</v>
      </c>
      <c r="G13" s="39">
        <v>0</v>
      </c>
      <c r="H13" s="101">
        <f t="shared" si="1"/>
        <v>0</v>
      </c>
      <c r="I13" s="133">
        <v>0</v>
      </c>
      <c r="J13" s="39">
        <v>1</v>
      </c>
      <c r="K13" s="39">
        <v>1</v>
      </c>
      <c r="L13" s="39">
        <v>8</v>
      </c>
      <c r="M13" s="39">
        <v>34</v>
      </c>
      <c r="N13" s="39">
        <v>35</v>
      </c>
      <c r="O13" s="101">
        <f t="shared" si="3"/>
        <v>79</v>
      </c>
      <c r="P13" s="103">
        <f t="shared" si="4"/>
        <v>79</v>
      </c>
    </row>
    <row r="14" spans="1:16" ht="30" customHeight="1">
      <c r="A14" s="35"/>
      <c r="B14" s="35"/>
      <c r="C14" s="36"/>
      <c r="D14" s="37"/>
      <c r="E14" s="40" t="s">
        <v>41</v>
      </c>
      <c r="F14" s="39">
        <v>41</v>
      </c>
      <c r="G14" s="39">
        <v>83</v>
      </c>
      <c r="H14" s="101">
        <f t="shared" si="1"/>
        <v>124</v>
      </c>
      <c r="I14" s="133">
        <v>0</v>
      </c>
      <c r="J14" s="39">
        <v>235</v>
      </c>
      <c r="K14" s="39">
        <v>144</v>
      </c>
      <c r="L14" s="39">
        <v>85</v>
      </c>
      <c r="M14" s="39">
        <v>122</v>
      </c>
      <c r="N14" s="39">
        <v>83</v>
      </c>
      <c r="O14" s="101">
        <f t="shared" si="3"/>
        <v>669</v>
      </c>
      <c r="P14" s="103">
        <f t="shared" si="4"/>
        <v>793</v>
      </c>
    </row>
    <row r="15" spans="1:16" ht="30" customHeight="1">
      <c r="A15" s="35"/>
      <c r="B15" s="35"/>
      <c r="C15" s="36"/>
      <c r="D15" s="37"/>
      <c r="E15" s="40" t="s">
        <v>42</v>
      </c>
      <c r="F15" s="39">
        <v>29</v>
      </c>
      <c r="G15" s="39">
        <v>59</v>
      </c>
      <c r="H15" s="101">
        <f t="shared" si="1"/>
        <v>88</v>
      </c>
      <c r="I15" s="133">
        <v>0</v>
      </c>
      <c r="J15" s="39">
        <v>156</v>
      </c>
      <c r="K15" s="39">
        <v>112</v>
      </c>
      <c r="L15" s="39">
        <v>88</v>
      </c>
      <c r="M15" s="39">
        <v>76</v>
      </c>
      <c r="N15" s="39">
        <v>39</v>
      </c>
      <c r="O15" s="101">
        <f t="shared" si="3"/>
        <v>471</v>
      </c>
      <c r="P15" s="103">
        <f t="shared" si="4"/>
        <v>559</v>
      </c>
    </row>
    <row r="16" spans="1:16" ht="30" customHeight="1">
      <c r="A16" s="35"/>
      <c r="B16" s="35"/>
      <c r="C16" s="36"/>
      <c r="D16" s="37"/>
      <c r="E16" s="40" t="s">
        <v>43</v>
      </c>
      <c r="F16" s="39">
        <v>45</v>
      </c>
      <c r="G16" s="39">
        <v>74</v>
      </c>
      <c r="H16" s="101">
        <f t="shared" si="1"/>
        <v>119</v>
      </c>
      <c r="I16" s="133">
        <v>0</v>
      </c>
      <c r="J16" s="39">
        <v>529</v>
      </c>
      <c r="K16" s="39">
        <v>443</v>
      </c>
      <c r="L16" s="39">
        <v>323</v>
      </c>
      <c r="M16" s="39">
        <v>272</v>
      </c>
      <c r="N16" s="39">
        <v>172</v>
      </c>
      <c r="O16" s="101">
        <f t="shared" si="3"/>
        <v>1739</v>
      </c>
      <c r="P16" s="103">
        <f t="shared" si="4"/>
        <v>1858</v>
      </c>
    </row>
    <row r="17" spans="1:16" ht="30" customHeight="1">
      <c r="A17" s="35"/>
      <c r="B17" s="35"/>
      <c r="C17" s="36"/>
      <c r="D17" s="41" t="s">
        <v>44</v>
      </c>
      <c r="E17" s="42"/>
      <c r="F17" s="100">
        <f>SUM(F18:F19)</f>
        <v>303</v>
      </c>
      <c r="G17" s="100">
        <f>SUM(G18:G19)</f>
        <v>355</v>
      </c>
      <c r="H17" s="101">
        <f t="shared" si="1"/>
        <v>658</v>
      </c>
      <c r="I17" s="102">
        <f aca="true" t="shared" si="5" ref="I17:N17">SUM(I18:I19)</f>
        <v>0</v>
      </c>
      <c r="J17" s="100">
        <f t="shared" si="5"/>
        <v>2070</v>
      </c>
      <c r="K17" s="100">
        <f t="shared" si="5"/>
        <v>1335</v>
      </c>
      <c r="L17" s="100">
        <f t="shared" si="5"/>
        <v>664</v>
      </c>
      <c r="M17" s="100">
        <f t="shared" si="5"/>
        <v>409</v>
      </c>
      <c r="N17" s="100">
        <f t="shared" si="5"/>
        <v>175</v>
      </c>
      <c r="O17" s="101">
        <f t="shared" si="3"/>
        <v>4653</v>
      </c>
      <c r="P17" s="103">
        <f t="shared" si="4"/>
        <v>5311</v>
      </c>
    </row>
    <row r="18" spans="1:16" ht="30" customHeight="1">
      <c r="A18" s="35"/>
      <c r="B18" s="35"/>
      <c r="C18" s="36"/>
      <c r="D18" s="37"/>
      <c r="E18" s="40" t="s">
        <v>45</v>
      </c>
      <c r="F18" s="39">
        <v>0</v>
      </c>
      <c r="G18" s="39">
        <v>0</v>
      </c>
      <c r="H18" s="101">
        <f t="shared" si="1"/>
        <v>0</v>
      </c>
      <c r="I18" s="133">
        <v>0</v>
      </c>
      <c r="J18" s="39">
        <v>1472</v>
      </c>
      <c r="K18" s="39">
        <v>963</v>
      </c>
      <c r="L18" s="39">
        <v>478</v>
      </c>
      <c r="M18" s="39">
        <v>323</v>
      </c>
      <c r="N18" s="39">
        <v>143</v>
      </c>
      <c r="O18" s="101">
        <f t="shared" si="3"/>
        <v>3379</v>
      </c>
      <c r="P18" s="103">
        <f t="shared" si="4"/>
        <v>3379</v>
      </c>
    </row>
    <row r="19" spans="1:16" ht="30" customHeight="1">
      <c r="A19" s="35"/>
      <c r="B19" s="35"/>
      <c r="C19" s="36"/>
      <c r="D19" s="37"/>
      <c r="E19" s="40" t="s">
        <v>46</v>
      </c>
      <c r="F19" s="39">
        <v>303</v>
      </c>
      <c r="G19" s="39">
        <v>355</v>
      </c>
      <c r="H19" s="101">
        <f t="shared" si="1"/>
        <v>658</v>
      </c>
      <c r="I19" s="133">
        <v>0</v>
      </c>
      <c r="J19" s="39">
        <v>598</v>
      </c>
      <c r="K19" s="39">
        <v>372</v>
      </c>
      <c r="L19" s="39">
        <v>186</v>
      </c>
      <c r="M19" s="39">
        <v>86</v>
      </c>
      <c r="N19" s="39">
        <v>32</v>
      </c>
      <c r="O19" s="101">
        <f t="shared" si="3"/>
        <v>1274</v>
      </c>
      <c r="P19" s="103">
        <f t="shared" si="4"/>
        <v>1932</v>
      </c>
    </row>
    <row r="20" spans="1:16" ht="30" customHeight="1">
      <c r="A20" s="35"/>
      <c r="B20" s="35"/>
      <c r="C20" s="36"/>
      <c r="D20" s="41" t="s">
        <v>47</v>
      </c>
      <c r="E20" s="42"/>
      <c r="F20" s="100">
        <f>SUM(F21:F24)</f>
        <v>9</v>
      </c>
      <c r="G20" s="100">
        <f>SUM(G21:G24)</f>
        <v>15</v>
      </c>
      <c r="H20" s="101">
        <f t="shared" si="1"/>
        <v>24</v>
      </c>
      <c r="I20" s="102">
        <f aca="true" t="shared" si="6" ref="I20:N20">SUM(I21:I24)</f>
        <v>0</v>
      </c>
      <c r="J20" s="100">
        <f t="shared" si="6"/>
        <v>190</v>
      </c>
      <c r="K20" s="100">
        <f t="shared" si="6"/>
        <v>147</v>
      </c>
      <c r="L20" s="100">
        <f t="shared" si="6"/>
        <v>185</v>
      </c>
      <c r="M20" s="100">
        <f t="shared" si="6"/>
        <v>155</v>
      </c>
      <c r="N20" s="100">
        <f t="shared" si="6"/>
        <v>60</v>
      </c>
      <c r="O20" s="101">
        <f t="shared" si="3"/>
        <v>737</v>
      </c>
      <c r="P20" s="103">
        <f t="shared" si="4"/>
        <v>761</v>
      </c>
    </row>
    <row r="21" spans="1:16" ht="30" customHeight="1">
      <c r="A21" s="35"/>
      <c r="B21" s="35"/>
      <c r="C21" s="36"/>
      <c r="D21" s="37"/>
      <c r="E21" s="40" t="s">
        <v>48</v>
      </c>
      <c r="F21" s="39">
        <v>6</v>
      </c>
      <c r="G21" s="39">
        <v>11</v>
      </c>
      <c r="H21" s="101">
        <f t="shared" si="1"/>
        <v>17</v>
      </c>
      <c r="I21" s="133">
        <v>0</v>
      </c>
      <c r="J21" s="39">
        <v>154</v>
      </c>
      <c r="K21" s="39">
        <v>129</v>
      </c>
      <c r="L21" s="39">
        <v>169</v>
      </c>
      <c r="M21" s="39">
        <v>145</v>
      </c>
      <c r="N21" s="39">
        <v>53</v>
      </c>
      <c r="O21" s="101">
        <f t="shared" si="3"/>
        <v>650</v>
      </c>
      <c r="P21" s="103">
        <f t="shared" si="4"/>
        <v>667</v>
      </c>
    </row>
    <row r="22" spans="1:16" ht="30" customHeight="1">
      <c r="A22" s="35"/>
      <c r="B22" s="35"/>
      <c r="C22" s="36"/>
      <c r="D22" s="37"/>
      <c r="E22" s="43" t="s">
        <v>49</v>
      </c>
      <c r="F22" s="39">
        <v>3</v>
      </c>
      <c r="G22" s="39">
        <v>4</v>
      </c>
      <c r="H22" s="101">
        <f t="shared" si="1"/>
        <v>7</v>
      </c>
      <c r="I22" s="133">
        <v>0</v>
      </c>
      <c r="J22" s="39">
        <v>36</v>
      </c>
      <c r="K22" s="39">
        <v>18</v>
      </c>
      <c r="L22" s="39">
        <v>16</v>
      </c>
      <c r="M22" s="39">
        <v>10</v>
      </c>
      <c r="N22" s="39">
        <v>7</v>
      </c>
      <c r="O22" s="101">
        <f t="shared" si="3"/>
        <v>87</v>
      </c>
      <c r="P22" s="103">
        <f t="shared" si="4"/>
        <v>94</v>
      </c>
    </row>
    <row r="23" spans="1:16" ht="30" customHeight="1">
      <c r="A23" s="35"/>
      <c r="B23" s="35"/>
      <c r="C23" s="36"/>
      <c r="D23" s="37"/>
      <c r="E23" s="43" t="s">
        <v>50</v>
      </c>
      <c r="F23" s="39">
        <v>0</v>
      </c>
      <c r="G23" s="39">
        <v>0</v>
      </c>
      <c r="H23" s="101">
        <f t="shared" si="1"/>
        <v>0</v>
      </c>
      <c r="I23" s="133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101">
        <f t="shared" si="3"/>
        <v>0</v>
      </c>
      <c r="P23" s="103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39">
        <v>0</v>
      </c>
      <c r="G24" s="39">
        <v>0</v>
      </c>
      <c r="H24" s="101">
        <f t="shared" si="1"/>
        <v>0</v>
      </c>
      <c r="I24" s="53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101">
        <f t="shared" si="3"/>
        <v>0</v>
      </c>
      <c r="P24" s="103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00">
        <f>SUM(F26:F28)</f>
        <v>709</v>
      </c>
      <c r="G25" s="100">
        <f>SUM(G26:G28)</f>
        <v>989</v>
      </c>
      <c r="H25" s="101">
        <f t="shared" si="1"/>
        <v>1698</v>
      </c>
      <c r="I25" s="102">
        <f aca="true" t="shared" si="7" ref="I25:N25">SUM(I26:I28)</f>
        <v>0</v>
      </c>
      <c r="J25" s="100">
        <f>SUM(J26:J28)</f>
        <v>1536</v>
      </c>
      <c r="K25" s="100">
        <f t="shared" si="7"/>
        <v>1398</v>
      </c>
      <c r="L25" s="100">
        <f t="shared" si="7"/>
        <v>789</v>
      </c>
      <c r="M25" s="100">
        <f t="shared" si="7"/>
        <v>569</v>
      </c>
      <c r="N25" s="100">
        <f t="shared" si="7"/>
        <v>261</v>
      </c>
      <c r="O25" s="101">
        <f t="shared" si="3"/>
        <v>4553</v>
      </c>
      <c r="P25" s="103">
        <f t="shared" si="4"/>
        <v>6251</v>
      </c>
    </row>
    <row r="26" spans="1:16" ht="30" customHeight="1">
      <c r="A26" s="35"/>
      <c r="B26" s="35"/>
      <c r="C26" s="36"/>
      <c r="D26" s="37"/>
      <c r="E26" s="43" t="s">
        <v>52</v>
      </c>
      <c r="F26" s="39">
        <v>650</v>
      </c>
      <c r="G26" s="39">
        <v>942</v>
      </c>
      <c r="H26" s="101">
        <f t="shared" si="1"/>
        <v>1592</v>
      </c>
      <c r="I26" s="133">
        <v>0</v>
      </c>
      <c r="J26" s="39">
        <v>1478</v>
      </c>
      <c r="K26" s="39">
        <v>1367</v>
      </c>
      <c r="L26" s="39">
        <v>759</v>
      </c>
      <c r="M26" s="39">
        <v>557</v>
      </c>
      <c r="N26" s="39">
        <v>255</v>
      </c>
      <c r="O26" s="101">
        <f t="shared" si="3"/>
        <v>4416</v>
      </c>
      <c r="P26" s="103">
        <f t="shared" si="4"/>
        <v>6008</v>
      </c>
    </row>
    <row r="27" spans="1:16" ht="30" customHeight="1">
      <c r="A27" s="35"/>
      <c r="B27" s="35"/>
      <c r="C27" s="36"/>
      <c r="D27" s="37"/>
      <c r="E27" s="43" t="s">
        <v>53</v>
      </c>
      <c r="F27" s="39">
        <v>13</v>
      </c>
      <c r="G27" s="39">
        <v>18</v>
      </c>
      <c r="H27" s="101">
        <f t="shared" si="1"/>
        <v>31</v>
      </c>
      <c r="I27" s="133">
        <v>0</v>
      </c>
      <c r="J27" s="39">
        <v>27</v>
      </c>
      <c r="K27" s="39">
        <v>13</v>
      </c>
      <c r="L27" s="39">
        <v>13</v>
      </c>
      <c r="M27" s="39">
        <v>8</v>
      </c>
      <c r="N27" s="39">
        <v>3</v>
      </c>
      <c r="O27" s="101">
        <f t="shared" si="3"/>
        <v>64</v>
      </c>
      <c r="P27" s="103">
        <f t="shared" si="4"/>
        <v>95</v>
      </c>
    </row>
    <row r="28" spans="1:16" ht="30" customHeight="1">
      <c r="A28" s="35"/>
      <c r="B28" s="35"/>
      <c r="C28" s="36"/>
      <c r="D28" s="37"/>
      <c r="E28" s="43" t="s">
        <v>54</v>
      </c>
      <c r="F28" s="39">
        <v>46</v>
      </c>
      <c r="G28" s="39">
        <v>29</v>
      </c>
      <c r="H28" s="101">
        <f t="shared" si="1"/>
        <v>75</v>
      </c>
      <c r="I28" s="133">
        <v>0</v>
      </c>
      <c r="J28" s="39">
        <v>31</v>
      </c>
      <c r="K28" s="39">
        <v>18</v>
      </c>
      <c r="L28" s="39">
        <v>17</v>
      </c>
      <c r="M28" s="39">
        <v>4</v>
      </c>
      <c r="N28" s="39">
        <v>3</v>
      </c>
      <c r="O28" s="101">
        <f t="shared" si="3"/>
        <v>73</v>
      </c>
      <c r="P28" s="103">
        <f t="shared" si="4"/>
        <v>148</v>
      </c>
    </row>
    <row r="29" spans="1:16" ht="30" customHeight="1">
      <c r="A29" s="35"/>
      <c r="B29" s="35"/>
      <c r="C29" s="36"/>
      <c r="D29" s="45" t="s">
        <v>55</v>
      </c>
      <c r="E29" s="46"/>
      <c r="F29" s="39">
        <v>19</v>
      </c>
      <c r="G29" s="39">
        <v>16</v>
      </c>
      <c r="H29" s="101">
        <f t="shared" si="1"/>
        <v>35</v>
      </c>
      <c r="I29" s="133">
        <v>0</v>
      </c>
      <c r="J29" s="39">
        <v>90</v>
      </c>
      <c r="K29" s="39">
        <v>56</v>
      </c>
      <c r="L29" s="39">
        <v>57</v>
      </c>
      <c r="M29" s="39">
        <v>54</v>
      </c>
      <c r="N29" s="39">
        <v>30</v>
      </c>
      <c r="O29" s="101">
        <f t="shared" si="3"/>
        <v>287</v>
      </c>
      <c r="P29" s="103">
        <f t="shared" si="4"/>
        <v>322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92">
        <v>912</v>
      </c>
      <c r="G30" s="192">
        <v>1193</v>
      </c>
      <c r="H30" s="104">
        <f t="shared" si="1"/>
        <v>2105</v>
      </c>
      <c r="I30" s="193">
        <v>0</v>
      </c>
      <c r="J30" s="192">
        <v>3218</v>
      </c>
      <c r="K30" s="192">
        <v>1874</v>
      </c>
      <c r="L30" s="192">
        <v>1056</v>
      </c>
      <c r="M30" s="192">
        <v>720</v>
      </c>
      <c r="N30" s="192">
        <v>331</v>
      </c>
      <c r="O30" s="104">
        <f t="shared" si="3"/>
        <v>7199</v>
      </c>
      <c r="P30" s="105">
        <f t="shared" si="4"/>
        <v>9304</v>
      </c>
    </row>
    <row r="31" spans="1:16" ht="30" customHeight="1">
      <c r="A31" s="35"/>
      <c r="B31" s="35"/>
      <c r="C31" s="34" t="s">
        <v>57</v>
      </c>
      <c r="D31" s="50"/>
      <c r="E31" s="51"/>
      <c r="F31" s="96">
        <f>SUM(F32:F40)</f>
        <v>16</v>
      </c>
      <c r="G31" s="96">
        <f>SUM(G32:G40)</f>
        <v>17</v>
      </c>
      <c r="H31" s="97">
        <f t="shared" si="1"/>
        <v>33</v>
      </c>
      <c r="I31" s="98">
        <f aca="true" t="shared" si="8" ref="I31:N31">SUM(I32:I40)</f>
        <v>0</v>
      </c>
      <c r="J31" s="96">
        <f t="shared" si="8"/>
        <v>1242</v>
      </c>
      <c r="K31" s="96">
        <f t="shared" si="8"/>
        <v>826</v>
      </c>
      <c r="L31" s="96">
        <f t="shared" si="8"/>
        <v>612</v>
      </c>
      <c r="M31" s="96">
        <f t="shared" si="8"/>
        <v>519</v>
      </c>
      <c r="N31" s="96">
        <f t="shared" si="8"/>
        <v>351</v>
      </c>
      <c r="O31" s="97">
        <f t="shared" si="3"/>
        <v>3550</v>
      </c>
      <c r="P31" s="99">
        <f t="shared" si="4"/>
        <v>3583</v>
      </c>
    </row>
    <row r="32" spans="1:16" ht="30" customHeight="1">
      <c r="A32" s="35"/>
      <c r="B32" s="35"/>
      <c r="C32" s="52"/>
      <c r="D32" s="45" t="s">
        <v>58</v>
      </c>
      <c r="E32" s="46"/>
      <c r="F32" s="131">
        <v>0</v>
      </c>
      <c r="G32" s="131">
        <v>0</v>
      </c>
      <c r="H32" s="106">
        <f t="shared" si="1"/>
        <v>0</v>
      </c>
      <c r="I32" s="53">
        <v>0</v>
      </c>
      <c r="J32" s="131">
        <v>167</v>
      </c>
      <c r="K32" s="131">
        <v>146</v>
      </c>
      <c r="L32" s="131">
        <v>105</v>
      </c>
      <c r="M32" s="131">
        <v>61</v>
      </c>
      <c r="N32" s="131">
        <v>26</v>
      </c>
      <c r="O32" s="106">
        <f t="shared" si="3"/>
        <v>505</v>
      </c>
      <c r="P32" s="107">
        <f t="shared" si="4"/>
        <v>505</v>
      </c>
    </row>
    <row r="33" spans="1:16" ht="30" customHeight="1">
      <c r="A33" s="35"/>
      <c r="B33" s="35"/>
      <c r="C33" s="36"/>
      <c r="D33" s="45" t="s">
        <v>59</v>
      </c>
      <c r="E33" s="46"/>
      <c r="F33" s="39">
        <v>0</v>
      </c>
      <c r="G33" s="39">
        <v>0</v>
      </c>
      <c r="H33" s="100">
        <f t="shared" si="1"/>
        <v>0</v>
      </c>
      <c r="I33" s="53">
        <v>0</v>
      </c>
      <c r="J33" s="39">
        <v>1</v>
      </c>
      <c r="K33" s="39">
        <v>0</v>
      </c>
      <c r="L33" s="39">
        <v>0</v>
      </c>
      <c r="M33" s="39">
        <v>0</v>
      </c>
      <c r="N33" s="39">
        <v>0</v>
      </c>
      <c r="O33" s="101">
        <f t="shared" si="3"/>
        <v>1</v>
      </c>
      <c r="P33" s="103">
        <f t="shared" si="4"/>
        <v>1</v>
      </c>
    </row>
    <row r="34" spans="1:16" ht="30" customHeight="1">
      <c r="A34" s="35"/>
      <c r="B34" s="35"/>
      <c r="C34" s="36"/>
      <c r="D34" s="45" t="s">
        <v>74</v>
      </c>
      <c r="E34" s="46"/>
      <c r="F34" s="39">
        <v>0</v>
      </c>
      <c r="G34" s="39">
        <v>0</v>
      </c>
      <c r="H34" s="100">
        <f t="shared" si="1"/>
        <v>0</v>
      </c>
      <c r="I34" s="53">
        <v>0</v>
      </c>
      <c r="J34" s="39">
        <v>841</v>
      </c>
      <c r="K34" s="39">
        <v>475</v>
      </c>
      <c r="L34" s="39">
        <v>245</v>
      </c>
      <c r="M34" s="39">
        <v>100</v>
      </c>
      <c r="N34" s="39">
        <v>55</v>
      </c>
      <c r="O34" s="101">
        <f t="shared" si="3"/>
        <v>1716</v>
      </c>
      <c r="P34" s="103">
        <f t="shared" si="4"/>
        <v>1716</v>
      </c>
    </row>
    <row r="35" spans="1:16" ht="30" customHeight="1">
      <c r="A35" s="35"/>
      <c r="B35" s="35"/>
      <c r="C35" s="36"/>
      <c r="D35" s="45" t="s">
        <v>60</v>
      </c>
      <c r="E35" s="46"/>
      <c r="F35" s="39">
        <v>1</v>
      </c>
      <c r="G35" s="39">
        <v>0</v>
      </c>
      <c r="H35" s="100">
        <f t="shared" si="1"/>
        <v>1</v>
      </c>
      <c r="I35" s="133">
        <v>0</v>
      </c>
      <c r="J35" s="39">
        <v>40</v>
      </c>
      <c r="K35" s="39">
        <v>28</v>
      </c>
      <c r="L35" s="39">
        <v>42</v>
      </c>
      <c r="M35" s="39">
        <v>33</v>
      </c>
      <c r="N35" s="39">
        <v>16</v>
      </c>
      <c r="O35" s="101">
        <f t="shared" si="3"/>
        <v>159</v>
      </c>
      <c r="P35" s="103">
        <f t="shared" si="4"/>
        <v>160</v>
      </c>
    </row>
    <row r="36" spans="1:16" ht="30" customHeight="1">
      <c r="A36" s="35"/>
      <c r="B36" s="35"/>
      <c r="C36" s="36"/>
      <c r="D36" s="45" t="s">
        <v>61</v>
      </c>
      <c r="E36" s="46"/>
      <c r="F36" s="39">
        <v>15</v>
      </c>
      <c r="G36" s="39">
        <v>16</v>
      </c>
      <c r="H36" s="100">
        <f t="shared" si="1"/>
        <v>31</v>
      </c>
      <c r="I36" s="133">
        <v>0</v>
      </c>
      <c r="J36" s="39">
        <v>110</v>
      </c>
      <c r="K36" s="39">
        <v>73</v>
      </c>
      <c r="L36" s="39">
        <v>40</v>
      </c>
      <c r="M36" s="39">
        <v>41</v>
      </c>
      <c r="N36" s="39">
        <v>16</v>
      </c>
      <c r="O36" s="101">
        <f t="shared" si="3"/>
        <v>280</v>
      </c>
      <c r="P36" s="103">
        <f t="shared" si="4"/>
        <v>311</v>
      </c>
    </row>
    <row r="37" spans="1:16" ht="30" customHeight="1">
      <c r="A37" s="35"/>
      <c r="B37" s="35"/>
      <c r="C37" s="36"/>
      <c r="D37" s="45" t="s">
        <v>62</v>
      </c>
      <c r="E37" s="46"/>
      <c r="F37" s="39">
        <v>0</v>
      </c>
      <c r="G37" s="39">
        <v>1</v>
      </c>
      <c r="H37" s="100">
        <f t="shared" si="1"/>
        <v>1</v>
      </c>
      <c r="I37" s="53">
        <v>0</v>
      </c>
      <c r="J37" s="39">
        <v>82</v>
      </c>
      <c r="K37" s="39">
        <v>100</v>
      </c>
      <c r="L37" s="39">
        <v>103</v>
      </c>
      <c r="M37" s="39">
        <v>55</v>
      </c>
      <c r="N37" s="39">
        <v>36</v>
      </c>
      <c r="O37" s="101">
        <f t="shared" si="3"/>
        <v>376</v>
      </c>
      <c r="P37" s="103">
        <f t="shared" si="4"/>
        <v>377</v>
      </c>
    </row>
    <row r="38" spans="1:16" ht="30" customHeight="1">
      <c r="A38" s="35"/>
      <c r="B38" s="35"/>
      <c r="C38" s="36"/>
      <c r="D38" s="45" t="s">
        <v>63</v>
      </c>
      <c r="E38" s="46"/>
      <c r="F38" s="39">
        <v>0</v>
      </c>
      <c r="G38" s="39">
        <v>0</v>
      </c>
      <c r="H38" s="100">
        <f t="shared" si="1"/>
        <v>0</v>
      </c>
      <c r="I38" s="53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01">
        <f t="shared" si="3"/>
        <v>0</v>
      </c>
      <c r="P38" s="103">
        <f t="shared" si="4"/>
        <v>0</v>
      </c>
    </row>
    <row r="39" spans="1:16" ht="30" customHeight="1">
      <c r="A39" s="35"/>
      <c r="B39" s="35"/>
      <c r="C39" s="36"/>
      <c r="D39" s="173" t="s">
        <v>64</v>
      </c>
      <c r="E39" s="174"/>
      <c r="F39" s="39">
        <v>0</v>
      </c>
      <c r="G39" s="39">
        <v>0</v>
      </c>
      <c r="H39" s="101">
        <f t="shared" si="1"/>
        <v>0</v>
      </c>
      <c r="I39" s="53">
        <v>0</v>
      </c>
      <c r="J39" s="39">
        <v>1</v>
      </c>
      <c r="K39" s="39">
        <v>4</v>
      </c>
      <c r="L39" s="39">
        <v>77</v>
      </c>
      <c r="M39" s="39">
        <v>229</v>
      </c>
      <c r="N39" s="39">
        <v>202</v>
      </c>
      <c r="O39" s="101">
        <f t="shared" si="3"/>
        <v>513</v>
      </c>
      <c r="P39" s="103">
        <f t="shared" si="4"/>
        <v>513</v>
      </c>
    </row>
    <row r="40" spans="1:16" ht="30" customHeight="1" thickBot="1">
      <c r="A40" s="35"/>
      <c r="B40" s="35"/>
      <c r="C40" s="47"/>
      <c r="D40" s="175" t="s">
        <v>65</v>
      </c>
      <c r="E40" s="176"/>
      <c r="F40" s="132">
        <v>0</v>
      </c>
      <c r="G40" s="132">
        <v>0</v>
      </c>
      <c r="H40" s="108">
        <f t="shared" si="1"/>
        <v>0</v>
      </c>
      <c r="I40" s="54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08">
        <f t="shared" si="3"/>
        <v>0</v>
      </c>
      <c r="P40" s="109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96">
        <f>SUM(F42:F45)</f>
        <v>0</v>
      </c>
      <c r="G41" s="96">
        <f>SUM(G42:G45)</f>
        <v>0</v>
      </c>
      <c r="H41" s="97">
        <f t="shared" si="1"/>
        <v>0</v>
      </c>
      <c r="I41" s="95">
        <v>0</v>
      </c>
      <c r="J41" s="96">
        <f>SUM(J42:J45)</f>
        <v>167</v>
      </c>
      <c r="K41" s="96">
        <f>SUM(K42:K45)</f>
        <v>186</v>
      </c>
      <c r="L41" s="96">
        <f>SUM(L42:L45)</f>
        <v>455</v>
      </c>
      <c r="M41" s="96">
        <f>SUM(M42:M45)</f>
        <v>902</v>
      </c>
      <c r="N41" s="96">
        <f>SUM(N42:N45)</f>
        <v>595</v>
      </c>
      <c r="O41" s="97">
        <f t="shared" si="3"/>
        <v>2305</v>
      </c>
      <c r="P41" s="99">
        <f t="shared" si="4"/>
        <v>2305</v>
      </c>
    </row>
    <row r="42" spans="1:16" ht="30" customHeight="1">
      <c r="A42" s="35"/>
      <c r="B42" s="35"/>
      <c r="C42" s="36"/>
      <c r="D42" s="45" t="s">
        <v>67</v>
      </c>
      <c r="E42" s="46"/>
      <c r="F42" s="39">
        <v>0</v>
      </c>
      <c r="G42" s="39">
        <v>0</v>
      </c>
      <c r="H42" s="101">
        <f t="shared" si="1"/>
        <v>0</v>
      </c>
      <c r="I42" s="53">
        <v>0</v>
      </c>
      <c r="J42" s="39">
        <v>7</v>
      </c>
      <c r="K42" s="39">
        <v>9</v>
      </c>
      <c r="L42" s="39">
        <v>209</v>
      </c>
      <c r="M42" s="39">
        <v>508</v>
      </c>
      <c r="N42" s="39">
        <v>367</v>
      </c>
      <c r="O42" s="39">
        <f t="shared" si="3"/>
        <v>1100</v>
      </c>
      <c r="P42" s="103">
        <f t="shared" si="4"/>
        <v>1100</v>
      </c>
    </row>
    <row r="43" spans="1:16" ht="30" customHeight="1">
      <c r="A43" s="35"/>
      <c r="B43" s="35"/>
      <c r="C43" s="36"/>
      <c r="D43" s="45" t="s">
        <v>68</v>
      </c>
      <c r="E43" s="46"/>
      <c r="F43" s="39">
        <v>0</v>
      </c>
      <c r="G43" s="39">
        <v>0</v>
      </c>
      <c r="H43" s="101">
        <f t="shared" si="1"/>
        <v>0</v>
      </c>
      <c r="I43" s="53">
        <v>0</v>
      </c>
      <c r="J43" s="39">
        <v>150</v>
      </c>
      <c r="K43" s="39">
        <v>156</v>
      </c>
      <c r="L43" s="39">
        <v>188</v>
      </c>
      <c r="M43" s="39">
        <v>197</v>
      </c>
      <c r="N43" s="39">
        <v>112</v>
      </c>
      <c r="O43" s="39">
        <f t="shared" si="3"/>
        <v>803</v>
      </c>
      <c r="P43" s="103">
        <f t="shared" si="4"/>
        <v>803</v>
      </c>
    </row>
    <row r="44" spans="1:16" ht="30" customHeight="1">
      <c r="A44" s="35"/>
      <c r="B44" s="35"/>
      <c r="C44" s="36"/>
      <c r="D44" s="45" t="s">
        <v>69</v>
      </c>
      <c r="E44" s="46"/>
      <c r="F44" s="39">
        <v>0</v>
      </c>
      <c r="G44" s="39">
        <v>0</v>
      </c>
      <c r="H44" s="110">
        <f t="shared" si="1"/>
        <v>0</v>
      </c>
      <c r="I44" s="53">
        <v>0</v>
      </c>
      <c r="J44" s="39">
        <v>2</v>
      </c>
      <c r="K44" s="39">
        <v>9</v>
      </c>
      <c r="L44" s="39">
        <v>33</v>
      </c>
      <c r="M44" s="39">
        <v>102</v>
      </c>
      <c r="N44" s="39">
        <v>59</v>
      </c>
      <c r="O44" s="39">
        <f t="shared" si="3"/>
        <v>205</v>
      </c>
      <c r="P44" s="103">
        <f t="shared" si="4"/>
        <v>205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92">
        <v>0</v>
      </c>
      <c r="G45" s="192">
        <v>0</v>
      </c>
      <c r="H45" s="104">
        <f t="shared" si="1"/>
        <v>0</v>
      </c>
      <c r="I45" s="194">
        <v>0</v>
      </c>
      <c r="J45" s="192">
        <v>8</v>
      </c>
      <c r="K45" s="192">
        <v>12</v>
      </c>
      <c r="L45" s="192">
        <v>25</v>
      </c>
      <c r="M45" s="192">
        <v>95</v>
      </c>
      <c r="N45" s="192">
        <v>57</v>
      </c>
      <c r="O45" s="192">
        <f t="shared" si="3"/>
        <v>197</v>
      </c>
      <c r="P45" s="105">
        <f t="shared" si="4"/>
        <v>197</v>
      </c>
    </row>
    <row r="46" spans="1:16" ht="30" customHeight="1" thickBot="1">
      <c r="A46" s="35"/>
      <c r="B46" s="35"/>
      <c r="C46" s="177" t="s">
        <v>70</v>
      </c>
      <c r="D46" s="178"/>
      <c r="E46" s="179"/>
      <c r="F46" s="111">
        <f>SUM(F10,F31,F41)</f>
        <v>2083</v>
      </c>
      <c r="G46" s="111">
        <f>SUM(G10,G31,G41)</f>
        <v>2801</v>
      </c>
      <c r="H46" s="112">
        <f t="shared" si="1"/>
        <v>4884</v>
      </c>
      <c r="I46" s="113">
        <f aca="true" t="shared" si="9" ref="I46:N46">SUM(I10,I31,I41)</f>
        <v>0</v>
      </c>
      <c r="J46" s="111">
        <f t="shared" si="9"/>
        <v>10451</v>
      </c>
      <c r="K46" s="111">
        <f t="shared" si="9"/>
        <v>7148</v>
      </c>
      <c r="L46" s="111">
        <f t="shared" si="9"/>
        <v>4596</v>
      </c>
      <c r="M46" s="111">
        <f t="shared" si="9"/>
        <v>4038</v>
      </c>
      <c r="N46" s="111">
        <f t="shared" si="9"/>
        <v>2244</v>
      </c>
      <c r="O46" s="112">
        <f t="shared" si="3"/>
        <v>28477</v>
      </c>
      <c r="P46" s="114">
        <f t="shared" si="4"/>
        <v>33361</v>
      </c>
    </row>
    <row r="47" spans="1:17" ht="30" customHeight="1" thickBot="1" thickTop="1">
      <c r="A47" s="35"/>
      <c r="B47" s="35"/>
      <c r="C47" s="55" t="s">
        <v>71</v>
      </c>
      <c r="D47" s="33"/>
      <c r="E47" s="33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115"/>
      <c r="Q47" s="9"/>
    </row>
    <row r="48" spans="1:17" ht="30" customHeight="1">
      <c r="A48" s="35"/>
      <c r="B48" s="35"/>
      <c r="C48" s="34" t="s">
        <v>37</v>
      </c>
      <c r="D48" s="31"/>
      <c r="E48" s="32"/>
      <c r="F48" s="96">
        <f>SUM(F49,F55,F58,F63,F67,F68)</f>
        <v>1817760</v>
      </c>
      <c r="G48" s="96">
        <f>SUM(G49,G55,G58,G63,G67,G68)</f>
        <v>3497054</v>
      </c>
      <c r="H48" s="97">
        <f t="shared" si="1"/>
        <v>5314814</v>
      </c>
      <c r="I48" s="98">
        <f aca="true" t="shared" si="10" ref="I48:N48">SUM(I49,I55,I58,I63,I67,I68)</f>
        <v>0</v>
      </c>
      <c r="J48" s="96">
        <f t="shared" si="10"/>
        <v>26572017</v>
      </c>
      <c r="K48" s="96">
        <f t="shared" si="10"/>
        <v>21250837</v>
      </c>
      <c r="L48" s="96">
        <f t="shared" si="10"/>
        <v>17179339</v>
      </c>
      <c r="M48" s="96">
        <f t="shared" si="10"/>
        <v>15196693</v>
      </c>
      <c r="N48" s="96">
        <f t="shared" si="10"/>
        <v>8378603</v>
      </c>
      <c r="O48" s="97">
        <f t="shared" si="3"/>
        <v>88577489</v>
      </c>
      <c r="P48" s="99">
        <f t="shared" si="4"/>
        <v>93892303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00">
        <f>SUM(F50:F54)</f>
        <v>219030</v>
      </c>
      <c r="G49" s="100">
        <f>SUM(G50:G54)</f>
        <v>571383</v>
      </c>
      <c r="H49" s="101">
        <f t="shared" si="1"/>
        <v>790413</v>
      </c>
      <c r="I49" s="102">
        <f aca="true" t="shared" si="11" ref="I49:N49">SUM(I50:I54)</f>
        <v>0</v>
      </c>
      <c r="J49" s="100">
        <f t="shared" si="11"/>
        <v>5034118</v>
      </c>
      <c r="K49" s="100">
        <f t="shared" si="11"/>
        <v>3854032</v>
      </c>
      <c r="L49" s="100">
        <f t="shared" si="11"/>
        <v>2846154</v>
      </c>
      <c r="M49" s="100">
        <f t="shared" si="11"/>
        <v>3265326</v>
      </c>
      <c r="N49" s="100">
        <f t="shared" si="11"/>
        <v>2282171</v>
      </c>
      <c r="O49" s="101">
        <f t="shared" si="3"/>
        <v>17281801</v>
      </c>
      <c r="P49" s="103">
        <f t="shared" si="4"/>
        <v>18072214</v>
      </c>
    </row>
    <row r="50" spans="1:16" ht="30" customHeight="1">
      <c r="A50" s="35"/>
      <c r="B50" s="35"/>
      <c r="C50" s="36"/>
      <c r="D50" s="37"/>
      <c r="E50" s="40" t="s">
        <v>39</v>
      </c>
      <c r="F50" s="39">
        <v>0</v>
      </c>
      <c r="G50" s="39">
        <v>0</v>
      </c>
      <c r="H50" s="101">
        <f t="shared" si="1"/>
        <v>0</v>
      </c>
      <c r="I50" s="133">
        <v>0</v>
      </c>
      <c r="J50" s="39">
        <v>3053552</v>
      </c>
      <c r="K50" s="39">
        <v>2433691</v>
      </c>
      <c r="L50" s="39">
        <v>1802314</v>
      </c>
      <c r="M50" s="39">
        <v>1876797</v>
      </c>
      <c r="N50" s="39">
        <v>1261747</v>
      </c>
      <c r="O50" s="39">
        <f t="shared" si="3"/>
        <v>10428101</v>
      </c>
      <c r="P50" s="103">
        <f t="shared" si="4"/>
        <v>10428101</v>
      </c>
    </row>
    <row r="51" spans="1:16" ht="30" customHeight="1">
      <c r="A51" s="35"/>
      <c r="B51" s="35"/>
      <c r="C51" s="36"/>
      <c r="D51" s="37"/>
      <c r="E51" s="40" t="s">
        <v>40</v>
      </c>
      <c r="F51" s="39">
        <v>0</v>
      </c>
      <c r="G51" s="39">
        <v>0</v>
      </c>
      <c r="H51" s="101">
        <f t="shared" si="1"/>
        <v>0</v>
      </c>
      <c r="I51" s="133">
        <v>0</v>
      </c>
      <c r="J51" s="39">
        <v>5210</v>
      </c>
      <c r="K51" s="39">
        <v>3968</v>
      </c>
      <c r="L51" s="39">
        <v>54225</v>
      </c>
      <c r="M51" s="39">
        <v>292468</v>
      </c>
      <c r="N51" s="39">
        <v>261881</v>
      </c>
      <c r="O51" s="39">
        <f t="shared" si="3"/>
        <v>617752</v>
      </c>
      <c r="P51" s="103">
        <f t="shared" si="4"/>
        <v>617752</v>
      </c>
    </row>
    <row r="52" spans="1:16" ht="30" customHeight="1">
      <c r="A52" s="35"/>
      <c r="B52" s="35"/>
      <c r="C52" s="36"/>
      <c r="D52" s="37"/>
      <c r="E52" s="40" t="s">
        <v>41</v>
      </c>
      <c r="F52" s="39">
        <v>89555</v>
      </c>
      <c r="G52" s="39">
        <v>274704</v>
      </c>
      <c r="H52" s="101">
        <f t="shared" si="1"/>
        <v>364259</v>
      </c>
      <c r="I52" s="133">
        <v>0</v>
      </c>
      <c r="J52" s="39">
        <v>911632</v>
      </c>
      <c r="K52" s="39">
        <v>612658</v>
      </c>
      <c r="L52" s="39">
        <v>372777</v>
      </c>
      <c r="M52" s="39">
        <v>565418</v>
      </c>
      <c r="N52" s="39">
        <v>448970</v>
      </c>
      <c r="O52" s="39">
        <f t="shared" si="3"/>
        <v>2911455</v>
      </c>
      <c r="P52" s="103">
        <f t="shared" si="4"/>
        <v>3275714</v>
      </c>
    </row>
    <row r="53" spans="1:16" ht="30" customHeight="1">
      <c r="A53" s="35"/>
      <c r="B53" s="35"/>
      <c r="C53" s="36"/>
      <c r="D53" s="37"/>
      <c r="E53" s="40" t="s">
        <v>42</v>
      </c>
      <c r="F53" s="39">
        <v>83490</v>
      </c>
      <c r="G53" s="39">
        <v>231603</v>
      </c>
      <c r="H53" s="101">
        <f t="shared" si="1"/>
        <v>315093</v>
      </c>
      <c r="I53" s="133">
        <v>0</v>
      </c>
      <c r="J53" s="39">
        <v>598557</v>
      </c>
      <c r="K53" s="39">
        <v>434318</v>
      </c>
      <c r="L53" s="39">
        <v>360698</v>
      </c>
      <c r="M53" s="39">
        <v>314262</v>
      </c>
      <c r="N53" s="39">
        <v>163457</v>
      </c>
      <c r="O53" s="39">
        <f t="shared" si="3"/>
        <v>1871292</v>
      </c>
      <c r="P53" s="103">
        <f t="shared" si="4"/>
        <v>2186385</v>
      </c>
    </row>
    <row r="54" spans="1:16" ht="30" customHeight="1">
      <c r="A54" s="35"/>
      <c r="B54" s="35"/>
      <c r="C54" s="36"/>
      <c r="D54" s="37"/>
      <c r="E54" s="40" t="s">
        <v>43</v>
      </c>
      <c r="F54" s="39">
        <v>45985</v>
      </c>
      <c r="G54" s="39">
        <v>65076</v>
      </c>
      <c r="H54" s="101">
        <f t="shared" si="1"/>
        <v>111061</v>
      </c>
      <c r="I54" s="133">
        <v>0</v>
      </c>
      <c r="J54" s="39">
        <v>465167</v>
      </c>
      <c r="K54" s="39">
        <v>369397</v>
      </c>
      <c r="L54" s="39">
        <v>256140</v>
      </c>
      <c r="M54" s="39">
        <v>216381</v>
      </c>
      <c r="N54" s="39">
        <v>146116</v>
      </c>
      <c r="O54" s="39">
        <f t="shared" si="3"/>
        <v>1453201</v>
      </c>
      <c r="P54" s="103">
        <f t="shared" si="4"/>
        <v>1564262</v>
      </c>
    </row>
    <row r="55" spans="1:16" ht="30" customHeight="1">
      <c r="A55" s="35"/>
      <c r="B55" s="35"/>
      <c r="C55" s="36"/>
      <c r="D55" s="41" t="s">
        <v>44</v>
      </c>
      <c r="E55" s="42"/>
      <c r="F55" s="100">
        <f>SUM(F56:F57)</f>
        <v>709190</v>
      </c>
      <c r="G55" s="100">
        <f>SUM(G56:G57)</f>
        <v>1546461</v>
      </c>
      <c r="H55" s="101">
        <f t="shared" si="1"/>
        <v>2255651</v>
      </c>
      <c r="I55" s="102">
        <f aca="true" t="shared" si="12" ref="I55:N55">SUM(I56:I57)</f>
        <v>0</v>
      </c>
      <c r="J55" s="100">
        <f t="shared" si="12"/>
        <v>13647683</v>
      </c>
      <c r="K55" s="100">
        <f t="shared" si="12"/>
        <v>11048786</v>
      </c>
      <c r="L55" s="100">
        <f t="shared" si="12"/>
        <v>7285858</v>
      </c>
      <c r="M55" s="100">
        <f t="shared" si="12"/>
        <v>5380485</v>
      </c>
      <c r="N55" s="100">
        <f t="shared" si="12"/>
        <v>3181015</v>
      </c>
      <c r="O55" s="101">
        <f t="shared" si="3"/>
        <v>40543827</v>
      </c>
      <c r="P55" s="103">
        <f t="shared" si="4"/>
        <v>42799478</v>
      </c>
    </row>
    <row r="56" spans="1:16" ht="30" customHeight="1">
      <c r="A56" s="35"/>
      <c r="B56" s="35"/>
      <c r="C56" s="36"/>
      <c r="D56" s="37"/>
      <c r="E56" s="40" t="s">
        <v>45</v>
      </c>
      <c r="F56" s="39">
        <v>0</v>
      </c>
      <c r="G56" s="39">
        <v>0</v>
      </c>
      <c r="H56" s="101">
        <f t="shared" si="1"/>
        <v>0</v>
      </c>
      <c r="I56" s="133">
        <v>0</v>
      </c>
      <c r="J56" s="39">
        <v>10443602</v>
      </c>
      <c r="K56" s="39">
        <v>8412570</v>
      </c>
      <c r="L56" s="39">
        <v>5767622</v>
      </c>
      <c r="M56" s="39">
        <v>4647325</v>
      </c>
      <c r="N56" s="39">
        <v>2853183</v>
      </c>
      <c r="O56" s="101">
        <f t="shared" si="3"/>
        <v>32124302</v>
      </c>
      <c r="P56" s="103">
        <f t="shared" si="4"/>
        <v>32124302</v>
      </c>
    </row>
    <row r="57" spans="1:16" ht="30" customHeight="1">
      <c r="A57" s="35"/>
      <c r="B57" s="35"/>
      <c r="C57" s="36"/>
      <c r="D57" s="37"/>
      <c r="E57" s="40" t="s">
        <v>46</v>
      </c>
      <c r="F57" s="39">
        <v>709190</v>
      </c>
      <c r="G57" s="39">
        <v>1546461</v>
      </c>
      <c r="H57" s="101">
        <f t="shared" si="1"/>
        <v>2255651</v>
      </c>
      <c r="I57" s="133">
        <v>0</v>
      </c>
      <c r="J57" s="39">
        <v>3204081</v>
      </c>
      <c r="K57" s="39">
        <v>2636216</v>
      </c>
      <c r="L57" s="39">
        <v>1518236</v>
      </c>
      <c r="M57" s="39">
        <v>733160</v>
      </c>
      <c r="N57" s="39">
        <v>327832</v>
      </c>
      <c r="O57" s="101">
        <f t="shared" si="3"/>
        <v>8419525</v>
      </c>
      <c r="P57" s="103">
        <f t="shared" si="4"/>
        <v>10675176</v>
      </c>
    </row>
    <row r="58" spans="1:16" ht="30" customHeight="1">
      <c r="A58" s="35"/>
      <c r="B58" s="35"/>
      <c r="C58" s="36"/>
      <c r="D58" s="41" t="s">
        <v>47</v>
      </c>
      <c r="E58" s="42"/>
      <c r="F58" s="100">
        <f>SUM(F59:F62)</f>
        <v>18134</v>
      </c>
      <c r="G58" s="100">
        <f>SUM(G59:G62)</f>
        <v>73085</v>
      </c>
      <c r="H58" s="101">
        <f t="shared" si="1"/>
        <v>91219</v>
      </c>
      <c r="I58" s="102">
        <f aca="true" t="shared" si="13" ref="I58:N58">SUM(I59:I62)</f>
        <v>0</v>
      </c>
      <c r="J58" s="100">
        <f t="shared" si="13"/>
        <v>1167607</v>
      </c>
      <c r="K58" s="100">
        <f t="shared" si="13"/>
        <v>1111132</v>
      </c>
      <c r="L58" s="100">
        <f t="shared" si="13"/>
        <v>2932708</v>
      </c>
      <c r="M58" s="100">
        <f t="shared" si="13"/>
        <v>3106722</v>
      </c>
      <c r="N58" s="100">
        <f t="shared" si="13"/>
        <v>1173690</v>
      </c>
      <c r="O58" s="101">
        <f t="shared" si="3"/>
        <v>9491859</v>
      </c>
      <c r="P58" s="103">
        <f t="shared" si="4"/>
        <v>9583078</v>
      </c>
    </row>
    <row r="59" spans="1:16" ht="30" customHeight="1">
      <c r="A59" s="35"/>
      <c r="B59" s="35"/>
      <c r="C59" s="36"/>
      <c r="D59" s="37"/>
      <c r="E59" s="40" t="s">
        <v>48</v>
      </c>
      <c r="F59" s="39">
        <v>13760</v>
      </c>
      <c r="G59" s="39">
        <v>53024</v>
      </c>
      <c r="H59" s="101">
        <f t="shared" si="1"/>
        <v>66784</v>
      </c>
      <c r="I59" s="133">
        <v>0</v>
      </c>
      <c r="J59" s="39">
        <v>927291</v>
      </c>
      <c r="K59" s="39">
        <v>951410</v>
      </c>
      <c r="L59" s="39">
        <v>2745155</v>
      </c>
      <c r="M59" s="39">
        <v>3007870</v>
      </c>
      <c r="N59" s="39">
        <v>1139966</v>
      </c>
      <c r="O59" s="101">
        <f t="shared" si="3"/>
        <v>8771692</v>
      </c>
      <c r="P59" s="103">
        <f t="shared" si="4"/>
        <v>8838476</v>
      </c>
    </row>
    <row r="60" spans="1:16" ht="30" customHeight="1">
      <c r="A60" s="35"/>
      <c r="B60" s="35"/>
      <c r="C60" s="36"/>
      <c r="D60" s="37"/>
      <c r="E60" s="43" t="s">
        <v>49</v>
      </c>
      <c r="F60" s="39">
        <v>4374</v>
      </c>
      <c r="G60" s="39">
        <v>20061</v>
      </c>
      <c r="H60" s="101">
        <f t="shared" si="1"/>
        <v>24435</v>
      </c>
      <c r="I60" s="133">
        <v>0</v>
      </c>
      <c r="J60" s="39">
        <v>240316</v>
      </c>
      <c r="K60" s="39">
        <v>159722</v>
      </c>
      <c r="L60" s="39">
        <v>187553</v>
      </c>
      <c r="M60" s="39">
        <v>98852</v>
      </c>
      <c r="N60" s="39">
        <v>33724</v>
      </c>
      <c r="O60" s="101">
        <f t="shared" si="3"/>
        <v>720167</v>
      </c>
      <c r="P60" s="103">
        <f t="shared" si="4"/>
        <v>744602</v>
      </c>
    </row>
    <row r="61" spans="1:16" ht="30" customHeight="1">
      <c r="A61" s="35"/>
      <c r="B61" s="35"/>
      <c r="C61" s="36"/>
      <c r="D61" s="37"/>
      <c r="E61" s="43" t="s">
        <v>50</v>
      </c>
      <c r="F61" s="39">
        <v>0</v>
      </c>
      <c r="G61" s="39">
        <v>0</v>
      </c>
      <c r="H61" s="101">
        <f t="shared" si="1"/>
        <v>0</v>
      </c>
      <c r="I61" s="133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01">
        <f t="shared" si="3"/>
        <v>0</v>
      </c>
      <c r="P61" s="103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39">
        <v>0</v>
      </c>
      <c r="G62" s="39">
        <v>0</v>
      </c>
      <c r="H62" s="101">
        <f t="shared" si="1"/>
        <v>0</v>
      </c>
      <c r="I62" s="53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01">
        <f t="shared" si="3"/>
        <v>0</v>
      </c>
      <c r="P62" s="103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00">
        <f>SUM(F64)</f>
        <v>352516</v>
      </c>
      <c r="G63" s="100">
        <f>SUM(G64)</f>
        <v>640778</v>
      </c>
      <c r="H63" s="101">
        <f t="shared" si="1"/>
        <v>993294</v>
      </c>
      <c r="I63" s="102">
        <f aca="true" t="shared" si="14" ref="I63:N63">SUM(I64)</f>
        <v>0</v>
      </c>
      <c r="J63" s="100">
        <f t="shared" si="14"/>
        <v>1122664</v>
      </c>
      <c r="K63" s="100">
        <f t="shared" si="14"/>
        <v>1789117</v>
      </c>
      <c r="L63" s="100">
        <f t="shared" si="14"/>
        <v>1184933</v>
      </c>
      <c r="M63" s="100">
        <f t="shared" si="14"/>
        <v>1021602</v>
      </c>
      <c r="N63" s="100">
        <f t="shared" si="14"/>
        <v>521400</v>
      </c>
      <c r="O63" s="101">
        <f t="shared" si="3"/>
        <v>5639716</v>
      </c>
      <c r="P63" s="103">
        <f t="shared" si="4"/>
        <v>6633010</v>
      </c>
    </row>
    <row r="64" spans="1:16" ht="30" customHeight="1">
      <c r="A64" s="35"/>
      <c r="B64" s="35"/>
      <c r="C64" s="36"/>
      <c r="D64" s="37"/>
      <c r="E64" s="43" t="s">
        <v>52</v>
      </c>
      <c r="F64" s="39">
        <v>352516</v>
      </c>
      <c r="G64" s="39">
        <v>640778</v>
      </c>
      <c r="H64" s="101">
        <f t="shared" si="1"/>
        <v>993294</v>
      </c>
      <c r="I64" s="133">
        <v>0</v>
      </c>
      <c r="J64" s="39">
        <v>1122664</v>
      </c>
      <c r="K64" s="39">
        <v>1789117</v>
      </c>
      <c r="L64" s="39">
        <v>1184933</v>
      </c>
      <c r="M64" s="39">
        <v>1021602</v>
      </c>
      <c r="N64" s="39">
        <v>521400</v>
      </c>
      <c r="O64" s="101">
        <f t="shared" si="3"/>
        <v>5639716</v>
      </c>
      <c r="P64" s="103">
        <f t="shared" si="4"/>
        <v>6633010</v>
      </c>
    </row>
    <row r="65" spans="1:16" ht="30" customHeight="1" hidden="1">
      <c r="A65" s="35"/>
      <c r="B65" s="35"/>
      <c r="C65" s="36"/>
      <c r="D65" s="37"/>
      <c r="E65" s="43" t="s">
        <v>53</v>
      </c>
      <c r="F65" s="39">
        <v>0</v>
      </c>
      <c r="G65" s="39">
        <v>0</v>
      </c>
      <c r="H65" s="101">
        <f t="shared" si="1"/>
        <v>0</v>
      </c>
      <c r="I65" s="133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101">
        <f t="shared" si="3"/>
        <v>0</v>
      </c>
      <c r="P65" s="103">
        <f t="shared" si="4"/>
        <v>0</v>
      </c>
    </row>
    <row r="66" spans="1:16" ht="30" customHeight="1" hidden="1">
      <c r="A66" s="35"/>
      <c r="B66" s="35"/>
      <c r="C66" s="36"/>
      <c r="D66" s="37"/>
      <c r="E66" s="43" t="s">
        <v>54</v>
      </c>
      <c r="F66" s="39">
        <v>0</v>
      </c>
      <c r="G66" s="39">
        <v>0</v>
      </c>
      <c r="H66" s="101">
        <f t="shared" si="1"/>
        <v>0</v>
      </c>
      <c r="I66" s="133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01">
        <f t="shared" si="3"/>
        <v>0</v>
      </c>
      <c r="P66" s="103">
        <f t="shared" si="4"/>
        <v>0</v>
      </c>
    </row>
    <row r="67" spans="1:16" ht="30" customHeight="1">
      <c r="A67" s="35"/>
      <c r="B67" s="35"/>
      <c r="C67" s="36"/>
      <c r="D67" s="45" t="s">
        <v>55</v>
      </c>
      <c r="E67" s="46"/>
      <c r="F67" s="39">
        <v>117130</v>
      </c>
      <c r="G67" s="39">
        <v>141257</v>
      </c>
      <c r="H67" s="101">
        <f t="shared" si="1"/>
        <v>258387</v>
      </c>
      <c r="I67" s="133">
        <v>0</v>
      </c>
      <c r="J67" s="39">
        <v>1583455</v>
      </c>
      <c r="K67" s="39">
        <v>1092841</v>
      </c>
      <c r="L67" s="39">
        <v>1263674</v>
      </c>
      <c r="M67" s="39">
        <v>1297300</v>
      </c>
      <c r="N67" s="39">
        <v>721461</v>
      </c>
      <c r="O67" s="101">
        <f t="shared" si="3"/>
        <v>5958731</v>
      </c>
      <c r="P67" s="103">
        <f t="shared" si="4"/>
        <v>6217118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92">
        <v>401760</v>
      </c>
      <c r="G68" s="192">
        <v>524090</v>
      </c>
      <c r="H68" s="104">
        <f t="shared" si="1"/>
        <v>925850</v>
      </c>
      <c r="I68" s="193">
        <v>0</v>
      </c>
      <c r="J68" s="192">
        <v>4016490</v>
      </c>
      <c r="K68" s="192">
        <v>2354929</v>
      </c>
      <c r="L68" s="192">
        <v>1666012</v>
      </c>
      <c r="M68" s="192">
        <v>1125258</v>
      </c>
      <c r="N68" s="192">
        <v>498866</v>
      </c>
      <c r="O68" s="104">
        <f t="shared" si="3"/>
        <v>9661555</v>
      </c>
      <c r="P68" s="105">
        <f t="shared" si="4"/>
        <v>10587405</v>
      </c>
    </row>
    <row r="69" spans="1:16" ht="30" customHeight="1">
      <c r="A69" s="35"/>
      <c r="B69" s="35"/>
      <c r="C69" s="34" t="s">
        <v>57</v>
      </c>
      <c r="D69" s="50"/>
      <c r="E69" s="51"/>
      <c r="F69" s="96">
        <f>SUM(F70:F78)</f>
        <v>78343</v>
      </c>
      <c r="G69" s="96">
        <f>SUM(G70:G78)</f>
        <v>142850</v>
      </c>
      <c r="H69" s="97">
        <f t="shared" si="1"/>
        <v>221193</v>
      </c>
      <c r="I69" s="98">
        <f aca="true" t="shared" si="15" ref="I69:N69">SUM(I70:I78)</f>
        <v>0</v>
      </c>
      <c r="J69" s="96">
        <f t="shared" si="15"/>
        <v>10095964</v>
      </c>
      <c r="K69" s="96">
        <f t="shared" si="15"/>
        <v>9933980</v>
      </c>
      <c r="L69" s="96">
        <f t="shared" si="15"/>
        <v>11320959</v>
      </c>
      <c r="M69" s="96">
        <f t="shared" si="15"/>
        <v>12957101</v>
      </c>
      <c r="N69" s="96">
        <f t="shared" si="15"/>
        <v>10302098</v>
      </c>
      <c r="O69" s="97">
        <f t="shared" si="3"/>
        <v>54610102</v>
      </c>
      <c r="P69" s="99">
        <f t="shared" si="4"/>
        <v>54831295</v>
      </c>
    </row>
    <row r="70" spans="1:16" ht="30" customHeight="1">
      <c r="A70" s="35"/>
      <c r="B70" s="35"/>
      <c r="C70" s="52"/>
      <c r="D70" s="45" t="s">
        <v>58</v>
      </c>
      <c r="E70" s="46"/>
      <c r="F70" s="131">
        <v>0</v>
      </c>
      <c r="G70" s="131">
        <v>0</v>
      </c>
      <c r="H70" s="106">
        <f t="shared" si="1"/>
        <v>0</v>
      </c>
      <c r="I70" s="53">
        <v>0</v>
      </c>
      <c r="J70" s="131">
        <v>1225319</v>
      </c>
      <c r="K70" s="131">
        <v>1718850</v>
      </c>
      <c r="L70" s="131">
        <v>1861656</v>
      </c>
      <c r="M70" s="131">
        <v>1414194</v>
      </c>
      <c r="N70" s="131">
        <v>701946</v>
      </c>
      <c r="O70" s="106">
        <f t="shared" si="3"/>
        <v>6921965</v>
      </c>
      <c r="P70" s="107">
        <f t="shared" si="4"/>
        <v>6921965</v>
      </c>
    </row>
    <row r="71" spans="1:16" ht="30" customHeight="1">
      <c r="A71" s="35"/>
      <c r="B71" s="35"/>
      <c r="C71" s="36"/>
      <c r="D71" s="45" t="s">
        <v>59</v>
      </c>
      <c r="E71" s="46"/>
      <c r="F71" s="39">
        <v>0</v>
      </c>
      <c r="G71" s="39">
        <v>0</v>
      </c>
      <c r="H71" s="100">
        <f t="shared" si="1"/>
        <v>0</v>
      </c>
      <c r="I71" s="53">
        <v>0</v>
      </c>
      <c r="J71" s="39">
        <v>12365</v>
      </c>
      <c r="K71" s="39">
        <v>0</v>
      </c>
      <c r="L71" s="39">
        <v>0</v>
      </c>
      <c r="M71" s="39">
        <v>0</v>
      </c>
      <c r="N71" s="39">
        <v>0</v>
      </c>
      <c r="O71" s="101">
        <f t="shared" si="3"/>
        <v>12365</v>
      </c>
      <c r="P71" s="103">
        <f t="shared" si="4"/>
        <v>12365</v>
      </c>
    </row>
    <row r="72" spans="1:16" ht="30" customHeight="1">
      <c r="A72" s="35"/>
      <c r="B72" s="35"/>
      <c r="C72" s="36"/>
      <c r="D72" s="45" t="s">
        <v>74</v>
      </c>
      <c r="E72" s="46"/>
      <c r="F72" s="39">
        <v>0</v>
      </c>
      <c r="G72" s="39">
        <v>0</v>
      </c>
      <c r="H72" s="100">
        <f t="shared" si="1"/>
        <v>0</v>
      </c>
      <c r="I72" s="53">
        <v>0</v>
      </c>
      <c r="J72" s="39">
        <v>5025147</v>
      </c>
      <c r="K72" s="39">
        <v>3849680</v>
      </c>
      <c r="L72" s="39">
        <v>2840635</v>
      </c>
      <c r="M72" s="39">
        <v>1409446</v>
      </c>
      <c r="N72" s="39">
        <v>1091333</v>
      </c>
      <c r="O72" s="101">
        <f t="shared" si="3"/>
        <v>14216241</v>
      </c>
      <c r="P72" s="103">
        <f t="shared" si="4"/>
        <v>14216241</v>
      </c>
    </row>
    <row r="73" spans="1:16" ht="30" customHeight="1">
      <c r="A73" s="35"/>
      <c r="B73" s="35"/>
      <c r="C73" s="36"/>
      <c r="D73" s="45" t="s">
        <v>60</v>
      </c>
      <c r="E73" s="46"/>
      <c r="F73" s="39">
        <v>4182</v>
      </c>
      <c r="G73" s="39">
        <v>0</v>
      </c>
      <c r="H73" s="100">
        <f t="shared" si="1"/>
        <v>4182</v>
      </c>
      <c r="I73" s="133">
        <v>0</v>
      </c>
      <c r="J73" s="39">
        <v>441719</v>
      </c>
      <c r="K73" s="39">
        <v>296522</v>
      </c>
      <c r="L73" s="39">
        <v>716935</v>
      </c>
      <c r="M73" s="39">
        <v>571287</v>
      </c>
      <c r="N73" s="39">
        <v>385935</v>
      </c>
      <c r="O73" s="101">
        <f t="shared" si="3"/>
        <v>2412398</v>
      </c>
      <c r="P73" s="103">
        <f t="shared" si="4"/>
        <v>2416580</v>
      </c>
    </row>
    <row r="74" spans="1:16" ht="30" customHeight="1">
      <c r="A74" s="35"/>
      <c r="B74" s="35"/>
      <c r="C74" s="36"/>
      <c r="D74" s="45" t="s">
        <v>61</v>
      </c>
      <c r="E74" s="46"/>
      <c r="F74" s="39">
        <v>74161</v>
      </c>
      <c r="G74" s="39">
        <v>140433</v>
      </c>
      <c r="H74" s="100">
        <f t="shared" si="1"/>
        <v>214594</v>
      </c>
      <c r="I74" s="133">
        <v>0</v>
      </c>
      <c r="J74" s="39">
        <v>1256228</v>
      </c>
      <c r="K74" s="39">
        <v>1146696</v>
      </c>
      <c r="L74" s="39">
        <v>829849</v>
      </c>
      <c r="M74" s="39">
        <v>1029318</v>
      </c>
      <c r="N74" s="39">
        <v>443347</v>
      </c>
      <c r="O74" s="101">
        <f t="shared" si="3"/>
        <v>4705438</v>
      </c>
      <c r="P74" s="103">
        <f t="shared" si="4"/>
        <v>4920032</v>
      </c>
    </row>
    <row r="75" spans="1:16" ht="30" customHeight="1">
      <c r="A75" s="35"/>
      <c r="B75" s="35"/>
      <c r="C75" s="36"/>
      <c r="D75" s="45" t="s">
        <v>62</v>
      </c>
      <c r="E75" s="46"/>
      <c r="F75" s="39">
        <v>0</v>
      </c>
      <c r="G75" s="39">
        <v>2417</v>
      </c>
      <c r="H75" s="100">
        <f aca="true" t="shared" si="16" ref="H75:H84">SUM(F75:G75)</f>
        <v>2417</v>
      </c>
      <c r="I75" s="53">
        <v>0</v>
      </c>
      <c r="J75" s="39">
        <v>2112156</v>
      </c>
      <c r="K75" s="39">
        <v>2817376</v>
      </c>
      <c r="L75" s="39">
        <v>2931035</v>
      </c>
      <c r="M75" s="39">
        <v>1606335</v>
      </c>
      <c r="N75" s="39">
        <v>1036148</v>
      </c>
      <c r="O75" s="101">
        <f aca="true" t="shared" si="17" ref="O75:O84">SUM(I75:N75)</f>
        <v>10503050</v>
      </c>
      <c r="P75" s="103">
        <f aca="true" t="shared" si="18" ref="P75:P84">SUM(O75,H75)</f>
        <v>10505467</v>
      </c>
    </row>
    <row r="76" spans="1:16" ht="30" customHeight="1">
      <c r="A76" s="35"/>
      <c r="B76" s="35"/>
      <c r="C76" s="36"/>
      <c r="D76" s="45" t="s">
        <v>63</v>
      </c>
      <c r="E76" s="46"/>
      <c r="F76" s="39">
        <v>0</v>
      </c>
      <c r="G76" s="39">
        <v>0</v>
      </c>
      <c r="H76" s="100">
        <f t="shared" si="16"/>
        <v>0</v>
      </c>
      <c r="I76" s="53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101">
        <f t="shared" si="17"/>
        <v>0</v>
      </c>
      <c r="P76" s="103">
        <f t="shared" si="18"/>
        <v>0</v>
      </c>
    </row>
    <row r="77" spans="1:16" ht="30" customHeight="1">
      <c r="A77" s="35"/>
      <c r="B77" s="35"/>
      <c r="C77" s="36"/>
      <c r="D77" s="173" t="s">
        <v>64</v>
      </c>
      <c r="E77" s="174"/>
      <c r="F77" s="39">
        <v>0</v>
      </c>
      <c r="G77" s="39">
        <v>0</v>
      </c>
      <c r="H77" s="101">
        <f t="shared" si="16"/>
        <v>0</v>
      </c>
      <c r="I77" s="53">
        <v>0</v>
      </c>
      <c r="J77" s="39">
        <v>23030</v>
      </c>
      <c r="K77" s="39">
        <v>104856</v>
      </c>
      <c r="L77" s="39">
        <v>2140849</v>
      </c>
      <c r="M77" s="39">
        <v>6926521</v>
      </c>
      <c r="N77" s="39">
        <v>6643389</v>
      </c>
      <c r="O77" s="101">
        <f t="shared" si="17"/>
        <v>15838645</v>
      </c>
      <c r="P77" s="103">
        <f t="shared" si="18"/>
        <v>15838645</v>
      </c>
    </row>
    <row r="78" spans="1:16" ht="30" customHeight="1" thickBot="1">
      <c r="A78" s="35"/>
      <c r="B78" s="35"/>
      <c r="C78" s="47"/>
      <c r="D78" s="175" t="s">
        <v>65</v>
      </c>
      <c r="E78" s="176"/>
      <c r="F78" s="132">
        <v>0</v>
      </c>
      <c r="G78" s="132">
        <v>0</v>
      </c>
      <c r="H78" s="108">
        <f t="shared" si="16"/>
        <v>0</v>
      </c>
      <c r="I78" s="54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08">
        <f t="shared" si="17"/>
        <v>0</v>
      </c>
      <c r="P78" s="109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96">
        <f>SUM(F80:F83)</f>
        <v>0</v>
      </c>
      <c r="G79" s="96">
        <f>SUM(G80:G83)</f>
        <v>0</v>
      </c>
      <c r="H79" s="97">
        <f t="shared" si="16"/>
        <v>0</v>
      </c>
      <c r="I79" s="95">
        <v>0</v>
      </c>
      <c r="J79" s="96">
        <f>SUM(J80:J83)</f>
        <v>4382731</v>
      </c>
      <c r="K79" s="96">
        <f>SUM(K80:K83)</f>
        <v>5252920</v>
      </c>
      <c r="L79" s="96">
        <f>SUM(L80:L83)</f>
        <v>13090013</v>
      </c>
      <c r="M79" s="96">
        <f>SUM(M80:M83)</f>
        <v>28814273</v>
      </c>
      <c r="N79" s="96">
        <f>SUM(N80:N83)</f>
        <v>19802473</v>
      </c>
      <c r="O79" s="97">
        <f t="shared" si="17"/>
        <v>71342410</v>
      </c>
      <c r="P79" s="99">
        <f t="shared" si="18"/>
        <v>71342410</v>
      </c>
    </row>
    <row r="80" spans="1:16" ht="30" customHeight="1">
      <c r="A80" s="35"/>
      <c r="B80" s="35"/>
      <c r="C80" s="36"/>
      <c r="D80" s="45" t="s">
        <v>67</v>
      </c>
      <c r="E80" s="46"/>
      <c r="F80" s="39">
        <v>0</v>
      </c>
      <c r="G80" s="39">
        <v>0</v>
      </c>
      <c r="H80" s="101">
        <f t="shared" si="16"/>
        <v>0</v>
      </c>
      <c r="I80" s="53">
        <v>0</v>
      </c>
      <c r="J80" s="39">
        <v>156322</v>
      </c>
      <c r="K80" s="39">
        <v>223719</v>
      </c>
      <c r="L80" s="39">
        <v>5412372</v>
      </c>
      <c r="M80" s="39">
        <v>14635305</v>
      </c>
      <c r="N80" s="39">
        <v>11206531</v>
      </c>
      <c r="O80" s="39">
        <f t="shared" si="17"/>
        <v>31634249</v>
      </c>
      <c r="P80" s="103">
        <f t="shared" si="18"/>
        <v>31634249</v>
      </c>
    </row>
    <row r="81" spans="1:16" ht="30" customHeight="1">
      <c r="A81" s="35"/>
      <c r="B81" s="35"/>
      <c r="C81" s="36"/>
      <c r="D81" s="45" t="s">
        <v>68</v>
      </c>
      <c r="E81" s="46"/>
      <c r="F81" s="39">
        <v>0</v>
      </c>
      <c r="G81" s="39">
        <v>0</v>
      </c>
      <c r="H81" s="101">
        <f t="shared" si="16"/>
        <v>0</v>
      </c>
      <c r="I81" s="53">
        <v>0</v>
      </c>
      <c r="J81" s="39">
        <v>3942332</v>
      </c>
      <c r="K81" s="39">
        <v>4434554</v>
      </c>
      <c r="L81" s="39">
        <v>5725805</v>
      </c>
      <c r="M81" s="39">
        <v>6299144</v>
      </c>
      <c r="N81" s="39">
        <v>3962463</v>
      </c>
      <c r="O81" s="39">
        <f t="shared" si="17"/>
        <v>24364298</v>
      </c>
      <c r="P81" s="103">
        <f t="shared" si="18"/>
        <v>24364298</v>
      </c>
    </row>
    <row r="82" spans="1:16" ht="30" customHeight="1">
      <c r="A82" s="35"/>
      <c r="B82" s="35"/>
      <c r="C82" s="36"/>
      <c r="D82" s="45" t="s">
        <v>69</v>
      </c>
      <c r="E82" s="46"/>
      <c r="F82" s="39">
        <v>0</v>
      </c>
      <c r="G82" s="39">
        <v>0</v>
      </c>
      <c r="H82" s="101">
        <f t="shared" si="16"/>
        <v>0</v>
      </c>
      <c r="I82" s="53">
        <v>0</v>
      </c>
      <c r="J82" s="39">
        <v>70774</v>
      </c>
      <c r="K82" s="39">
        <v>274105</v>
      </c>
      <c r="L82" s="39">
        <v>1157789</v>
      </c>
      <c r="M82" s="39">
        <v>3961691</v>
      </c>
      <c r="N82" s="39">
        <v>2446571</v>
      </c>
      <c r="O82" s="39">
        <f t="shared" si="17"/>
        <v>7910930</v>
      </c>
      <c r="P82" s="103">
        <f t="shared" si="18"/>
        <v>7910930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92">
        <v>0</v>
      </c>
      <c r="G83" s="192">
        <v>0</v>
      </c>
      <c r="H83" s="104">
        <f t="shared" si="16"/>
        <v>0</v>
      </c>
      <c r="I83" s="194">
        <v>0</v>
      </c>
      <c r="J83" s="192">
        <v>213303</v>
      </c>
      <c r="K83" s="192">
        <v>320542</v>
      </c>
      <c r="L83" s="192">
        <v>794047</v>
      </c>
      <c r="M83" s="192">
        <v>3918133</v>
      </c>
      <c r="N83" s="192">
        <v>2186908</v>
      </c>
      <c r="O83" s="192">
        <f t="shared" si="17"/>
        <v>7432933</v>
      </c>
      <c r="P83" s="105">
        <f t="shared" si="18"/>
        <v>7432933</v>
      </c>
    </row>
    <row r="84" spans="1:16" ht="30" customHeight="1" thickBot="1">
      <c r="A84" s="35"/>
      <c r="B84" s="35"/>
      <c r="C84" s="177" t="s">
        <v>70</v>
      </c>
      <c r="D84" s="178"/>
      <c r="E84" s="178"/>
      <c r="F84" s="111">
        <f>SUM(F48,F69,F79)</f>
        <v>1896103</v>
      </c>
      <c r="G84" s="111">
        <f>SUM(G48,G69,G79)</f>
        <v>3639904</v>
      </c>
      <c r="H84" s="112">
        <f t="shared" si="16"/>
        <v>5536007</v>
      </c>
      <c r="I84" s="113">
        <f aca="true" t="shared" si="19" ref="I84:N84">SUM(I48,I69,I79)</f>
        <v>0</v>
      </c>
      <c r="J84" s="111">
        <f t="shared" si="19"/>
        <v>41050712</v>
      </c>
      <c r="K84" s="111">
        <f t="shared" si="19"/>
        <v>36437737</v>
      </c>
      <c r="L84" s="111">
        <f t="shared" si="19"/>
        <v>41590311</v>
      </c>
      <c r="M84" s="111">
        <f t="shared" si="19"/>
        <v>56968067</v>
      </c>
      <c r="N84" s="111">
        <f t="shared" si="19"/>
        <v>38483174</v>
      </c>
      <c r="O84" s="112">
        <f t="shared" si="17"/>
        <v>214530001</v>
      </c>
      <c r="P84" s="114">
        <f t="shared" si="18"/>
        <v>220066008</v>
      </c>
    </row>
    <row r="85" spans="3:5" ht="12.75" thickTop="1">
      <c r="C85" s="35"/>
      <c r="D85" s="35"/>
      <c r="E85" s="35"/>
    </row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zoomScale="60" zoomScaleNormal="60" zoomScalePageLayoutView="0" workbookViewId="0" topLeftCell="B1">
      <selection activeCell="C1" sqref="C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35" customWidth="1"/>
    <col min="17" max="17" width="4.25390625" style="35" customWidth="1"/>
    <col min="18" max="16384" width="0" style="35" hidden="1" customWidth="1"/>
  </cols>
  <sheetData>
    <row r="1" spans="1:15" ht="39.75" customHeight="1">
      <c r="A1" s="35"/>
      <c r="B1" s="35"/>
      <c r="C1" s="35"/>
      <c r="D1" s="56"/>
      <c r="E1" s="57"/>
      <c r="G1" s="180" t="s">
        <v>21</v>
      </c>
      <c r="H1" s="180"/>
      <c r="I1" s="180"/>
      <c r="J1" s="180"/>
      <c r="K1" s="180"/>
      <c r="L1" s="180"/>
      <c r="M1" s="180"/>
      <c r="N1" s="86"/>
      <c r="O1" s="58"/>
    </row>
    <row r="2" spans="1:16" ht="30" customHeight="1">
      <c r="A2" s="35"/>
      <c r="B2" s="35"/>
      <c r="C2" s="35"/>
      <c r="D2" s="35"/>
      <c r="E2" s="59"/>
      <c r="G2" s="149" t="s">
        <v>93</v>
      </c>
      <c r="H2" s="149"/>
      <c r="I2" s="149"/>
      <c r="J2" s="149"/>
      <c r="K2" s="149"/>
      <c r="L2" s="149"/>
      <c r="M2" s="149"/>
      <c r="N2" s="87"/>
      <c r="O2" s="162">
        <v>41086</v>
      </c>
      <c r="P2" s="162"/>
    </row>
    <row r="3" spans="1:17" ht="24.75" customHeight="1">
      <c r="A3" s="35"/>
      <c r="B3" s="35"/>
      <c r="C3" s="35"/>
      <c r="D3" s="35"/>
      <c r="E3" s="90"/>
      <c r="F3" s="88"/>
      <c r="N3" s="89"/>
      <c r="O3" s="162"/>
      <c r="P3" s="162"/>
      <c r="Q3" s="62"/>
    </row>
    <row r="4" spans="1:17" ht="24.75" customHeight="1">
      <c r="A4" s="35"/>
      <c r="B4" s="35"/>
      <c r="C4" s="120"/>
      <c r="D4" s="35"/>
      <c r="E4" s="35"/>
      <c r="N4" s="90"/>
      <c r="O4" s="162" t="s">
        <v>31</v>
      </c>
      <c r="P4" s="162"/>
      <c r="Q4" s="62"/>
    </row>
    <row r="5" spans="1:17" ht="27" customHeight="1">
      <c r="A5" s="35"/>
      <c r="B5" s="35"/>
      <c r="C5" s="120" t="s">
        <v>27</v>
      </c>
      <c r="D5" s="35"/>
      <c r="E5" s="64"/>
      <c r="F5" s="91"/>
      <c r="N5" s="92"/>
      <c r="O5" s="92"/>
      <c r="P5" s="81" t="s">
        <v>79</v>
      </c>
      <c r="Q5" s="62"/>
    </row>
    <row r="6" spans="1:17" ht="9" customHeight="1" thickBot="1">
      <c r="A6" s="35"/>
      <c r="B6" s="35"/>
      <c r="C6" s="121"/>
      <c r="D6" s="121"/>
      <c r="E6" s="121"/>
      <c r="F6" s="93"/>
      <c r="L6" s="67"/>
      <c r="M6" s="67"/>
      <c r="N6" s="94"/>
      <c r="O6" s="94"/>
      <c r="P6" s="94"/>
      <c r="Q6" s="67"/>
    </row>
    <row r="7" spans="1:17" ht="30" customHeight="1" thickBot="1" thickTop="1">
      <c r="A7" s="35"/>
      <c r="B7" s="35"/>
      <c r="C7" s="181" t="s">
        <v>32</v>
      </c>
      <c r="D7" s="182"/>
      <c r="E7" s="182"/>
      <c r="F7" s="185" t="s">
        <v>33</v>
      </c>
      <c r="G7" s="186"/>
      <c r="H7" s="186"/>
      <c r="I7" s="187" t="s">
        <v>34</v>
      </c>
      <c r="J7" s="187"/>
      <c r="K7" s="187"/>
      <c r="L7" s="187"/>
      <c r="M7" s="187"/>
      <c r="N7" s="187"/>
      <c r="O7" s="188"/>
      <c r="P7" s="189" t="s">
        <v>6</v>
      </c>
      <c r="Q7" s="9"/>
    </row>
    <row r="8" spans="1:17" ht="42" customHeight="1" thickBot="1">
      <c r="A8" s="35"/>
      <c r="B8" s="35"/>
      <c r="C8" s="183"/>
      <c r="D8" s="184"/>
      <c r="E8" s="184"/>
      <c r="F8" s="23" t="s">
        <v>7</v>
      </c>
      <c r="G8" s="23" t="s">
        <v>8</v>
      </c>
      <c r="H8" s="24" t="s">
        <v>9</v>
      </c>
      <c r="I8" s="25" t="s">
        <v>35</v>
      </c>
      <c r="J8" s="26" t="s">
        <v>1</v>
      </c>
      <c r="K8" s="26" t="s">
        <v>2</v>
      </c>
      <c r="L8" s="26" t="s">
        <v>3</v>
      </c>
      <c r="M8" s="26" t="s">
        <v>4</v>
      </c>
      <c r="N8" s="26" t="s">
        <v>5</v>
      </c>
      <c r="O8" s="27" t="s">
        <v>9</v>
      </c>
      <c r="P8" s="190"/>
      <c r="Q8" s="9"/>
    </row>
    <row r="9" spans="1:17" ht="30" customHeight="1" thickBot="1">
      <c r="A9" s="35"/>
      <c r="B9" s="35"/>
      <c r="C9" s="117" t="s">
        <v>72</v>
      </c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9"/>
    </row>
    <row r="10" spans="1:17" ht="30" customHeight="1">
      <c r="A10" s="35"/>
      <c r="B10" s="35"/>
      <c r="C10" s="34" t="s">
        <v>37</v>
      </c>
      <c r="D10" s="31"/>
      <c r="E10" s="32"/>
      <c r="F10" s="96">
        <f>SUM(F11,F17,F20,F25,F29,F30)</f>
        <v>23212198</v>
      </c>
      <c r="G10" s="96">
        <f>SUM(G11,G17,G20,G25,G29,G30)</f>
        <v>38344059</v>
      </c>
      <c r="H10" s="97">
        <f>SUM(F10:G10)</f>
        <v>61556257</v>
      </c>
      <c r="I10" s="98">
        <f aca="true" t="shared" si="0" ref="I10:N10">SUM(I11,I17,I20,I25,I29,I30)</f>
        <v>0</v>
      </c>
      <c r="J10" s="96">
        <f t="shared" si="0"/>
        <v>269209868</v>
      </c>
      <c r="K10" s="96">
        <f t="shared" si="0"/>
        <v>214060747</v>
      </c>
      <c r="L10" s="96">
        <f t="shared" si="0"/>
        <v>173269735</v>
      </c>
      <c r="M10" s="96">
        <f t="shared" si="0"/>
        <v>153054078</v>
      </c>
      <c r="N10" s="96">
        <f t="shared" si="0"/>
        <v>84305465</v>
      </c>
      <c r="O10" s="97">
        <f>SUM(I10:N10)</f>
        <v>893899893</v>
      </c>
      <c r="P10" s="99">
        <f>SUM(O10,H10)</f>
        <v>955456150</v>
      </c>
      <c r="Q10" s="9"/>
    </row>
    <row r="11" spans="1:16" ht="30" customHeight="1">
      <c r="A11" s="35"/>
      <c r="B11" s="35"/>
      <c r="C11" s="36"/>
      <c r="D11" s="37" t="s">
        <v>38</v>
      </c>
      <c r="E11" s="38"/>
      <c r="F11" s="100">
        <f>SUM(F12:F16)</f>
        <v>2190300</v>
      </c>
      <c r="G11" s="100">
        <f>SUM(G12:G16)</f>
        <v>5715890</v>
      </c>
      <c r="H11" s="101">
        <f aca="true" t="shared" si="1" ref="H11:H74">SUM(F11:G11)</f>
        <v>7906190</v>
      </c>
      <c r="I11" s="102">
        <f aca="true" t="shared" si="2" ref="I11:N11">SUM(I12:I16)</f>
        <v>0</v>
      </c>
      <c r="J11" s="100">
        <f t="shared" si="2"/>
        <v>50362036</v>
      </c>
      <c r="K11" s="100">
        <f t="shared" si="2"/>
        <v>38554461</v>
      </c>
      <c r="L11" s="100">
        <f t="shared" si="2"/>
        <v>28470027</v>
      </c>
      <c r="M11" s="100">
        <f t="shared" si="2"/>
        <v>32797292</v>
      </c>
      <c r="N11" s="100">
        <f t="shared" si="2"/>
        <v>22953134</v>
      </c>
      <c r="O11" s="101">
        <f aca="true" t="shared" si="3" ref="O11:O74">SUM(I11:N11)</f>
        <v>173136950</v>
      </c>
      <c r="P11" s="103">
        <f aca="true" t="shared" si="4" ref="P11:P74">SUM(O11,H11)</f>
        <v>181043140</v>
      </c>
    </row>
    <row r="12" spans="1:16" ht="30" customHeight="1">
      <c r="A12" s="35"/>
      <c r="B12" s="35"/>
      <c r="C12" s="36"/>
      <c r="D12" s="37"/>
      <c r="E12" s="40" t="s">
        <v>39</v>
      </c>
      <c r="F12" s="39">
        <v>0</v>
      </c>
      <c r="G12" s="39">
        <v>0</v>
      </c>
      <c r="H12" s="101">
        <f t="shared" si="1"/>
        <v>0</v>
      </c>
      <c r="I12" s="133">
        <v>0</v>
      </c>
      <c r="J12" s="39">
        <v>30555338</v>
      </c>
      <c r="K12" s="39">
        <v>24348815</v>
      </c>
      <c r="L12" s="39">
        <v>18029128</v>
      </c>
      <c r="M12" s="39">
        <v>18881395</v>
      </c>
      <c r="N12" s="39">
        <v>12695946</v>
      </c>
      <c r="O12" s="101">
        <f t="shared" si="3"/>
        <v>104510622</v>
      </c>
      <c r="P12" s="103">
        <f t="shared" si="4"/>
        <v>104510622</v>
      </c>
    </row>
    <row r="13" spans="1:16" ht="30" customHeight="1">
      <c r="A13" s="35"/>
      <c r="B13" s="35"/>
      <c r="C13" s="36"/>
      <c r="D13" s="37"/>
      <c r="E13" s="40" t="s">
        <v>40</v>
      </c>
      <c r="F13" s="39">
        <v>0</v>
      </c>
      <c r="G13" s="39">
        <v>0</v>
      </c>
      <c r="H13" s="101">
        <f t="shared" si="1"/>
        <v>0</v>
      </c>
      <c r="I13" s="133">
        <v>0</v>
      </c>
      <c r="J13" s="39">
        <v>52100</v>
      </c>
      <c r="K13" s="39">
        <v>39680</v>
      </c>
      <c r="L13" s="39">
        <v>544749</v>
      </c>
      <c r="M13" s="39">
        <v>2935229</v>
      </c>
      <c r="N13" s="39">
        <v>2660906</v>
      </c>
      <c r="O13" s="101">
        <f t="shared" si="3"/>
        <v>6232664</v>
      </c>
      <c r="P13" s="103">
        <f t="shared" si="4"/>
        <v>6232664</v>
      </c>
    </row>
    <row r="14" spans="1:16" ht="30" customHeight="1">
      <c r="A14" s="35"/>
      <c r="B14" s="35"/>
      <c r="C14" s="36"/>
      <c r="D14" s="37"/>
      <c r="E14" s="40" t="s">
        <v>41</v>
      </c>
      <c r="F14" s="39">
        <v>895550</v>
      </c>
      <c r="G14" s="39">
        <v>2749100</v>
      </c>
      <c r="H14" s="101">
        <f t="shared" si="1"/>
        <v>3644650</v>
      </c>
      <c r="I14" s="133">
        <v>0</v>
      </c>
      <c r="J14" s="39">
        <v>9117104</v>
      </c>
      <c r="K14" s="39">
        <v>6128816</v>
      </c>
      <c r="L14" s="39">
        <v>3727770</v>
      </c>
      <c r="M14" s="39">
        <v>5674238</v>
      </c>
      <c r="N14" s="39">
        <v>4491409</v>
      </c>
      <c r="O14" s="101">
        <f t="shared" si="3"/>
        <v>29139337</v>
      </c>
      <c r="P14" s="103">
        <f t="shared" si="4"/>
        <v>32783987</v>
      </c>
    </row>
    <row r="15" spans="1:16" ht="30" customHeight="1">
      <c r="A15" s="35"/>
      <c r="B15" s="35"/>
      <c r="C15" s="36"/>
      <c r="D15" s="37"/>
      <c r="E15" s="40" t="s">
        <v>42</v>
      </c>
      <c r="F15" s="39">
        <v>834900</v>
      </c>
      <c r="G15" s="39">
        <v>2316030</v>
      </c>
      <c r="H15" s="101">
        <f t="shared" si="1"/>
        <v>3150930</v>
      </c>
      <c r="I15" s="133">
        <v>0</v>
      </c>
      <c r="J15" s="39">
        <v>5985824</v>
      </c>
      <c r="K15" s="39">
        <v>4343180</v>
      </c>
      <c r="L15" s="39">
        <v>3606980</v>
      </c>
      <c r="M15" s="39">
        <v>3142620</v>
      </c>
      <c r="N15" s="39">
        <v>1643713</v>
      </c>
      <c r="O15" s="101">
        <f t="shared" si="3"/>
        <v>18722317</v>
      </c>
      <c r="P15" s="103">
        <f t="shared" si="4"/>
        <v>21873247</v>
      </c>
    </row>
    <row r="16" spans="1:16" ht="30" customHeight="1">
      <c r="A16" s="35"/>
      <c r="B16" s="35"/>
      <c r="C16" s="36"/>
      <c r="D16" s="37"/>
      <c r="E16" s="40" t="s">
        <v>43</v>
      </c>
      <c r="F16" s="39">
        <v>459850</v>
      </c>
      <c r="G16" s="39">
        <v>650760</v>
      </c>
      <c r="H16" s="101">
        <f t="shared" si="1"/>
        <v>1110610</v>
      </c>
      <c r="I16" s="133">
        <v>0</v>
      </c>
      <c r="J16" s="39">
        <v>4651670</v>
      </c>
      <c r="K16" s="39">
        <v>3693970</v>
      </c>
      <c r="L16" s="39">
        <v>2561400</v>
      </c>
      <c r="M16" s="39">
        <v>2163810</v>
      </c>
      <c r="N16" s="39">
        <v>1461160</v>
      </c>
      <c r="O16" s="101">
        <f t="shared" si="3"/>
        <v>14532010</v>
      </c>
      <c r="P16" s="103">
        <f t="shared" si="4"/>
        <v>15642620</v>
      </c>
    </row>
    <row r="17" spans="1:16" ht="30" customHeight="1">
      <c r="A17" s="35"/>
      <c r="B17" s="35"/>
      <c r="C17" s="36"/>
      <c r="D17" s="41" t="s">
        <v>44</v>
      </c>
      <c r="E17" s="42"/>
      <c r="F17" s="100">
        <f>SUM(F18:F19)</f>
        <v>7091900</v>
      </c>
      <c r="G17" s="100">
        <f>SUM(G18:G19)</f>
        <v>15465399</v>
      </c>
      <c r="H17" s="101">
        <f t="shared" si="1"/>
        <v>22557299</v>
      </c>
      <c r="I17" s="102">
        <f aca="true" t="shared" si="5" ref="I17:N17">SUM(I18:I19)</f>
        <v>0</v>
      </c>
      <c r="J17" s="100">
        <f t="shared" si="5"/>
        <v>136499006</v>
      </c>
      <c r="K17" s="100">
        <f t="shared" si="5"/>
        <v>110523667</v>
      </c>
      <c r="L17" s="100">
        <f t="shared" si="5"/>
        <v>72892580</v>
      </c>
      <c r="M17" s="100">
        <f t="shared" si="5"/>
        <v>53856176</v>
      </c>
      <c r="N17" s="100">
        <f t="shared" si="5"/>
        <v>31824349</v>
      </c>
      <c r="O17" s="101">
        <f t="shared" si="3"/>
        <v>405595778</v>
      </c>
      <c r="P17" s="103">
        <f t="shared" si="4"/>
        <v>428153077</v>
      </c>
    </row>
    <row r="18" spans="1:16" ht="30" customHeight="1">
      <c r="A18" s="35"/>
      <c r="B18" s="35"/>
      <c r="C18" s="36"/>
      <c r="D18" s="37"/>
      <c r="E18" s="40" t="s">
        <v>45</v>
      </c>
      <c r="F18" s="39">
        <v>0</v>
      </c>
      <c r="G18" s="39">
        <v>0</v>
      </c>
      <c r="H18" s="101">
        <f t="shared" si="1"/>
        <v>0</v>
      </c>
      <c r="I18" s="133">
        <v>0</v>
      </c>
      <c r="J18" s="39">
        <v>104451040</v>
      </c>
      <c r="K18" s="39">
        <v>84150069</v>
      </c>
      <c r="L18" s="39">
        <v>57707908</v>
      </c>
      <c r="M18" s="39">
        <v>46522227</v>
      </c>
      <c r="N18" s="39">
        <v>28546029</v>
      </c>
      <c r="O18" s="101">
        <f t="shared" si="3"/>
        <v>321377273</v>
      </c>
      <c r="P18" s="103">
        <f t="shared" si="4"/>
        <v>321377273</v>
      </c>
    </row>
    <row r="19" spans="1:16" ht="30" customHeight="1">
      <c r="A19" s="35"/>
      <c r="B19" s="35"/>
      <c r="C19" s="36"/>
      <c r="D19" s="37"/>
      <c r="E19" s="40" t="s">
        <v>46</v>
      </c>
      <c r="F19" s="39">
        <v>7091900</v>
      </c>
      <c r="G19" s="39">
        <v>15465399</v>
      </c>
      <c r="H19" s="101">
        <f t="shared" si="1"/>
        <v>22557299</v>
      </c>
      <c r="I19" s="133">
        <v>0</v>
      </c>
      <c r="J19" s="39">
        <v>32047966</v>
      </c>
      <c r="K19" s="39">
        <v>26373598</v>
      </c>
      <c r="L19" s="39">
        <v>15184672</v>
      </c>
      <c r="M19" s="39">
        <v>7333949</v>
      </c>
      <c r="N19" s="39">
        <v>3278320</v>
      </c>
      <c r="O19" s="101">
        <f t="shared" si="3"/>
        <v>84218505</v>
      </c>
      <c r="P19" s="103">
        <f t="shared" si="4"/>
        <v>106775804</v>
      </c>
    </row>
    <row r="20" spans="1:16" ht="30" customHeight="1">
      <c r="A20" s="35"/>
      <c r="B20" s="35"/>
      <c r="C20" s="36"/>
      <c r="D20" s="41" t="s">
        <v>47</v>
      </c>
      <c r="E20" s="42"/>
      <c r="F20" s="100">
        <f>SUM(F21:F24)</f>
        <v>181340</v>
      </c>
      <c r="G20" s="100">
        <f>SUM(G21:G24)</f>
        <v>730850</v>
      </c>
      <c r="H20" s="101">
        <f t="shared" si="1"/>
        <v>912190</v>
      </c>
      <c r="I20" s="102">
        <f aca="true" t="shared" si="6" ref="I20:N20">SUM(I21:I24)</f>
        <v>0</v>
      </c>
      <c r="J20" s="100">
        <f t="shared" si="6"/>
        <v>11677805</v>
      </c>
      <c r="K20" s="100">
        <f t="shared" si="6"/>
        <v>11126424</v>
      </c>
      <c r="L20" s="100">
        <f t="shared" si="6"/>
        <v>29327430</v>
      </c>
      <c r="M20" s="100">
        <f t="shared" si="6"/>
        <v>31090139</v>
      </c>
      <c r="N20" s="100">
        <f t="shared" si="6"/>
        <v>11736900</v>
      </c>
      <c r="O20" s="101">
        <f t="shared" si="3"/>
        <v>94958698</v>
      </c>
      <c r="P20" s="103">
        <f t="shared" si="4"/>
        <v>95870888</v>
      </c>
    </row>
    <row r="21" spans="1:16" ht="30" customHeight="1">
      <c r="A21" s="35"/>
      <c r="B21" s="35"/>
      <c r="C21" s="36"/>
      <c r="D21" s="37"/>
      <c r="E21" s="40" t="s">
        <v>48</v>
      </c>
      <c r="F21" s="39">
        <v>137600</v>
      </c>
      <c r="G21" s="39">
        <v>530240</v>
      </c>
      <c r="H21" s="101">
        <f t="shared" si="1"/>
        <v>667840</v>
      </c>
      <c r="I21" s="133">
        <v>0</v>
      </c>
      <c r="J21" s="39">
        <v>9274645</v>
      </c>
      <c r="K21" s="39">
        <v>9529204</v>
      </c>
      <c r="L21" s="39">
        <v>27451900</v>
      </c>
      <c r="M21" s="39">
        <v>30101619</v>
      </c>
      <c r="N21" s="39">
        <v>11399660</v>
      </c>
      <c r="O21" s="101">
        <f t="shared" si="3"/>
        <v>87757028</v>
      </c>
      <c r="P21" s="103">
        <f t="shared" si="4"/>
        <v>88424868</v>
      </c>
    </row>
    <row r="22" spans="1:16" ht="30" customHeight="1">
      <c r="A22" s="35"/>
      <c r="B22" s="35"/>
      <c r="C22" s="36"/>
      <c r="D22" s="37"/>
      <c r="E22" s="43" t="s">
        <v>49</v>
      </c>
      <c r="F22" s="39">
        <v>43740</v>
      </c>
      <c r="G22" s="39">
        <v>200610</v>
      </c>
      <c r="H22" s="101">
        <f t="shared" si="1"/>
        <v>244350</v>
      </c>
      <c r="I22" s="133">
        <v>0</v>
      </c>
      <c r="J22" s="39">
        <v>2403160</v>
      </c>
      <c r="K22" s="39">
        <v>1597220</v>
      </c>
      <c r="L22" s="39">
        <v>1875530</v>
      </c>
      <c r="M22" s="39">
        <v>988520</v>
      </c>
      <c r="N22" s="39">
        <v>337240</v>
      </c>
      <c r="O22" s="101">
        <f t="shared" si="3"/>
        <v>7201670</v>
      </c>
      <c r="P22" s="103">
        <f t="shared" si="4"/>
        <v>7446020</v>
      </c>
    </row>
    <row r="23" spans="1:16" ht="30" customHeight="1">
      <c r="A23" s="35"/>
      <c r="B23" s="35"/>
      <c r="C23" s="36"/>
      <c r="D23" s="37"/>
      <c r="E23" s="43" t="s">
        <v>50</v>
      </c>
      <c r="F23" s="39">
        <v>0</v>
      </c>
      <c r="G23" s="39">
        <v>0</v>
      </c>
      <c r="H23" s="101">
        <f t="shared" si="1"/>
        <v>0</v>
      </c>
      <c r="I23" s="133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101">
        <f t="shared" si="3"/>
        <v>0</v>
      </c>
      <c r="P23" s="103">
        <f t="shared" si="4"/>
        <v>0</v>
      </c>
    </row>
    <row r="24" spans="1:16" ht="30" customHeight="1">
      <c r="A24" s="35"/>
      <c r="B24" s="35"/>
      <c r="C24" s="36"/>
      <c r="D24" s="44"/>
      <c r="E24" s="43" t="s">
        <v>77</v>
      </c>
      <c r="F24" s="39">
        <v>0</v>
      </c>
      <c r="G24" s="39">
        <v>0</v>
      </c>
      <c r="H24" s="101">
        <f t="shared" si="1"/>
        <v>0</v>
      </c>
      <c r="I24" s="53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101">
        <f t="shared" si="3"/>
        <v>0</v>
      </c>
      <c r="P24" s="103">
        <f t="shared" si="4"/>
        <v>0</v>
      </c>
    </row>
    <row r="25" spans="1:16" ht="30" customHeight="1">
      <c r="A25" s="35"/>
      <c r="B25" s="35"/>
      <c r="C25" s="36"/>
      <c r="D25" s="41" t="s">
        <v>51</v>
      </c>
      <c r="E25" s="42"/>
      <c r="F25" s="100">
        <f>SUM(F26:F28)</f>
        <v>8554021</v>
      </c>
      <c r="G25" s="100">
        <f>SUM(G26:G28)</f>
        <v>9754676</v>
      </c>
      <c r="H25" s="101">
        <f t="shared" si="1"/>
        <v>18308697</v>
      </c>
      <c r="I25" s="102">
        <f aca="true" t="shared" si="7" ref="I25:N25">SUM(I26:I28)</f>
        <v>0</v>
      </c>
      <c r="J25" s="100">
        <f>SUM(J26:J28)</f>
        <v>14580532</v>
      </c>
      <c r="K25" s="100">
        <f t="shared" si="7"/>
        <v>19327200</v>
      </c>
      <c r="L25" s="100">
        <f t="shared" si="7"/>
        <v>13247320</v>
      </c>
      <c r="M25" s="100">
        <f t="shared" si="7"/>
        <v>10998030</v>
      </c>
      <c r="N25" s="100">
        <f t="shared" si="7"/>
        <v>5543367</v>
      </c>
      <c r="O25" s="101">
        <f t="shared" si="3"/>
        <v>63696449</v>
      </c>
      <c r="P25" s="103">
        <f t="shared" si="4"/>
        <v>82005146</v>
      </c>
    </row>
    <row r="26" spans="1:16" ht="30" customHeight="1">
      <c r="A26" s="35"/>
      <c r="B26" s="35"/>
      <c r="C26" s="36"/>
      <c r="D26" s="37"/>
      <c r="E26" s="43" t="s">
        <v>52</v>
      </c>
      <c r="F26" s="39">
        <v>3525160</v>
      </c>
      <c r="G26" s="39">
        <v>6407780</v>
      </c>
      <c r="H26" s="101">
        <f t="shared" si="1"/>
        <v>9932940</v>
      </c>
      <c r="I26" s="133">
        <v>0</v>
      </c>
      <c r="J26" s="39">
        <v>11226640</v>
      </c>
      <c r="K26" s="39">
        <v>17891170</v>
      </c>
      <c r="L26" s="39">
        <v>11849330</v>
      </c>
      <c r="M26" s="39">
        <v>10216020</v>
      </c>
      <c r="N26" s="39">
        <v>5214000</v>
      </c>
      <c r="O26" s="101">
        <f t="shared" si="3"/>
        <v>56397160</v>
      </c>
      <c r="P26" s="103">
        <f t="shared" si="4"/>
        <v>66330100</v>
      </c>
    </row>
    <row r="27" spans="1:16" ht="30" customHeight="1">
      <c r="A27" s="35"/>
      <c r="B27" s="35"/>
      <c r="C27" s="36"/>
      <c r="D27" s="37"/>
      <c r="E27" s="43" t="s">
        <v>53</v>
      </c>
      <c r="F27" s="39">
        <v>418296</v>
      </c>
      <c r="G27" s="39">
        <v>580188</v>
      </c>
      <c r="H27" s="101">
        <f t="shared" si="1"/>
        <v>998484</v>
      </c>
      <c r="I27" s="133">
        <v>0</v>
      </c>
      <c r="J27" s="39">
        <v>825620</v>
      </c>
      <c r="K27" s="39">
        <v>350838</v>
      </c>
      <c r="L27" s="39">
        <v>423442</v>
      </c>
      <c r="M27" s="39">
        <v>418230</v>
      </c>
      <c r="N27" s="39">
        <v>147520</v>
      </c>
      <c r="O27" s="101">
        <f t="shared" si="3"/>
        <v>2165650</v>
      </c>
      <c r="P27" s="103">
        <f t="shared" si="4"/>
        <v>3164134</v>
      </c>
    </row>
    <row r="28" spans="1:16" ht="30" customHeight="1">
      <c r="A28" s="35"/>
      <c r="B28" s="35"/>
      <c r="C28" s="36"/>
      <c r="D28" s="37"/>
      <c r="E28" s="43" t="s">
        <v>54</v>
      </c>
      <c r="F28" s="39">
        <v>4610565</v>
      </c>
      <c r="G28" s="39">
        <v>2766708</v>
      </c>
      <c r="H28" s="101">
        <f t="shared" si="1"/>
        <v>7377273</v>
      </c>
      <c r="I28" s="133">
        <v>0</v>
      </c>
      <c r="J28" s="39">
        <v>2528272</v>
      </c>
      <c r="K28" s="39">
        <v>1085192</v>
      </c>
      <c r="L28" s="39">
        <v>974548</v>
      </c>
      <c r="M28" s="39">
        <v>363780</v>
      </c>
      <c r="N28" s="39">
        <v>181847</v>
      </c>
      <c r="O28" s="101">
        <f t="shared" si="3"/>
        <v>5133639</v>
      </c>
      <c r="P28" s="103">
        <f t="shared" si="4"/>
        <v>12510912</v>
      </c>
    </row>
    <row r="29" spans="1:16" ht="30" customHeight="1">
      <c r="A29" s="35"/>
      <c r="B29" s="35"/>
      <c r="C29" s="36"/>
      <c r="D29" s="45" t="s">
        <v>55</v>
      </c>
      <c r="E29" s="46"/>
      <c r="F29" s="39">
        <v>1177037</v>
      </c>
      <c r="G29" s="39">
        <v>1435652</v>
      </c>
      <c r="H29" s="101">
        <f t="shared" si="1"/>
        <v>2612689</v>
      </c>
      <c r="I29" s="133">
        <v>0</v>
      </c>
      <c r="J29" s="39">
        <v>15912727</v>
      </c>
      <c r="K29" s="39">
        <v>10972206</v>
      </c>
      <c r="L29" s="39">
        <v>12665616</v>
      </c>
      <c r="M29" s="39">
        <v>13042666</v>
      </c>
      <c r="N29" s="39">
        <v>7251567</v>
      </c>
      <c r="O29" s="101">
        <f t="shared" si="3"/>
        <v>59844782</v>
      </c>
      <c r="P29" s="103">
        <f t="shared" si="4"/>
        <v>62457471</v>
      </c>
    </row>
    <row r="30" spans="1:16" ht="30" customHeight="1" thickBot="1">
      <c r="A30" s="35"/>
      <c r="B30" s="35"/>
      <c r="C30" s="47"/>
      <c r="D30" s="48" t="s">
        <v>56</v>
      </c>
      <c r="E30" s="49"/>
      <c r="F30" s="192">
        <v>4017600</v>
      </c>
      <c r="G30" s="192">
        <v>5241592</v>
      </c>
      <c r="H30" s="104">
        <f t="shared" si="1"/>
        <v>9259192</v>
      </c>
      <c r="I30" s="193">
        <v>0</v>
      </c>
      <c r="J30" s="192">
        <v>40177762</v>
      </c>
      <c r="K30" s="192">
        <v>23556789</v>
      </c>
      <c r="L30" s="192">
        <v>16666762</v>
      </c>
      <c r="M30" s="192">
        <v>11269775</v>
      </c>
      <c r="N30" s="192">
        <v>4996148</v>
      </c>
      <c r="O30" s="104">
        <f t="shared" si="3"/>
        <v>96667236</v>
      </c>
      <c r="P30" s="105">
        <f t="shared" si="4"/>
        <v>105926428</v>
      </c>
    </row>
    <row r="31" spans="1:16" ht="30" customHeight="1">
      <c r="A31" s="35"/>
      <c r="B31" s="35"/>
      <c r="C31" s="34" t="s">
        <v>57</v>
      </c>
      <c r="D31" s="50"/>
      <c r="E31" s="51"/>
      <c r="F31" s="96">
        <f>SUM(F32:F40)</f>
        <v>783430</v>
      </c>
      <c r="G31" s="96">
        <f>SUM(G32:G40)</f>
        <v>1428500</v>
      </c>
      <c r="H31" s="97">
        <f t="shared" si="1"/>
        <v>2211930</v>
      </c>
      <c r="I31" s="98">
        <f aca="true" t="shared" si="8" ref="I31:N31">SUM(I32:I40)</f>
        <v>0</v>
      </c>
      <c r="J31" s="96">
        <f t="shared" si="8"/>
        <v>100960558</v>
      </c>
      <c r="K31" s="96">
        <f t="shared" si="8"/>
        <v>99339912</v>
      </c>
      <c r="L31" s="96">
        <f t="shared" si="8"/>
        <v>113210669</v>
      </c>
      <c r="M31" s="96">
        <f t="shared" si="8"/>
        <v>129574289</v>
      </c>
      <c r="N31" s="96">
        <f t="shared" si="8"/>
        <v>103020980</v>
      </c>
      <c r="O31" s="97">
        <f t="shared" si="3"/>
        <v>546106408</v>
      </c>
      <c r="P31" s="99">
        <f t="shared" si="4"/>
        <v>548318338</v>
      </c>
    </row>
    <row r="32" spans="1:16" ht="30" customHeight="1">
      <c r="A32" s="35"/>
      <c r="B32" s="35"/>
      <c r="C32" s="52"/>
      <c r="D32" s="45" t="s">
        <v>58</v>
      </c>
      <c r="E32" s="46"/>
      <c r="F32" s="131">
        <v>0</v>
      </c>
      <c r="G32" s="131">
        <v>0</v>
      </c>
      <c r="H32" s="106">
        <f t="shared" si="1"/>
        <v>0</v>
      </c>
      <c r="I32" s="53">
        <v>0</v>
      </c>
      <c r="J32" s="131">
        <v>12253190</v>
      </c>
      <c r="K32" s="131">
        <v>17188500</v>
      </c>
      <c r="L32" s="131">
        <v>18616560</v>
      </c>
      <c r="M32" s="131">
        <v>14141940</v>
      </c>
      <c r="N32" s="131">
        <v>7019460</v>
      </c>
      <c r="O32" s="106">
        <f t="shared" si="3"/>
        <v>69219650</v>
      </c>
      <c r="P32" s="107">
        <f t="shared" si="4"/>
        <v>69219650</v>
      </c>
    </row>
    <row r="33" spans="1:16" ht="30" customHeight="1">
      <c r="A33" s="35"/>
      <c r="B33" s="35"/>
      <c r="C33" s="36"/>
      <c r="D33" s="45" t="s">
        <v>59</v>
      </c>
      <c r="E33" s="46"/>
      <c r="F33" s="39">
        <v>0</v>
      </c>
      <c r="G33" s="39">
        <v>0</v>
      </c>
      <c r="H33" s="100">
        <f t="shared" si="1"/>
        <v>0</v>
      </c>
      <c r="I33" s="53">
        <v>0</v>
      </c>
      <c r="J33" s="39">
        <v>123650</v>
      </c>
      <c r="K33" s="39">
        <v>0</v>
      </c>
      <c r="L33" s="39">
        <v>0</v>
      </c>
      <c r="M33" s="39">
        <v>0</v>
      </c>
      <c r="N33" s="39">
        <v>0</v>
      </c>
      <c r="O33" s="101">
        <f t="shared" si="3"/>
        <v>123650</v>
      </c>
      <c r="P33" s="103">
        <f t="shared" si="4"/>
        <v>123650</v>
      </c>
    </row>
    <row r="34" spans="1:16" ht="30" customHeight="1">
      <c r="A34" s="35"/>
      <c r="B34" s="35"/>
      <c r="C34" s="36"/>
      <c r="D34" s="45" t="s">
        <v>74</v>
      </c>
      <c r="E34" s="46"/>
      <c r="F34" s="39">
        <v>0</v>
      </c>
      <c r="G34" s="39">
        <v>0</v>
      </c>
      <c r="H34" s="100">
        <f t="shared" si="1"/>
        <v>0</v>
      </c>
      <c r="I34" s="53">
        <v>0</v>
      </c>
      <c r="J34" s="39">
        <v>50252388</v>
      </c>
      <c r="K34" s="39">
        <v>38496912</v>
      </c>
      <c r="L34" s="39">
        <v>28407429</v>
      </c>
      <c r="M34" s="39">
        <v>14097739</v>
      </c>
      <c r="N34" s="39">
        <v>10913330</v>
      </c>
      <c r="O34" s="101">
        <f t="shared" si="3"/>
        <v>142167798</v>
      </c>
      <c r="P34" s="103">
        <f t="shared" si="4"/>
        <v>142167798</v>
      </c>
    </row>
    <row r="35" spans="1:16" ht="30" customHeight="1">
      <c r="A35" s="35"/>
      <c r="B35" s="35"/>
      <c r="C35" s="36"/>
      <c r="D35" s="45" t="s">
        <v>60</v>
      </c>
      <c r="E35" s="46"/>
      <c r="F35" s="39">
        <v>41820</v>
      </c>
      <c r="G35" s="39">
        <v>0</v>
      </c>
      <c r="H35" s="100">
        <f t="shared" si="1"/>
        <v>41820</v>
      </c>
      <c r="I35" s="133">
        <v>0</v>
      </c>
      <c r="J35" s="39">
        <v>4417190</v>
      </c>
      <c r="K35" s="39">
        <v>2965220</v>
      </c>
      <c r="L35" s="39">
        <v>7169350</v>
      </c>
      <c r="M35" s="39">
        <v>5712870</v>
      </c>
      <c r="N35" s="39">
        <v>3859350</v>
      </c>
      <c r="O35" s="101">
        <f t="shared" si="3"/>
        <v>24123980</v>
      </c>
      <c r="P35" s="103">
        <f t="shared" si="4"/>
        <v>24165800</v>
      </c>
    </row>
    <row r="36" spans="1:16" ht="30" customHeight="1">
      <c r="A36" s="35"/>
      <c r="B36" s="35"/>
      <c r="C36" s="36"/>
      <c r="D36" s="45" t="s">
        <v>61</v>
      </c>
      <c r="E36" s="46"/>
      <c r="F36" s="39">
        <v>741610</v>
      </c>
      <c r="G36" s="39">
        <v>1404330</v>
      </c>
      <c r="H36" s="100">
        <f t="shared" si="1"/>
        <v>2145940</v>
      </c>
      <c r="I36" s="133">
        <v>0</v>
      </c>
      <c r="J36" s="39">
        <v>12562280</v>
      </c>
      <c r="K36" s="39">
        <v>11466960</v>
      </c>
      <c r="L36" s="39">
        <v>8298490</v>
      </c>
      <c r="M36" s="39">
        <v>10293180</v>
      </c>
      <c r="N36" s="39">
        <v>4433470</v>
      </c>
      <c r="O36" s="101">
        <f t="shared" si="3"/>
        <v>47054380</v>
      </c>
      <c r="P36" s="103">
        <f t="shared" si="4"/>
        <v>49200320</v>
      </c>
    </row>
    <row r="37" spans="1:16" ht="30" customHeight="1">
      <c r="A37" s="35"/>
      <c r="B37" s="35"/>
      <c r="C37" s="36"/>
      <c r="D37" s="45" t="s">
        <v>62</v>
      </c>
      <c r="E37" s="46"/>
      <c r="F37" s="39">
        <v>0</v>
      </c>
      <c r="G37" s="39">
        <v>24170</v>
      </c>
      <c r="H37" s="100">
        <f t="shared" si="1"/>
        <v>24170</v>
      </c>
      <c r="I37" s="53">
        <v>0</v>
      </c>
      <c r="J37" s="39">
        <v>21121560</v>
      </c>
      <c r="K37" s="39">
        <v>28173760</v>
      </c>
      <c r="L37" s="39">
        <v>29310350</v>
      </c>
      <c r="M37" s="39">
        <v>16063350</v>
      </c>
      <c r="N37" s="39">
        <v>10361480</v>
      </c>
      <c r="O37" s="101">
        <f t="shared" si="3"/>
        <v>105030500</v>
      </c>
      <c r="P37" s="103">
        <f t="shared" si="4"/>
        <v>105054670</v>
      </c>
    </row>
    <row r="38" spans="1:16" ht="30" customHeight="1">
      <c r="A38" s="35"/>
      <c r="B38" s="35"/>
      <c r="C38" s="36"/>
      <c r="D38" s="45" t="s">
        <v>63</v>
      </c>
      <c r="E38" s="46"/>
      <c r="F38" s="39">
        <v>0</v>
      </c>
      <c r="G38" s="39">
        <v>0</v>
      </c>
      <c r="H38" s="100">
        <f t="shared" si="1"/>
        <v>0</v>
      </c>
      <c r="I38" s="53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101">
        <f t="shared" si="3"/>
        <v>0</v>
      </c>
      <c r="P38" s="103">
        <f t="shared" si="4"/>
        <v>0</v>
      </c>
    </row>
    <row r="39" spans="1:16" ht="30" customHeight="1">
      <c r="A39" s="35"/>
      <c r="B39" s="35"/>
      <c r="C39" s="36"/>
      <c r="D39" s="173" t="s">
        <v>64</v>
      </c>
      <c r="E39" s="191"/>
      <c r="F39" s="39">
        <v>0</v>
      </c>
      <c r="G39" s="39">
        <v>0</v>
      </c>
      <c r="H39" s="101">
        <f t="shared" si="1"/>
        <v>0</v>
      </c>
      <c r="I39" s="53">
        <v>0</v>
      </c>
      <c r="J39" s="39">
        <v>230300</v>
      </c>
      <c r="K39" s="39">
        <v>1048560</v>
      </c>
      <c r="L39" s="39">
        <v>21408490</v>
      </c>
      <c r="M39" s="39">
        <v>69265210</v>
      </c>
      <c r="N39" s="39">
        <v>66433890</v>
      </c>
      <c r="O39" s="101">
        <f t="shared" si="3"/>
        <v>158386450</v>
      </c>
      <c r="P39" s="103">
        <f t="shared" si="4"/>
        <v>158386450</v>
      </c>
    </row>
    <row r="40" spans="1:16" ht="30" customHeight="1" thickBot="1">
      <c r="A40" s="35"/>
      <c r="B40" s="35"/>
      <c r="C40" s="47"/>
      <c r="D40" s="175" t="s">
        <v>65</v>
      </c>
      <c r="E40" s="176"/>
      <c r="F40" s="132">
        <v>0</v>
      </c>
      <c r="G40" s="132">
        <v>0</v>
      </c>
      <c r="H40" s="108">
        <f t="shared" si="1"/>
        <v>0</v>
      </c>
      <c r="I40" s="54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08">
        <f t="shared" si="3"/>
        <v>0</v>
      </c>
      <c r="P40" s="109">
        <f t="shared" si="4"/>
        <v>0</v>
      </c>
    </row>
    <row r="41" spans="1:16" ht="30" customHeight="1">
      <c r="A41" s="35"/>
      <c r="B41" s="35"/>
      <c r="C41" s="34" t="s">
        <v>66</v>
      </c>
      <c r="D41" s="50"/>
      <c r="E41" s="51"/>
      <c r="F41" s="96">
        <f>SUM(F42:F45)</f>
        <v>0</v>
      </c>
      <c r="G41" s="96">
        <f>SUM(G42:G45)</f>
        <v>0</v>
      </c>
      <c r="H41" s="97">
        <f t="shared" si="1"/>
        <v>0</v>
      </c>
      <c r="I41" s="95">
        <v>0</v>
      </c>
      <c r="J41" s="96">
        <f>SUM(J42:J45)</f>
        <v>43838078</v>
      </c>
      <c r="K41" s="96">
        <f>SUM(K42:K45)</f>
        <v>52552797</v>
      </c>
      <c r="L41" s="96">
        <f>SUM(L42:L45)</f>
        <v>130940328</v>
      </c>
      <c r="M41" s="96">
        <f>SUM(M42:M45)</f>
        <v>288266791</v>
      </c>
      <c r="N41" s="96">
        <f>SUM(N42:N45)</f>
        <v>198122428</v>
      </c>
      <c r="O41" s="97">
        <f t="shared" si="3"/>
        <v>713720422</v>
      </c>
      <c r="P41" s="99">
        <f t="shared" si="4"/>
        <v>713720422</v>
      </c>
    </row>
    <row r="42" spans="1:16" ht="30" customHeight="1">
      <c r="A42" s="35"/>
      <c r="B42" s="35"/>
      <c r="C42" s="36"/>
      <c r="D42" s="45" t="s">
        <v>67</v>
      </c>
      <c r="E42" s="46"/>
      <c r="F42" s="39">
        <v>0</v>
      </c>
      <c r="G42" s="39">
        <v>0</v>
      </c>
      <c r="H42" s="101">
        <f t="shared" si="1"/>
        <v>0</v>
      </c>
      <c r="I42" s="53">
        <v>0</v>
      </c>
      <c r="J42" s="39">
        <v>1569836</v>
      </c>
      <c r="K42" s="39">
        <v>2237190</v>
      </c>
      <c r="L42" s="39">
        <v>54159504</v>
      </c>
      <c r="M42" s="39">
        <v>146399767</v>
      </c>
      <c r="N42" s="39">
        <v>112135264</v>
      </c>
      <c r="O42" s="101">
        <f>SUM(I42:N42)</f>
        <v>316501561</v>
      </c>
      <c r="P42" s="103">
        <f>SUM(O42,H42)</f>
        <v>316501561</v>
      </c>
    </row>
    <row r="43" spans="1:16" ht="30" customHeight="1">
      <c r="A43" s="35"/>
      <c r="B43" s="35"/>
      <c r="C43" s="36"/>
      <c r="D43" s="45" t="s">
        <v>68</v>
      </c>
      <c r="E43" s="46"/>
      <c r="F43" s="39">
        <v>0</v>
      </c>
      <c r="G43" s="39">
        <v>0</v>
      </c>
      <c r="H43" s="101">
        <f t="shared" si="1"/>
        <v>0</v>
      </c>
      <c r="I43" s="53">
        <v>0</v>
      </c>
      <c r="J43" s="39">
        <v>39427472</v>
      </c>
      <c r="K43" s="39">
        <v>44369137</v>
      </c>
      <c r="L43" s="39">
        <v>57262464</v>
      </c>
      <c r="M43" s="39">
        <v>63040128</v>
      </c>
      <c r="N43" s="39">
        <v>39633584</v>
      </c>
      <c r="O43" s="101">
        <f>SUM(I43:N43)</f>
        <v>243732785</v>
      </c>
      <c r="P43" s="103">
        <f>SUM(O43,H43)</f>
        <v>243732785</v>
      </c>
    </row>
    <row r="44" spans="1:16" ht="30" customHeight="1">
      <c r="A44" s="35"/>
      <c r="B44" s="35"/>
      <c r="C44" s="36"/>
      <c r="D44" s="45" t="s">
        <v>69</v>
      </c>
      <c r="E44" s="46"/>
      <c r="F44" s="39">
        <v>0</v>
      </c>
      <c r="G44" s="39">
        <v>0</v>
      </c>
      <c r="H44" s="101">
        <f t="shared" si="1"/>
        <v>0</v>
      </c>
      <c r="I44" s="53">
        <v>0</v>
      </c>
      <c r="J44" s="39">
        <v>707740</v>
      </c>
      <c r="K44" s="39">
        <v>2741050</v>
      </c>
      <c r="L44" s="39">
        <v>11577890</v>
      </c>
      <c r="M44" s="39">
        <v>39616910</v>
      </c>
      <c r="N44" s="39">
        <v>24484500</v>
      </c>
      <c r="O44" s="101">
        <f>SUM(I44:N44)</f>
        <v>79128090</v>
      </c>
      <c r="P44" s="103">
        <f>SUM(O44,H44)</f>
        <v>79128090</v>
      </c>
    </row>
    <row r="45" spans="1:16" ht="30" customHeight="1" thickBot="1">
      <c r="A45" s="35"/>
      <c r="B45" s="35"/>
      <c r="C45" s="47"/>
      <c r="D45" s="48" t="s">
        <v>78</v>
      </c>
      <c r="E45" s="49"/>
      <c r="F45" s="192">
        <v>0</v>
      </c>
      <c r="G45" s="192">
        <v>0</v>
      </c>
      <c r="H45" s="104">
        <f t="shared" si="1"/>
        <v>0</v>
      </c>
      <c r="I45" s="194">
        <v>0</v>
      </c>
      <c r="J45" s="192">
        <v>2133030</v>
      </c>
      <c r="K45" s="192">
        <v>3205420</v>
      </c>
      <c r="L45" s="192">
        <v>7940470</v>
      </c>
      <c r="M45" s="192">
        <v>39209986</v>
      </c>
      <c r="N45" s="192">
        <v>21869080</v>
      </c>
      <c r="O45" s="195">
        <f>SUM(I45:N45)</f>
        <v>74357986</v>
      </c>
      <c r="P45" s="196">
        <f>SUM(O45,H45)</f>
        <v>74357986</v>
      </c>
    </row>
    <row r="46" spans="1:16" ht="30" customHeight="1" thickBot="1">
      <c r="A46" s="35"/>
      <c r="B46" s="35"/>
      <c r="C46" s="177" t="s">
        <v>70</v>
      </c>
      <c r="D46" s="178"/>
      <c r="E46" s="178"/>
      <c r="F46" s="111">
        <f>SUM(F10,F31,F41)</f>
        <v>23995628</v>
      </c>
      <c r="G46" s="111">
        <f>SUM(G10,G31,G41)</f>
        <v>39772559</v>
      </c>
      <c r="H46" s="112">
        <f t="shared" si="1"/>
        <v>63768187</v>
      </c>
      <c r="I46" s="113">
        <f aca="true" t="shared" si="9" ref="I46:N46">SUM(I10,I31,I41)</f>
        <v>0</v>
      </c>
      <c r="J46" s="111">
        <f t="shared" si="9"/>
        <v>414008504</v>
      </c>
      <c r="K46" s="111">
        <f t="shared" si="9"/>
        <v>365953456</v>
      </c>
      <c r="L46" s="111">
        <f t="shared" si="9"/>
        <v>417420732</v>
      </c>
      <c r="M46" s="111">
        <f t="shared" si="9"/>
        <v>570895158</v>
      </c>
      <c r="N46" s="111">
        <f t="shared" si="9"/>
        <v>385448873</v>
      </c>
      <c r="O46" s="112">
        <f t="shared" si="3"/>
        <v>2153726723</v>
      </c>
      <c r="P46" s="114">
        <f t="shared" si="4"/>
        <v>2217494910</v>
      </c>
    </row>
    <row r="47" spans="1:17" ht="30" customHeight="1" thickBot="1" thickTop="1">
      <c r="A47" s="35"/>
      <c r="B47" s="35"/>
      <c r="C47" s="55" t="s">
        <v>73</v>
      </c>
      <c r="D47" s="33"/>
      <c r="E47" s="33"/>
      <c r="F47" s="85"/>
      <c r="G47" s="85"/>
      <c r="H47" s="85">
        <f t="shared" si="1"/>
        <v>0</v>
      </c>
      <c r="I47" s="85"/>
      <c r="J47" s="85"/>
      <c r="K47" s="85"/>
      <c r="L47" s="85"/>
      <c r="M47" s="85"/>
      <c r="N47" s="85"/>
      <c r="O47" s="85">
        <f t="shared" si="3"/>
        <v>0</v>
      </c>
      <c r="P47" s="115">
        <f t="shared" si="4"/>
        <v>0</v>
      </c>
      <c r="Q47" s="9"/>
    </row>
    <row r="48" spans="1:17" ht="30" customHeight="1">
      <c r="A48" s="35"/>
      <c r="B48" s="35"/>
      <c r="C48" s="34" t="s">
        <v>37</v>
      </c>
      <c r="D48" s="31"/>
      <c r="E48" s="32"/>
      <c r="F48" s="96">
        <f>SUM(F49,F55,F58,F63,F67,F68)</f>
        <v>21108941</v>
      </c>
      <c r="G48" s="96">
        <f>SUM(G49,G55,G58,G63,G67,G68)</f>
        <v>34713281</v>
      </c>
      <c r="H48" s="97">
        <f t="shared" si="1"/>
        <v>55822222</v>
      </c>
      <c r="I48" s="98">
        <f aca="true" t="shared" si="10" ref="I48:N48">SUM(I49,I55,I58,I63,I67,I68)</f>
        <v>0</v>
      </c>
      <c r="J48" s="96">
        <f t="shared" si="10"/>
        <v>244055443</v>
      </c>
      <c r="K48" s="96">
        <f t="shared" si="10"/>
        <v>193145642</v>
      </c>
      <c r="L48" s="96">
        <f t="shared" si="10"/>
        <v>156306320</v>
      </c>
      <c r="M48" s="96">
        <f t="shared" si="10"/>
        <v>137560598</v>
      </c>
      <c r="N48" s="96">
        <f t="shared" si="10"/>
        <v>75588399</v>
      </c>
      <c r="O48" s="97">
        <f t="shared" si="3"/>
        <v>806656402</v>
      </c>
      <c r="P48" s="99">
        <f t="shared" si="4"/>
        <v>862478624</v>
      </c>
      <c r="Q48" s="9"/>
    </row>
    <row r="49" spans="1:16" ht="30" customHeight="1">
      <c r="A49" s="35"/>
      <c r="B49" s="35"/>
      <c r="C49" s="36"/>
      <c r="D49" s="37" t="s">
        <v>38</v>
      </c>
      <c r="E49" s="38"/>
      <c r="F49" s="100">
        <f>SUM(F50:F54)</f>
        <v>1953335</v>
      </c>
      <c r="G49" s="100">
        <f>SUM(G50:G54)</f>
        <v>5099899</v>
      </c>
      <c r="H49" s="101">
        <f t="shared" si="1"/>
        <v>7053234</v>
      </c>
      <c r="I49" s="102">
        <f aca="true" t="shared" si="11" ref="I49:N49">SUM(I50:I54)</f>
        <v>0</v>
      </c>
      <c r="J49" s="100">
        <f t="shared" si="11"/>
        <v>44761564</v>
      </c>
      <c r="K49" s="100">
        <f t="shared" si="11"/>
        <v>34275376</v>
      </c>
      <c r="L49" s="100">
        <f t="shared" si="11"/>
        <v>25407703</v>
      </c>
      <c r="M49" s="100">
        <f t="shared" si="11"/>
        <v>29159970</v>
      </c>
      <c r="N49" s="100">
        <f t="shared" si="11"/>
        <v>20445971</v>
      </c>
      <c r="O49" s="101">
        <f t="shared" si="3"/>
        <v>154050584</v>
      </c>
      <c r="P49" s="103">
        <f t="shared" si="4"/>
        <v>161103818</v>
      </c>
    </row>
    <row r="50" spans="1:16" ht="30" customHeight="1">
      <c r="A50" s="35"/>
      <c r="B50" s="35"/>
      <c r="C50" s="36"/>
      <c r="D50" s="37"/>
      <c r="E50" s="40" t="s">
        <v>39</v>
      </c>
      <c r="F50" s="39">
        <v>0</v>
      </c>
      <c r="G50" s="39">
        <v>0</v>
      </c>
      <c r="H50" s="101">
        <f t="shared" si="1"/>
        <v>0</v>
      </c>
      <c r="I50" s="133">
        <v>0</v>
      </c>
      <c r="J50" s="39">
        <v>27181617</v>
      </c>
      <c r="K50" s="39">
        <v>21691302</v>
      </c>
      <c r="L50" s="39">
        <v>16073840</v>
      </c>
      <c r="M50" s="39">
        <v>16814585</v>
      </c>
      <c r="N50" s="39">
        <v>11302276</v>
      </c>
      <c r="O50" s="101">
        <f t="shared" si="3"/>
        <v>93063620</v>
      </c>
      <c r="P50" s="103">
        <f t="shared" si="4"/>
        <v>93063620</v>
      </c>
    </row>
    <row r="51" spans="1:16" ht="30" customHeight="1">
      <c r="A51" s="35"/>
      <c r="B51" s="35"/>
      <c r="C51" s="36"/>
      <c r="D51" s="37"/>
      <c r="E51" s="40" t="s">
        <v>40</v>
      </c>
      <c r="F51" s="39">
        <v>0</v>
      </c>
      <c r="G51" s="39">
        <v>0</v>
      </c>
      <c r="H51" s="101">
        <f t="shared" si="1"/>
        <v>0</v>
      </c>
      <c r="I51" s="133">
        <v>0</v>
      </c>
      <c r="J51" s="39">
        <v>46890</v>
      </c>
      <c r="K51" s="39">
        <v>35712</v>
      </c>
      <c r="L51" s="39">
        <v>488951</v>
      </c>
      <c r="M51" s="39">
        <v>2600697</v>
      </c>
      <c r="N51" s="39">
        <v>2357959</v>
      </c>
      <c r="O51" s="101">
        <f t="shared" si="3"/>
        <v>5530209</v>
      </c>
      <c r="P51" s="103">
        <f t="shared" si="4"/>
        <v>5530209</v>
      </c>
    </row>
    <row r="52" spans="1:16" ht="30" customHeight="1">
      <c r="A52" s="35"/>
      <c r="B52" s="35"/>
      <c r="C52" s="36"/>
      <c r="D52" s="37"/>
      <c r="E52" s="40" t="s">
        <v>41</v>
      </c>
      <c r="F52" s="39">
        <v>799258</v>
      </c>
      <c r="G52" s="39">
        <v>2453587</v>
      </c>
      <c r="H52" s="101">
        <f t="shared" si="1"/>
        <v>3252845</v>
      </c>
      <c r="I52" s="133">
        <v>0</v>
      </c>
      <c r="J52" s="39">
        <v>8085316</v>
      </c>
      <c r="K52" s="39">
        <v>5434158</v>
      </c>
      <c r="L52" s="39">
        <v>3329715</v>
      </c>
      <c r="M52" s="39">
        <v>5068212</v>
      </c>
      <c r="N52" s="39">
        <v>4030220</v>
      </c>
      <c r="O52" s="101">
        <f t="shared" si="3"/>
        <v>25947621</v>
      </c>
      <c r="P52" s="103">
        <f t="shared" si="4"/>
        <v>29200466</v>
      </c>
    </row>
    <row r="53" spans="1:16" ht="30" customHeight="1">
      <c r="A53" s="35"/>
      <c r="B53" s="35"/>
      <c r="C53" s="36"/>
      <c r="D53" s="37"/>
      <c r="E53" s="40" t="s">
        <v>42</v>
      </c>
      <c r="F53" s="39">
        <v>743496</v>
      </c>
      <c r="G53" s="39">
        <v>2068477</v>
      </c>
      <c r="H53" s="101">
        <f t="shared" si="1"/>
        <v>2811973</v>
      </c>
      <c r="I53" s="133">
        <v>0</v>
      </c>
      <c r="J53" s="39">
        <v>5316413</v>
      </c>
      <c r="K53" s="39">
        <v>3834872</v>
      </c>
      <c r="L53" s="39">
        <v>3230331</v>
      </c>
      <c r="M53" s="39">
        <v>2745480</v>
      </c>
      <c r="N53" s="39">
        <v>1450059</v>
      </c>
      <c r="O53" s="101">
        <f t="shared" si="3"/>
        <v>16577155</v>
      </c>
      <c r="P53" s="103">
        <f t="shared" si="4"/>
        <v>19389128</v>
      </c>
    </row>
    <row r="54" spans="1:16" ht="30" customHeight="1">
      <c r="A54" s="35"/>
      <c r="B54" s="35"/>
      <c r="C54" s="36"/>
      <c r="D54" s="37"/>
      <c r="E54" s="40" t="s">
        <v>43</v>
      </c>
      <c r="F54" s="39">
        <v>410581</v>
      </c>
      <c r="G54" s="39">
        <v>577835</v>
      </c>
      <c r="H54" s="101">
        <f t="shared" si="1"/>
        <v>988416</v>
      </c>
      <c r="I54" s="133">
        <v>0</v>
      </c>
      <c r="J54" s="39">
        <v>4131328</v>
      </c>
      <c r="K54" s="39">
        <v>3279332</v>
      </c>
      <c r="L54" s="39">
        <v>2284866</v>
      </c>
      <c r="M54" s="39">
        <v>1930996</v>
      </c>
      <c r="N54" s="39">
        <v>1305457</v>
      </c>
      <c r="O54" s="101">
        <f t="shared" si="3"/>
        <v>12931979</v>
      </c>
      <c r="P54" s="103">
        <f t="shared" si="4"/>
        <v>13920395</v>
      </c>
    </row>
    <row r="55" spans="1:16" ht="30" customHeight="1">
      <c r="A55" s="35"/>
      <c r="B55" s="35"/>
      <c r="C55" s="36"/>
      <c r="D55" s="41" t="s">
        <v>44</v>
      </c>
      <c r="E55" s="42"/>
      <c r="F55" s="100">
        <f>SUM(F56:F57)</f>
        <v>6330144</v>
      </c>
      <c r="G55" s="100">
        <f>SUM(G56:G57)</f>
        <v>13772591</v>
      </c>
      <c r="H55" s="101">
        <f t="shared" si="1"/>
        <v>20102735</v>
      </c>
      <c r="I55" s="102">
        <f aca="true" t="shared" si="12" ref="I55:N55">SUM(I56:I57)</f>
        <v>0</v>
      </c>
      <c r="J55" s="100">
        <f t="shared" si="12"/>
        <v>121548795</v>
      </c>
      <c r="K55" s="100">
        <f t="shared" si="12"/>
        <v>98575517</v>
      </c>
      <c r="L55" s="100">
        <f t="shared" si="12"/>
        <v>65101854</v>
      </c>
      <c r="M55" s="100">
        <f t="shared" si="12"/>
        <v>47927649</v>
      </c>
      <c r="N55" s="100">
        <f t="shared" si="12"/>
        <v>28495443</v>
      </c>
      <c r="O55" s="101">
        <f t="shared" si="3"/>
        <v>361649258</v>
      </c>
      <c r="P55" s="103">
        <f t="shared" si="4"/>
        <v>381751993</v>
      </c>
    </row>
    <row r="56" spans="1:16" ht="30" customHeight="1">
      <c r="A56" s="35"/>
      <c r="B56" s="35"/>
      <c r="C56" s="36"/>
      <c r="D56" s="37"/>
      <c r="E56" s="40" t="s">
        <v>45</v>
      </c>
      <c r="F56" s="39">
        <v>0</v>
      </c>
      <c r="G56" s="39">
        <v>0</v>
      </c>
      <c r="H56" s="101">
        <f t="shared" si="1"/>
        <v>0</v>
      </c>
      <c r="I56" s="133">
        <v>0</v>
      </c>
      <c r="J56" s="39">
        <v>93057839</v>
      </c>
      <c r="K56" s="39">
        <v>75042708</v>
      </c>
      <c r="L56" s="39">
        <v>51586174</v>
      </c>
      <c r="M56" s="39">
        <v>41442444</v>
      </c>
      <c r="N56" s="39">
        <v>25561007</v>
      </c>
      <c r="O56" s="101">
        <f t="shared" si="3"/>
        <v>286690172</v>
      </c>
      <c r="P56" s="103">
        <f t="shared" si="4"/>
        <v>286690172</v>
      </c>
    </row>
    <row r="57" spans="1:16" ht="30" customHeight="1">
      <c r="A57" s="35"/>
      <c r="B57" s="35"/>
      <c r="C57" s="36"/>
      <c r="D57" s="37"/>
      <c r="E57" s="40" t="s">
        <v>46</v>
      </c>
      <c r="F57" s="39">
        <v>6330144</v>
      </c>
      <c r="G57" s="39">
        <v>13772591</v>
      </c>
      <c r="H57" s="101">
        <f t="shared" si="1"/>
        <v>20102735</v>
      </c>
      <c r="I57" s="133">
        <v>0</v>
      </c>
      <c r="J57" s="39">
        <v>28490956</v>
      </c>
      <c r="K57" s="39">
        <v>23532809</v>
      </c>
      <c r="L57" s="39">
        <v>13515680</v>
      </c>
      <c r="M57" s="39">
        <v>6485205</v>
      </c>
      <c r="N57" s="39">
        <v>2934436</v>
      </c>
      <c r="O57" s="101">
        <f t="shared" si="3"/>
        <v>74959086</v>
      </c>
      <c r="P57" s="103">
        <f t="shared" si="4"/>
        <v>95061821</v>
      </c>
    </row>
    <row r="58" spans="1:16" ht="30" customHeight="1">
      <c r="A58" s="35"/>
      <c r="B58" s="35"/>
      <c r="C58" s="36"/>
      <c r="D58" s="41" t="s">
        <v>47</v>
      </c>
      <c r="E58" s="42"/>
      <c r="F58" s="100">
        <f>SUM(F59:F62)</f>
        <v>161728</v>
      </c>
      <c r="G58" s="100">
        <f>SUM(G59:G62)</f>
        <v>640194</v>
      </c>
      <c r="H58" s="101">
        <f t="shared" si="1"/>
        <v>801922</v>
      </c>
      <c r="I58" s="102">
        <f aca="true" t="shared" si="13" ref="I58:N58">SUM(I59:I62)</f>
        <v>0</v>
      </c>
      <c r="J58" s="100">
        <f t="shared" si="13"/>
        <v>10422575</v>
      </c>
      <c r="K58" s="100">
        <f t="shared" si="13"/>
        <v>9858800</v>
      </c>
      <c r="L58" s="100">
        <f t="shared" si="13"/>
        <v>26191996</v>
      </c>
      <c r="M58" s="100">
        <f t="shared" si="13"/>
        <v>27821204</v>
      </c>
      <c r="N58" s="100">
        <f t="shared" si="13"/>
        <v>10441760</v>
      </c>
      <c r="O58" s="101">
        <f t="shared" si="3"/>
        <v>84736335</v>
      </c>
      <c r="P58" s="103">
        <f t="shared" si="4"/>
        <v>85538257</v>
      </c>
    </row>
    <row r="59" spans="1:16" ht="30" customHeight="1">
      <c r="A59" s="35"/>
      <c r="B59" s="35"/>
      <c r="C59" s="36"/>
      <c r="D59" s="37"/>
      <c r="E59" s="40" t="s">
        <v>48</v>
      </c>
      <c r="F59" s="39">
        <v>122362</v>
      </c>
      <c r="G59" s="39">
        <v>459645</v>
      </c>
      <c r="H59" s="101">
        <f t="shared" si="1"/>
        <v>582007</v>
      </c>
      <c r="I59" s="133">
        <v>0</v>
      </c>
      <c r="J59" s="39">
        <v>8265035</v>
      </c>
      <c r="K59" s="39">
        <v>8421302</v>
      </c>
      <c r="L59" s="39">
        <v>24541983</v>
      </c>
      <c r="M59" s="39">
        <v>26945165</v>
      </c>
      <c r="N59" s="39">
        <v>10138244</v>
      </c>
      <c r="O59" s="101">
        <f t="shared" si="3"/>
        <v>78311729</v>
      </c>
      <c r="P59" s="103">
        <f t="shared" si="4"/>
        <v>78893736</v>
      </c>
    </row>
    <row r="60" spans="1:16" ht="30" customHeight="1">
      <c r="A60" s="35"/>
      <c r="B60" s="35"/>
      <c r="C60" s="36"/>
      <c r="D60" s="37"/>
      <c r="E60" s="43" t="s">
        <v>49</v>
      </c>
      <c r="F60" s="39">
        <v>39366</v>
      </c>
      <c r="G60" s="39">
        <v>180549</v>
      </c>
      <c r="H60" s="101">
        <f t="shared" si="1"/>
        <v>219915</v>
      </c>
      <c r="I60" s="133">
        <v>0</v>
      </c>
      <c r="J60" s="39">
        <v>2157540</v>
      </c>
      <c r="K60" s="39">
        <v>1437498</v>
      </c>
      <c r="L60" s="39">
        <v>1650013</v>
      </c>
      <c r="M60" s="39">
        <v>876039</v>
      </c>
      <c r="N60" s="39">
        <v>303516</v>
      </c>
      <c r="O60" s="101">
        <f t="shared" si="3"/>
        <v>6424606</v>
      </c>
      <c r="P60" s="103">
        <f t="shared" si="4"/>
        <v>6644521</v>
      </c>
    </row>
    <row r="61" spans="1:16" ht="30" customHeight="1">
      <c r="A61" s="35"/>
      <c r="B61" s="35"/>
      <c r="C61" s="36"/>
      <c r="D61" s="37"/>
      <c r="E61" s="43" t="s">
        <v>50</v>
      </c>
      <c r="F61" s="39">
        <v>0</v>
      </c>
      <c r="G61" s="39">
        <v>0</v>
      </c>
      <c r="H61" s="101">
        <f t="shared" si="1"/>
        <v>0</v>
      </c>
      <c r="I61" s="133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101">
        <f t="shared" si="3"/>
        <v>0</v>
      </c>
      <c r="P61" s="103">
        <f t="shared" si="4"/>
        <v>0</v>
      </c>
    </row>
    <row r="62" spans="1:16" ht="30" customHeight="1">
      <c r="A62" s="35"/>
      <c r="B62" s="35"/>
      <c r="C62" s="36"/>
      <c r="D62" s="44"/>
      <c r="E62" s="43" t="s">
        <v>77</v>
      </c>
      <c r="F62" s="39">
        <v>0</v>
      </c>
      <c r="G62" s="39">
        <v>0</v>
      </c>
      <c r="H62" s="101">
        <f t="shared" si="1"/>
        <v>0</v>
      </c>
      <c r="I62" s="53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01">
        <f t="shared" si="3"/>
        <v>0</v>
      </c>
      <c r="P62" s="103">
        <f t="shared" si="4"/>
        <v>0</v>
      </c>
    </row>
    <row r="63" spans="1:16" ht="30" customHeight="1">
      <c r="A63" s="35"/>
      <c r="B63" s="35"/>
      <c r="C63" s="36"/>
      <c r="D63" s="41" t="s">
        <v>51</v>
      </c>
      <c r="E63" s="42"/>
      <c r="F63" s="100">
        <f>SUM(F64:F66)</f>
        <v>7601130</v>
      </c>
      <c r="G63" s="100">
        <f>SUM(G64:G66)</f>
        <v>8704258</v>
      </c>
      <c r="H63" s="101">
        <f t="shared" si="1"/>
        <v>16305388</v>
      </c>
      <c r="I63" s="102">
        <f aca="true" t="shared" si="14" ref="I63:N63">SUM(I64:I66)</f>
        <v>0</v>
      </c>
      <c r="J63" s="100">
        <f t="shared" si="14"/>
        <v>13011726</v>
      </c>
      <c r="K63" s="100">
        <f t="shared" si="14"/>
        <v>17214778</v>
      </c>
      <c r="L63" s="100">
        <f t="shared" si="14"/>
        <v>11746481</v>
      </c>
      <c r="M63" s="100">
        <f t="shared" si="14"/>
        <v>9776170</v>
      </c>
      <c r="N63" s="100">
        <f t="shared" si="14"/>
        <v>4932646</v>
      </c>
      <c r="O63" s="101">
        <f t="shared" si="3"/>
        <v>56681801</v>
      </c>
      <c r="P63" s="103">
        <f t="shared" si="4"/>
        <v>72987189</v>
      </c>
    </row>
    <row r="64" spans="1:16" ht="30" customHeight="1">
      <c r="A64" s="35"/>
      <c r="B64" s="35"/>
      <c r="C64" s="36"/>
      <c r="D64" s="37"/>
      <c r="E64" s="43" t="s">
        <v>52</v>
      </c>
      <c r="F64" s="39">
        <v>3144915</v>
      </c>
      <c r="G64" s="39">
        <v>5732057</v>
      </c>
      <c r="H64" s="101">
        <f t="shared" si="1"/>
        <v>8876972</v>
      </c>
      <c r="I64" s="133">
        <v>0</v>
      </c>
      <c r="J64" s="39">
        <v>10019802</v>
      </c>
      <c r="K64" s="39">
        <v>15944551</v>
      </c>
      <c r="L64" s="39">
        <v>10557192</v>
      </c>
      <c r="M64" s="39">
        <v>9074740</v>
      </c>
      <c r="N64" s="39">
        <v>4650058</v>
      </c>
      <c r="O64" s="101">
        <f t="shared" si="3"/>
        <v>50246343</v>
      </c>
      <c r="P64" s="103">
        <f t="shared" si="4"/>
        <v>59123315</v>
      </c>
    </row>
    <row r="65" spans="1:16" ht="30" customHeight="1">
      <c r="A65" s="35"/>
      <c r="B65" s="35"/>
      <c r="C65" s="36"/>
      <c r="D65" s="37"/>
      <c r="E65" s="43" t="s">
        <v>53</v>
      </c>
      <c r="F65" s="39">
        <v>376465</v>
      </c>
      <c r="G65" s="39">
        <v>522166</v>
      </c>
      <c r="H65" s="101">
        <f t="shared" si="1"/>
        <v>898631</v>
      </c>
      <c r="I65" s="133">
        <v>0</v>
      </c>
      <c r="J65" s="39">
        <v>737697</v>
      </c>
      <c r="K65" s="39">
        <v>315753</v>
      </c>
      <c r="L65" s="39">
        <v>364765</v>
      </c>
      <c r="M65" s="39">
        <v>374028</v>
      </c>
      <c r="N65" s="39">
        <v>132768</v>
      </c>
      <c r="O65" s="101">
        <f t="shared" si="3"/>
        <v>1925011</v>
      </c>
      <c r="P65" s="103">
        <f t="shared" si="4"/>
        <v>2823642</v>
      </c>
    </row>
    <row r="66" spans="1:16" ht="30" customHeight="1">
      <c r="A66" s="35"/>
      <c r="B66" s="35"/>
      <c r="C66" s="36"/>
      <c r="D66" s="37"/>
      <c r="E66" s="43" t="s">
        <v>54</v>
      </c>
      <c r="F66" s="39">
        <v>4079750</v>
      </c>
      <c r="G66" s="39">
        <v>2450035</v>
      </c>
      <c r="H66" s="101">
        <f t="shared" si="1"/>
        <v>6529785</v>
      </c>
      <c r="I66" s="133">
        <v>0</v>
      </c>
      <c r="J66" s="39">
        <v>2254227</v>
      </c>
      <c r="K66" s="39">
        <v>954474</v>
      </c>
      <c r="L66" s="39">
        <v>824524</v>
      </c>
      <c r="M66" s="39">
        <v>327402</v>
      </c>
      <c r="N66" s="39">
        <v>149820</v>
      </c>
      <c r="O66" s="101">
        <f t="shared" si="3"/>
        <v>4510447</v>
      </c>
      <c r="P66" s="103">
        <f t="shared" si="4"/>
        <v>11040232</v>
      </c>
    </row>
    <row r="67" spans="1:16" ht="30" customHeight="1">
      <c r="A67" s="35"/>
      <c r="B67" s="35"/>
      <c r="C67" s="36"/>
      <c r="D67" s="45" t="s">
        <v>55</v>
      </c>
      <c r="E67" s="46"/>
      <c r="F67" s="39">
        <v>1045004</v>
      </c>
      <c r="G67" s="39">
        <v>1254747</v>
      </c>
      <c r="H67" s="101">
        <f t="shared" si="1"/>
        <v>2299751</v>
      </c>
      <c r="I67" s="133">
        <v>0</v>
      </c>
      <c r="J67" s="39">
        <v>14133021</v>
      </c>
      <c r="K67" s="39">
        <v>9664382</v>
      </c>
      <c r="L67" s="39">
        <v>11191524</v>
      </c>
      <c r="M67" s="39">
        <v>11605830</v>
      </c>
      <c r="N67" s="39">
        <v>6276431</v>
      </c>
      <c r="O67" s="101">
        <f t="shared" si="3"/>
        <v>52871188</v>
      </c>
      <c r="P67" s="103">
        <f t="shared" si="4"/>
        <v>55170939</v>
      </c>
    </row>
    <row r="68" spans="1:16" ht="30" customHeight="1" thickBot="1">
      <c r="A68" s="35"/>
      <c r="B68" s="35"/>
      <c r="C68" s="47"/>
      <c r="D68" s="48" t="s">
        <v>56</v>
      </c>
      <c r="E68" s="49"/>
      <c r="F68" s="192">
        <v>4017600</v>
      </c>
      <c r="G68" s="192">
        <v>5241592</v>
      </c>
      <c r="H68" s="104">
        <f t="shared" si="1"/>
        <v>9259192</v>
      </c>
      <c r="I68" s="193">
        <v>0</v>
      </c>
      <c r="J68" s="192">
        <v>40177762</v>
      </c>
      <c r="K68" s="192">
        <v>23556789</v>
      </c>
      <c r="L68" s="192">
        <v>16666762</v>
      </c>
      <c r="M68" s="192">
        <v>11269775</v>
      </c>
      <c r="N68" s="192">
        <v>4996148</v>
      </c>
      <c r="O68" s="104">
        <f t="shared" si="3"/>
        <v>96667236</v>
      </c>
      <c r="P68" s="105">
        <f t="shared" si="4"/>
        <v>105926428</v>
      </c>
    </row>
    <row r="69" spans="1:16" ht="30" customHeight="1">
      <c r="A69" s="35"/>
      <c r="B69" s="35"/>
      <c r="C69" s="34" t="s">
        <v>57</v>
      </c>
      <c r="D69" s="50"/>
      <c r="E69" s="51"/>
      <c r="F69" s="96">
        <f>SUM(F70:F78)</f>
        <v>699041</v>
      </c>
      <c r="G69" s="96">
        <f>SUM(G70:G78)</f>
        <v>1238082</v>
      </c>
      <c r="H69" s="97">
        <f t="shared" si="1"/>
        <v>1937123</v>
      </c>
      <c r="I69" s="98">
        <f aca="true" t="shared" si="15" ref="I69:N69">SUM(I70:I78)</f>
        <v>0</v>
      </c>
      <c r="J69" s="96">
        <f t="shared" si="15"/>
        <v>89995949</v>
      </c>
      <c r="K69" s="96">
        <f t="shared" si="15"/>
        <v>88487618</v>
      </c>
      <c r="L69" s="96">
        <f t="shared" si="15"/>
        <v>101224137</v>
      </c>
      <c r="M69" s="96">
        <f t="shared" si="15"/>
        <v>115704927</v>
      </c>
      <c r="N69" s="96">
        <f t="shared" si="15"/>
        <v>92319515</v>
      </c>
      <c r="O69" s="97">
        <f t="shared" si="3"/>
        <v>487732146</v>
      </c>
      <c r="P69" s="99">
        <f t="shared" si="4"/>
        <v>489669269</v>
      </c>
    </row>
    <row r="70" spans="1:16" ht="30" customHeight="1">
      <c r="A70" s="35"/>
      <c r="B70" s="35"/>
      <c r="C70" s="52"/>
      <c r="D70" s="45" t="s">
        <v>58</v>
      </c>
      <c r="E70" s="46"/>
      <c r="F70" s="131">
        <v>0</v>
      </c>
      <c r="G70" s="131">
        <v>0</v>
      </c>
      <c r="H70" s="106">
        <f t="shared" si="1"/>
        <v>0</v>
      </c>
      <c r="I70" s="53">
        <v>0</v>
      </c>
      <c r="J70" s="131">
        <v>10832279</v>
      </c>
      <c r="K70" s="131">
        <v>15347963</v>
      </c>
      <c r="L70" s="131">
        <v>16652127</v>
      </c>
      <c r="M70" s="131">
        <v>12704113</v>
      </c>
      <c r="N70" s="131">
        <v>6317514</v>
      </c>
      <c r="O70" s="106">
        <f t="shared" si="3"/>
        <v>61853996</v>
      </c>
      <c r="P70" s="107">
        <f t="shared" si="4"/>
        <v>61853996</v>
      </c>
    </row>
    <row r="71" spans="1:16" ht="30" customHeight="1">
      <c r="A71" s="35"/>
      <c r="B71" s="35"/>
      <c r="C71" s="36"/>
      <c r="D71" s="45" t="s">
        <v>59</v>
      </c>
      <c r="E71" s="46"/>
      <c r="F71" s="39">
        <v>0</v>
      </c>
      <c r="G71" s="39">
        <v>0</v>
      </c>
      <c r="H71" s="100">
        <f t="shared" si="1"/>
        <v>0</v>
      </c>
      <c r="I71" s="53">
        <v>0</v>
      </c>
      <c r="J71" s="39">
        <v>111285</v>
      </c>
      <c r="K71" s="39">
        <v>0</v>
      </c>
      <c r="L71" s="39">
        <v>0</v>
      </c>
      <c r="M71" s="39">
        <v>0</v>
      </c>
      <c r="N71" s="39">
        <v>0</v>
      </c>
      <c r="O71" s="101">
        <f t="shared" si="3"/>
        <v>111285</v>
      </c>
      <c r="P71" s="103">
        <f t="shared" si="4"/>
        <v>111285</v>
      </c>
    </row>
    <row r="72" spans="1:16" ht="30" customHeight="1">
      <c r="A72" s="35"/>
      <c r="B72" s="35"/>
      <c r="C72" s="36"/>
      <c r="D72" s="45" t="s">
        <v>74</v>
      </c>
      <c r="E72" s="46"/>
      <c r="F72" s="39">
        <v>0</v>
      </c>
      <c r="G72" s="39">
        <v>0</v>
      </c>
      <c r="H72" s="100">
        <f t="shared" si="1"/>
        <v>0</v>
      </c>
      <c r="I72" s="53">
        <v>0</v>
      </c>
      <c r="J72" s="39">
        <v>44891160</v>
      </c>
      <c r="K72" s="39">
        <v>34427166</v>
      </c>
      <c r="L72" s="39">
        <v>25382150</v>
      </c>
      <c r="M72" s="39">
        <v>12614875</v>
      </c>
      <c r="N72" s="39">
        <v>9821997</v>
      </c>
      <c r="O72" s="101">
        <f t="shared" si="3"/>
        <v>127137348</v>
      </c>
      <c r="P72" s="103">
        <f t="shared" si="4"/>
        <v>127137348</v>
      </c>
    </row>
    <row r="73" spans="1:16" ht="30" customHeight="1">
      <c r="A73" s="35"/>
      <c r="B73" s="35"/>
      <c r="C73" s="36"/>
      <c r="D73" s="45" t="s">
        <v>60</v>
      </c>
      <c r="E73" s="46"/>
      <c r="F73" s="39">
        <v>37638</v>
      </c>
      <c r="G73" s="39">
        <v>0</v>
      </c>
      <c r="H73" s="100">
        <f t="shared" si="1"/>
        <v>37638</v>
      </c>
      <c r="I73" s="133">
        <v>0</v>
      </c>
      <c r="J73" s="39">
        <v>3871409</v>
      </c>
      <c r="K73" s="39">
        <v>2583073</v>
      </c>
      <c r="L73" s="39">
        <v>6452415</v>
      </c>
      <c r="M73" s="39">
        <v>5047073</v>
      </c>
      <c r="N73" s="39">
        <v>3473415</v>
      </c>
      <c r="O73" s="101">
        <f t="shared" si="3"/>
        <v>21427385</v>
      </c>
      <c r="P73" s="103">
        <f t="shared" si="4"/>
        <v>21465023</v>
      </c>
    </row>
    <row r="74" spans="1:16" ht="30" customHeight="1">
      <c r="A74" s="35"/>
      <c r="B74" s="35"/>
      <c r="C74" s="36"/>
      <c r="D74" s="45" t="s">
        <v>61</v>
      </c>
      <c r="E74" s="46"/>
      <c r="F74" s="39">
        <v>661403</v>
      </c>
      <c r="G74" s="39">
        <v>1216329</v>
      </c>
      <c r="H74" s="100">
        <f t="shared" si="1"/>
        <v>1877732</v>
      </c>
      <c r="I74" s="133">
        <v>0</v>
      </c>
      <c r="J74" s="39">
        <v>11127696</v>
      </c>
      <c r="K74" s="39">
        <v>10156675</v>
      </c>
      <c r="L74" s="39">
        <v>7331294</v>
      </c>
      <c r="M74" s="39">
        <v>8983094</v>
      </c>
      <c r="N74" s="39">
        <v>3894482</v>
      </c>
      <c r="O74" s="101">
        <f t="shared" si="3"/>
        <v>41493241</v>
      </c>
      <c r="P74" s="103">
        <f t="shared" si="4"/>
        <v>43370973</v>
      </c>
    </row>
    <row r="75" spans="1:16" ht="30" customHeight="1">
      <c r="A75" s="35"/>
      <c r="B75" s="35"/>
      <c r="C75" s="36"/>
      <c r="D75" s="45" t="s">
        <v>62</v>
      </c>
      <c r="E75" s="46"/>
      <c r="F75" s="39">
        <v>0</v>
      </c>
      <c r="G75" s="39">
        <v>21753</v>
      </c>
      <c r="H75" s="100">
        <f aca="true" t="shared" si="16" ref="H75:H84">SUM(F75:G75)</f>
        <v>21753</v>
      </c>
      <c r="I75" s="53">
        <v>0</v>
      </c>
      <c r="J75" s="39">
        <v>18954850</v>
      </c>
      <c r="K75" s="39">
        <v>25029037</v>
      </c>
      <c r="L75" s="39">
        <v>26265579</v>
      </c>
      <c r="M75" s="39">
        <v>14398241</v>
      </c>
      <c r="N75" s="39">
        <v>9267864</v>
      </c>
      <c r="O75" s="101">
        <f aca="true" t="shared" si="17" ref="O75:O84">SUM(I75:N75)</f>
        <v>93915571</v>
      </c>
      <c r="P75" s="103">
        <f aca="true" t="shared" si="18" ref="P75:P84">SUM(O75,H75)</f>
        <v>93937324</v>
      </c>
    </row>
    <row r="76" spans="1:16" ht="30" customHeight="1">
      <c r="A76" s="35"/>
      <c r="B76" s="35"/>
      <c r="C76" s="36"/>
      <c r="D76" s="45" t="s">
        <v>63</v>
      </c>
      <c r="E76" s="46"/>
      <c r="F76" s="39">
        <v>0</v>
      </c>
      <c r="G76" s="39">
        <v>0</v>
      </c>
      <c r="H76" s="100">
        <f t="shared" si="16"/>
        <v>0</v>
      </c>
      <c r="I76" s="53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101">
        <f t="shared" si="17"/>
        <v>0</v>
      </c>
      <c r="P76" s="103">
        <f t="shared" si="18"/>
        <v>0</v>
      </c>
    </row>
    <row r="77" spans="1:16" ht="30" customHeight="1">
      <c r="A77" s="35"/>
      <c r="B77" s="35"/>
      <c r="C77" s="36"/>
      <c r="D77" s="173" t="s">
        <v>64</v>
      </c>
      <c r="E77" s="191"/>
      <c r="F77" s="39">
        <v>0</v>
      </c>
      <c r="G77" s="39">
        <v>0</v>
      </c>
      <c r="H77" s="101">
        <f t="shared" si="16"/>
        <v>0</v>
      </c>
      <c r="I77" s="53">
        <v>0</v>
      </c>
      <c r="J77" s="39">
        <v>207270</v>
      </c>
      <c r="K77" s="39">
        <v>943704</v>
      </c>
      <c r="L77" s="39">
        <v>19140572</v>
      </c>
      <c r="M77" s="39">
        <v>61957531</v>
      </c>
      <c r="N77" s="39">
        <v>59544243</v>
      </c>
      <c r="O77" s="101">
        <f t="shared" si="17"/>
        <v>141793320</v>
      </c>
      <c r="P77" s="103">
        <f t="shared" si="18"/>
        <v>141793320</v>
      </c>
    </row>
    <row r="78" spans="1:16" ht="30" customHeight="1" thickBot="1">
      <c r="A78" s="35"/>
      <c r="B78" s="35"/>
      <c r="C78" s="47"/>
      <c r="D78" s="175" t="s">
        <v>65</v>
      </c>
      <c r="E78" s="176"/>
      <c r="F78" s="132">
        <v>0</v>
      </c>
      <c r="G78" s="132">
        <v>0</v>
      </c>
      <c r="H78" s="108">
        <f t="shared" si="16"/>
        <v>0</v>
      </c>
      <c r="I78" s="54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  <c r="O78" s="108">
        <f t="shared" si="17"/>
        <v>0</v>
      </c>
      <c r="P78" s="109">
        <f t="shared" si="18"/>
        <v>0</v>
      </c>
    </row>
    <row r="79" spans="1:16" ht="30" customHeight="1">
      <c r="A79" s="35"/>
      <c r="B79" s="35"/>
      <c r="C79" s="34" t="s">
        <v>66</v>
      </c>
      <c r="D79" s="50"/>
      <c r="E79" s="51"/>
      <c r="F79" s="96">
        <f>SUM(F80:F83)</f>
        <v>0</v>
      </c>
      <c r="G79" s="96">
        <f>SUM(G80:G83)</f>
        <v>0</v>
      </c>
      <c r="H79" s="97">
        <f t="shared" si="16"/>
        <v>0</v>
      </c>
      <c r="I79" s="95">
        <v>0</v>
      </c>
      <c r="J79" s="96">
        <f>SUM(J80:J83)</f>
        <v>39251981</v>
      </c>
      <c r="K79" s="96">
        <f>SUM(K80:K83)</f>
        <v>46962130</v>
      </c>
      <c r="L79" s="96">
        <f>SUM(L80:L83)</f>
        <v>117102943</v>
      </c>
      <c r="M79" s="96">
        <f>SUM(M80:M83)</f>
        <v>258269260</v>
      </c>
      <c r="N79" s="96">
        <f>SUM(N80:N83)</f>
        <v>177060082</v>
      </c>
      <c r="O79" s="97">
        <f t="shared" si="17"/>
        <v>638646396</v>
      </c>
      <c r="P79" s="99">
        <f t="shared" si="18"/>
        <v>638646396</v>
      </c>
    </row>
    <row r="80" spans="1:16" ht="30" customHeight="1">
      <c r="A80" s="35"/>
      <c r="B80" s="35"/>
      <c r="C80" s="36"/>
      <c r="D80" s="45" t="s">
        <v>67</v>
      </c>
      <c r="E80" s="46"/>
      <c r="F80" s="39">
        <v>0</v>
      </c>
      <c r="G80" s="39">
        <v>0</v>
      </c>
      <c r="H80" s="101">
        <f t="shared" si="16"/>
        <v>0</v>
      </c>
      <c r="I80" s="53">
        <v>0</v>
      </c>
      <c r="J80" s="39">
        <v>1423679</v>
      </c>
      <c r="K80" s="39">
        <v>2013471</v>
      </c>
      <c r="L80" s="39">
        <v>48512216</v>
      </c>
      <c r="M80" s="39">
        <v>131309292</v>
      </c>
      <c r="N80" s="39">
        <v>100435786</v>
      </c>
      <c r="O80" s="101">
        <f t="shared" si="17"/>
        <v>283694444</v>
      </c>
      <c r="P80" s="103">
        <f t="shared" si="18"/>
        <v>283694444</v>
      </c>
    </row>
    <row r="81" spans="1:16" ht="30" customHeight="1">
      <c r="A81" s="35"/>
      <c r="B81" s="35"/>
      <c r="C81" s="36"/>
      <c r="D81" s="45" t="s">
        <v>68</v>
      </c>
      <c r="E81" s="46"/>
      <c r="F81" s="39">
        <v>0</v>
      </c>
      <c r="G81" s="39">
        <v>0</v>
      </c>
      <c r="H81" s="101">
        <f t="shared" si="16"/>
        <v>0</v>
      </c>
      <c r="I81" s="53">
        <v>0</v>
      </c>
      <c r="J81" s="39">
        <v>35271609</v>
      </c>
      <c r="K81" s="39">
        <v>39601301</v>
      </c>
      <c r="L81" s="39">
        <v>51274246</v>
      </c>
      <c r="M81" s="39">
        <v>56564765</v>
      </c>
      <c r="N81" s="39">
        <v>35411603</v>
      </c>
      <c r="O81" s="101">
        <f t="shared" si="17"/>
        <v>218123524</v>
      </c>
      <c r="P81" s="103">
        <f t="shared" si="18"/>
        <v>218123524</v>
      </c>
    </row>
    <row r="82" spans="1:16" ht="30" customHeight="1">
      <c r="A82" s="35"/>
      <c r="B82" s="35"/>
      <c r="C82" s="36"/>
      <c r="D82" s="45" t="s">
        <v>69</v>
      </c>
      <c r="E82" s="46"/>
      <c r="F82" s="39">
        <v>0</v>
      </c>
      <c r="G82" s="39">
        <v>0</v>
      </c>
      <c r="H82" s="101">
        <f t="shared" si="16"/>
        <v>0</v>
      </c>
      <c r="I82" s="53">
        <v>0</v>
      </c>
      <c r="J82" s="39">
        <v>636966</v>
      </c>
      <c r="K82" s="39">
        <v>2466945</v>
      </c>
      <c r="L82" s="39">
        <v>10348251</v>
      </c>
      <c r="M82" s="39">
        <v>35281916</v>
      </c>
      <c r="N82" s="39">
        <v>21785187</v>
      </c>
      <c r="O82" s="101">
        <f t="shared" si="17"/>
        <v>70519265</v>
      </c>
      <c r="P82" s="103">
        <f t="shared" si="18"/>
        <v>70519265</v>
      </c>
    </row>
    <row r="83" spans="1:16" ht="30" customHeight="1" thickBot="1">
      <c r="A83" s="35"/>
      <c r="B83" s="35"/>
      <c r="C83" s="47"/>
      <c r="D83" s="48" t="s">
        <v>78</v>
      </c>
      <c r="E83" s="49"/>
      <c r="F83" s="192">
        <v>0</v>
      </c>
      <c r="G83" s="192">
        <v>0</v>
      </c>
      <c r="H83" s="104">
        <f t="shared" si="16"/>
        <v>0</v>
      </c>
      <c r="I83" s="194">
        <v>0</v>
      </c>
      <c r="J83" s="192">
        <v>1919727</v>
      </c>
      <c r="K83" s="192">
        <v>2880413</v>
      </c>
      <c r="L83" s="192">
        <v>6968230</v>
      </c>
      <c r="M83" s="192">
        <v>35113287</v>
      </c>
      <c r="N83" s="192">
        <v>19427506</v>
      </c>
      <c r="O83" s="104">
        <f t="shared" si="17"/>
        <v>66309163</v>
      </c>
      <c r="P83" s="105">
        <f t="shared" si="18"/>
        <v>66309163</v>
      </c>
    </row>
    <row r="84" spans="1:16" ht="30" customHeight="1" thickBot="1">
      <c r="A84" s="35"/>
      <c r="B84" s="35"/>
      <c r="C84" s="177" t="s">
        <v>70</v>
      </c>
      <c r="D84" s="178"/>
      <c r="E84" s="178"/>
      <c r="F84" s="111">
        <f>SUM(F48,F69,F79)</f>
        <v>21807982</v>
      </c>
      <c r="G84" s="111">
        <f>SUM(G48,G69,G79)</f>
        <v>35951363</v>
      </c>
      <c r="H84" s="112">
        <f t="shared" si="16"/>
        <v>57759345</v>
      </c>
      <c r="I84" s="113">
        <f aca="true" t="shared" si="19" ref="I84:N84">SUM(I48,I69,I79)</f>
        <v>0</v>
      </c>
      <c r="J84" s="111">
        <f t="shared" si="19"/>
        <v>373303373</v>
      </c>
      <c r="K84" s="111">
        <f t="shared" si="19"/>
        <v>328595390</v>
      </c>
      <c r="L84" s="111">
        <f t="shared" si="19"/>
        <v>374633400</v>
      </c>
      <c r="M84" s="111">
        <f t="shared" si="19"/>
        <v>511534785</v>
      </c>
      <c r="N84" s="111">
        <f t="shared" si="19"/>
        <v>344967996</v>
      </c>
      <c r="O84" s="112">
        <f t="shared" si="17"/>
        <v>1933034944</v>
      </c>
      <c r="P84" s="114">
        <f t="shared" si="18"/>
        <v>1990794289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2019-12-14T10:38:25Z</cp:lastPrinted>
  <dcterms:created xsi:type="dcterms:W3CDTF">2012-04-10T04:28:23Z</dcterms:created>
  <dcterms:modified xsi:type="dcterms:W3CDTF">2019-12-14T10:41:36Z</dcterms:modified>
  <cp:category/>
  <cp:version/>
  <cp:contentType/>
  <cp:contentStatus/>
</cp:coreProperties>
</file>