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<sst xmlns="http://schemas.openxmlformats.org/spreadsheetml/2006/main" count="283" uniqueCount="93">
  <si>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</si>
  <si>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</si>
  <si>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</si>
  <si>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</si>
  <si>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</si>
  <si>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</si>
  <si>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</si>
  <si>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</si>
  <si>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</si>
  <si>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</si>
  <si>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</si>
  <si>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</si>
  <si>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</si>
  <si>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</si>
  <si>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</si>
  <si>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</si>
  <si>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</si>
  <si>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</si>
  <si>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</si>
  <si>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</si>
  <si>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</si>
  <si>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</si>
  <si>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</si>
  <si>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</si>
  <si>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</si>
  <si>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</si>
  <si>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</si>
  <si>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</si>
  <si>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</si>
  <si>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</si>
  <si>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</si>
  <si>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</si>
  <si>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</si>
  <si>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</si>
  <si>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</si>
  <si>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</si>
  <si>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</si>
  <si>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</si>
  <si>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</si>
  <si>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</si>
  <si>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</si>
  <si>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</si>
  <si>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</si>
  <si>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</si>
  <si>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</si>
  <si>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</si>
  <si>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</si>
  <si>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</si>
  <si>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</si>
  <si>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</si>
  <si>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</si>
  <si>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</si>
  <si>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</si>
  <si>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</si>
  <si>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</si>
  <si>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</si>
  <si>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</si>
  <si>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</si>
  <si>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</si>
  <si>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</si>
  <si>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</si>
  <si>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</si>
  <si>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</si>
  <si>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</si>
  <si>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</si>
  <si>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</si>
  <si>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</si>
  <si>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</si>
  <si>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</si>
  <si>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</si>
  <si>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</si>
  <si>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</si>
  <si>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</si>
  <si>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</si>
  <si>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</si>
  <si>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</si>
  <si>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</si>
  <si>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</si>
  <si>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</si>
  <si>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</si>
  <si>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</si>
  <si>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</si>
  <si>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</si>
  <si>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</si>
  <si>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</si>
  <si>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</si>
  <si>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</si>
  <si>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</si>
  <si>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</si>
  <si>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</si>
  <si>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</si>
  <si>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8月分）</t>
  </si>
  <si>
    <t>（令和 01年 8月分）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</si>
</sst>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ck"/>
      <right/>
      <top/>
      <bottom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vertical="center" shrinkToFit="1"/>
    </xf>
    <xf numFmtId="176" fontId="12" fillId="0" borderId="29" xfId="0" applyNumberFormat="1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178" fontId="12" fillId="0" borderId="37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178" fontId="12" fillId="0" borderId="45" xfId="0" applyNumberFormat="1" applyFont="1" applyFill="1" applyBorder="1" applyAlignment="1">
      <alignment vertical="center" shrinkToFit="1"/>
    </xf>
    <xf numFmtId="178" fontId="12" fillId="0" borderId="46" xfId="0" applyNumberFormat="1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176" fontId="12" fillId="0" borderId="48" xfId="0" applyNumberFormat="1" applyFont="1" applyFill="1" applyBorder="1" applyAlignment="1">
      <alignment vertical="center" shrinkToFit="1"/>
    </xf>
    <xf numFmtId="176" fontId="12" fillId="0" borderId="49" xfId="0" applyNumberFormat="1" applyFont="1" applyFill="1" applyBorder="1" applyAlignment="1">
      <alignment vertical="center" shrinkToFit="1"/>
    </xf>
    <xf numFmtId="176" fontId="12" fillId="0" borderId="50" xfId="0" applyNumberFormat="1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61" xfId="0" applyNumberFormat="1" applyFont="1" applyFill="1" applyBorder="1" applyAlignment="1">
      <alignment vertical="center" shrinkToFit="1"/>
    </xf>
    <xf numFmtId="178" fontId="8" fillId="0" borderId="19" xfId="0" applyNumberFormat="1" applyFont="1" applyFill="1" applyBorder="1" applyAlignment="1" applyProtection="1">
      <alignment vertical="center" shrinkToFit="1"/>
      <protection locked="0"/>
    </xf>
    <xf numFmtId="178" fontId="8" fillId="0" borderId="37" xfId="0" applyNumberFormat="1" applyFont="1" applyFill="1" applyBorder="1" applyAlignment="1" applyProtection="1">
      <alignment vertical="center" shrinkToFit="1"/>
      <protection locked="0"/>
    </xf>
    <xf numFmtId="176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45" xfId="0" applyNumberFormat="1" applyFont="1" applyFill="1" applyBorder="1" applyAlignment="1" applyProtection="1">
      <alignment vertical="center" shrinkToFit="1"/>
      <protection locked="0"/>
    </xf>
    <xf numFmtId="178" fontId="8" fillId="0" borderId="63" xfId="0" applyNumberFormat="1" applyFont="1" applyFill="1" applyBorder="1" applyAlignment="1">
      <alignment vertical="center" shrinkToFit="1"/>
    </xf>
    <xf numFmtId="178" fontId="8" fillId="0" borderId="64" xfId="0" applyNumberFormat="1" applyFont="1" applyFill="1" applyBorder="1" applyAlignment="1">
      <alignment vertical="center" shrinkToFit="1"/>
    </xf>
    <xf numFmtId="178" fontId="8" fillId="0" borderId="37" xfId="0" applyNumberFormat="1" applyFont="1" applyFill="1" applyBorder="1" applyAlignment="1">
      <alignment vertical="center" shrinkToFit="1"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3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19" xfId="0" applyNumberFormat="1" applyFont="1" applyFill="1" applyBorder="1" applyAlignment="1" applyProtection="1">
      <alignment vertical="center" shrinkToFit="1"/>
      <protection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8" fontId="8" fillId="0" borderId="75" xfId="0" applyNumberFormat="1" applyFont="1" applyFill="1" applyBorder="1" applyAlignment="1" applyProtection="1">
      <alignment vertical="center" shrinkToFit="1"/>
      <protection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45" xfId="0" applyNumberFormat="1" applyFont="1" applyFill="1" applyBorder="1" applyAlignment="1">
      <alignment vertical="center" shrinkToFit="1"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8" fontId="8" fillId="0" borderId="80" xfId="0" applyNumberFormat="1" applyFont="1" applyFill="1" applyBorder="1" applyAlignment="1" applyProtection="1">
      <alignment vertical="center" shrinkToFit="1"/>
      <protection/>
    </xf>
    <xf numFmtId="176" fontId="8" fillId="0" borderId="81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horizontal="right" vertical="center"/>
    </xf>
    <xf numFmtId="0" fontId="8" fillId="0" borderId="82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84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178" fontId="8" fillId="0" borderId="8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6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178" fontId="8" fillId="0" borderId="44" xfId="0" applyNumberFormat="1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100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8" fillId="0" borderId="10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50" zoomScaleNormal="50" zoomScalePageLayoutView="0" workbookViewId="0" topLeftCell="A1">
      <selection activeCell="E3" sqref="E3"/>
    </sheetView>
  </sheetViews>
  <sheetFormatPr defaultColWidth="0" defaultRowHeight="13.5" zeroHeight="1"/>
  <cols>
    <col min="1" max="1" width="4.625" style="48" customWidth="1"/>
    <col min="2" max="2" width="3.75390625" style="48" customWidth="1"/>
    <col min="3" max="4" width="6.125" style="48" customWidth="1"/>
    <col min="5" max="5" width="20.625" style="48" customWidth="1"/>
    <col min="6" max="16" width="16.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73"/>
      <c r="E1" s="74"/>
      <c r="F1" s="163" t="s">
        <v>21</v>
      </c>
      <c r="G1" s="163"/>
      <c r="H1" s="163"/>
      <c r="I1" s="163"/>
      <c r="J1" s="163"/>
      <c r="K1" s="163"/>
      <c r="L1" s="163"/>
      <c r="M1" s="163"/>
      <c r="N1" s="163"/>
      <c r="O1" s="75"/>
    </row>
    <row r="2" spans="5:16" ht="45" customHeight="1">
      <c r="E2" s="76"/>
      <c r="F2" s="164" t="s">
        <v>91</v>
      </c>
      <c r="G2" s="164"/>
      <c r="H2" s="164"/>
      <c r="I2" s="164"/>
      <c r="J2" s="164"/>
      <c r="K2" s="165"/>
      <c r="L2" s="165"/>
      <c r="M2" s="165"/>
      <c r="N2" s="165"/>
      <c r="O2" s="177">
        <v>41009</v>
      </c>
      <c r="P2" s="177"/>
    </row>
    <row r="3" spans="6:17" ht="30" customHeight="1">
      <c r="F3" s="77"/>
      <c r="G3" s="77"/>
      <c r="H3" s="77"/>
      <c r="I3" s="77"/>
      <c r="J3" s="77"/>
      <c r="N3" s="78"/>
      <c r="O3" s="177" t="s">
        <v>0</v>
      </c>
      <c r="P3" s="177"/>
      <c r="Q3" s="79"/>
    </row>
    <row r="4" spans="1:17" s="1" customFormat="1" ht="45" customHeight="1">
      <c r="A4" s="48"/>
      <c r="B4" s="48"/>
      <c r="C4" s="80" t="s">
        <v>22</v>
      </c>
      <c r="D4" s="48"/>
      <c r="E4" s="48"/>
      <c r="F4" s="77"/>
      <c r="G4" s="145"/>
      <c r="H4" s="77"/>
      <c r="I4" s="77"/>
      <c r="J4" s="77"/>
      <c r="K4" s="48"/>
      <c r="L4" s="48"/>
      <c r="M4" s="98" t="s">
        <v>75</v>
      </c>
      <c r="N4" s="78"/>
      <c r="O4" s="48"/>
      <c r="P4" s="143"/>
      <c r="Q4" s="79"/>
    </row>
    <row r="5" spans="1:17" s="1" customFormat="1" ht="7.5" customHeight="1" thickBot="1">
      <c r="A5" s="48"/>
      <c r="B5" s="48"/>
      <c r="C5" s="48"/>
      <c r="D5" s="48"/>
      <c r="E5" s="48"/>
      <c r="F5" s="77"/>
      <c r="G5" s="77"/>
      <c r="H5" s="77"/>
      <c r="I5" s="77"/>
      <c r="J5" s="77"/>
      <c r="K5" s="48"/>
      <c r="L5" s="48"/>
      <c r="M5" s="48"/>
      <c r="N5" s="78"/>
      <c r="O5" s="143"/>
      <c r="P5" s="143"/>
      <c r="Q5" s="79"/>
    </row>
    <row r="6" spans="1:19" s="1" customFormat="1" ht="45" customHeight="1">
      <c r="A6" s="48"/>
      <c r="B6" s="48"/>
      <c r="C6" s="175" t="s">
        <v>20</v>
      </c>
      <c r="D6" s="168"/>
      <c r="E6" s="176"/>
      <c r="F6" s="171" t="s">
        <v>80</v>
      </c>
      <c r="G6" s="176"/>
      <c r="H6" s="168" t="s">
        <v>81</v>
      </c>
      <c r="I6" s="168"/>
      <c r="J6" s="171" t="s">
        <v>82</v>
      </c>
      <c r="K6" s="172"/>
      <c r="L6" s="168" t="s">
        <v>85</v>
      </c>
      <c r="M6" s="169"/>
      <c r="N6" s="48"/>
      <c r="O6" s="48"/>
      <c r="P6" s="78"/>
      <c r="Q6" s="143"/>
      <c r="R6" s="102"/>
      <c r="S6" s="5"/>
    </row>
    <row r="7" spans="1:19" s="1" customFormat="1" ht="45" customHeight="1" thickBot="1">
      <c r="A7" s="48"/>
      <c r="B7" s="48"/>
      <c r="C7" s="160" t="s">
        <v>19</v>
      </c>
      <c r="D7" s="161"/>
      <c r="E7" s="161"/>
      <c r="F7" s="153">
        <v>42962</v>
      </c>
      <c r="G7" s="162"/>
      <c r="H7" s="166">
        <v>31668</v>
      </c>
      <c r="I7" s="162"/>
      <c r="J7" s="153">
        <v>16814</v>
      </c>
      <c r="K7" s="154"/>
      <c r="L7" s="166">
        <f>SUM(F7:K7)</f>
        <v>91444</v>
      </c>
      <c r="M7" s="170"/>
      <c r="N7" s="48"/>
      <c r="O7" s="48"/>
      <c r="P7" s="78"/>
      <c r="Q7" s="143"/>
      <c r="R7" s="102"/>
      <c r="S7" s="5"/>
    </row>
    <row r="8" spans="1:21" s="1" customFormat="1" ht="30" customHeight="1">
      <c r="A8" s="48"/>
      <c r="B8" s="48"/>
      <c r="C8" s="146"/>
      <c r="D8" s="146"/>
      <c r="E8" s="146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48"/>
      <c r="Q8" s="48"/>
      <c r="R8" s="103"/>
      <c r="S8" s="102"/>
      <c r="T8" s="102"/>
      <c r="U8" s="5"/>
    </row>
    <row r="9" spans="3:17" ht="45" customHeight="1">
      <c r="C9" s="80" t="s">
        <v>23</v>
      </c>
      <c r="E9" s="81"/>
      <c r="O9" s="97"/>
      <c r="P9" s="99" t="s">
        <v>75</v>
      </c>
      <c r="Q9" s="79"/>
    </row>
    <row r="10" spans="3:17" ht="6.75" customHeight="1" thickBot="1">
      <c r="C10" s="82"/>
      <c r="D10" s="82"/>
      <c r="E10" s="83"/>
      <c r="L10" s="84"/>
      <c r="M10" s="84"/>
      <c r="N10" s="155"/>
      <c r="O10" s="155"/>
      <c r="P10" s="155"/>
      <c r="Q10" s="84"/>
    </row>
    <row r="11" spans="3:17" ht="49.5" customHeight="1">
      <c r="C11" s="158"/>
      <c r="D11" s="159"/>
      <c r="E11" s="159"/>
      <c r="F11" s="8" t="s">
        <v>10</v>
      </c>
      <c r="G11" s="8" t="s">
        <v>28</v>
      </c>
      <c r="H11" s="9" t="s">
        <v>11</v>
      </c>
      <c r="I11" s="10" t="s">
        <v>29</v>
      </c>
      <c r="J11" s="11" t="s">
        <v>1</v>
      </c>
      <c r="K11" s="11" t="s">
        <v>2</v>
      </c>
      <c r="L11" s="11" t="s">
        <v>3</v>
      </c>
      <c r="M11" s="11" t="s">
        <v>4</v>
      </c>
      <c r="N11" s="11" t="s">
        <v>5</v>
      </c>
      <c r="O11" s="12" t="s">
        <v>11</v>
      </c>
      <c r="P11" s="13" t="s">
        <v>83</v>
      </c>
      <c r="Q11" s="14"/>
    </row>
    <row r="12" spans="3:17" ht="49.5" customHeight="1">
      <c r="C12" s="85" t="s">
        <v>86</v>
      </c>
      <c r="D12" s="15"/>
      <c r="E12" s="15"/>
      <c r="F12" s="21">
        <f>SUM(F13:F15)</f>
        <v>3702</v>
      </c>
      <c r="G12" s="21">
        <f>SUM(G13:G15)</f>
        <v>2761</v>
      </c>
      <c r="H12" s="22">
        <f>SUM(H13:H15)</f>
        <v>6463</v>
      </c>
      <c r="I12" s="16">
        <v>0</v>
      </c>
      <c r="J12" s="21">
        <f aca="true" t="shared" si="0" ref="J12:O12">SUM(J13:J15)</f>
        <v>4409</v>
      </c>
      <c r="K12" s="21">
        <f t="shared" si="0"/>
        <v>2600</v>
      </c>
      <c r="L12" s="21">
        <f t="shared" si="0"/>
        <v>2034</v>
      </c>
      <c r="M12" s="21">
        <f t="shared" si="0"/>
        <v>2470</v>
      </c>
      <c r="N12" s="21">
        <f t="shared" si="0"/>
        <v>1430</v>
      </c>
      <c r="O12" s="22">
        <f t="shared" si="0"/>
        <v>12943</v>
      </c>
      <c r="P12" s="24">
        <f aca="true" t="shared" si="1" ref="P12:P17">H12+O12</f>
        <v>19406</v>
      </c>
      <c r="Q12" s="14"/>
    </row>
    <row r="13" spans="3:16" ht="49.5" customHeight="1">
      <c r="C13" s="85" t="s">
        <v>87</v>
      </c>
      <c r="D13" s="86"/>
      <c r="E13" s="86"/>
      <c r="F13" s="21">
        <v>410</v>
      </c>
      <c r="G13" s="21">
        <v>323</v>
      </c>
      <c r="H13" s="22">
        <f>SUM(F13:G13)</f>
        <v>733</v>
      </c>
      <c r="I13" s="16">
        <v>0</v>
      </c>
      <c r="J13" s="21">
        <v>443</v>
      </c>
      <c r="K13" s="21">
        <v>249</v>
      </c>
      <c r="L13" s="21">
        <v>184</v>
      </c>
      <c r="M13" s="21">
        <v>187</v>
      </c>
      <c r="N13" s="21">
        <v>111</v>
      </c>
      <c r="O13" s="22">
        <f>SUM(J13:N13)</f>
        <v>1174</v>
      </c>
      <c r="P13" s="24">
        <f t="shared" si="1"/>
        <v>1907</v>
      </c>
    </row>
    <row r="14" spans="3:16" ht="49.5" customHeight="1">
      <c r="C14" s="156" t="s">
        <v>88</v>
      </c>
      <c r="D14" s="157"/>
      <c r="E14" s="157"/>
      <c r="F14" s="21">
        <v>1675</v>
      </c>
      <c r="G14" s="21">
        <v>1034</v>
      </c>
      <c r="H14" s="22">
        <f>SUM(F14:G14)</f>
        <v>2709</v>
      </c>
      <c r="I14" s="16">
        <v>0</v>
      </c>
      <c r="J14" s="21">
        <v>1574</v>
      </c>
      <c r="K14" s="21">
        <v>831</v>
      </c>
      <c r="L14" s="21">
        <v>567</v>
      </c>
      <c r="M14" s="21">
        <v>663</v>
      </c>
      <c r="N14" s="21">
        <v>377</v>
      </c>
      <c r="O14" s="22">
        <f>SUM(J14:N14)</f>
        <v>4012</v>
      </c>
      <c r="P14" s="24">
        <f t="shared" si="1"/>
        <v>6721</v>
      </c>
    </row>
    <row r="15" spans="3:16" ht="49.5" customHeight="1">
      <c r="C15" s="85" t="s">
        <v>89</v>
      </c>
      <c r="D15" s="86"/>
      <c r="E15" s="86"/>
      <c r="F15" s="21">
        <v>1617</v>
      </c>
      <c r="G15" s="21">
        <v>1404</v>
      </c>
      <c r="H15" s="22">
        <f>SUM(F15:G15)</f>
        <v>3021</v>
      </c>
      <c r="I15" s="16"/>
      <c r="J15" s="21">
        <v>2392</v>
      </c>
      <c r="K15" s="21">
        <v>1520</v>
      </c>
      <c r="L15" s="21">
        <v>1283</v>
      </c>
      <c r="M15" s="21">
        <v>1620</v>
      </c>
      <c r="N15" s="21">
        <v>942</v>
      </c>
      <c r="O15" s="22">
        <f>SUM(J15:N15)</f>
        <v>7757</v>
      </c>
      <c r="P15" s="24">
        <f t="shared" si="1"/>
        <v>10778</v>
      </c>
    </row>
    <row r="16" spans="3:16" ht="49.5" customHeight="1">
      <c r="C16" s="156" t="s">
        <v>90</v>
      </c>
      <c r="D16" s="157"/>
      <c r="E16" s="157"/>
      <c r="F16" s="21">
        <v>44</v>
      </c>
      <c r="G16" s="21">
        <v>46</v>
      </c>
      <c r="H16" s="22">
        <f>SUM(F16:G16)</f>
        <v>90</v>
      </c>
      <c r="I16" s="16">
        <v>0</v>
      </c>
      <c r="J16" s="21">
        <v>78</v>
      </c>
      <c r="K16" s="21">
        <v>45</v>
      </c>
      <c r="L16" s="21">
        <v>38</v>
      </c>
      <c r="M16" s="21">
        <v>47</v>
      </c>
      <c r="N16" s="21">
        <v>22</v>
      </c>
      <c r="O16" s="22">
        <f>SUM(J16:N16)</f>
        <v>230</v>
      </c>
      <c r="P16" s="24">
        <f t="shared" si="1"/>
        <v>320</v>
      </c>
    </row>
    <row r="17" spans="3:16" ht="49.5" customHeight="1" thickBot="1">
      <c r="C17" s="151" t="s">
        <v>14</v>
      </c>
      <c r="D17" s="152"/>
      <c r="E17" s="152"/>
      <c r="F17" s="87">
        <f>F12+F16</f>
        <v>3746</v>
      </c>
      <c r="G17" s="87">
        <f>G12+G16</f>
        <v>2807</v>
      </c>
      <c r="H17" s="87">
        <f>H12+H16</f>
        <v>6553</v>
      </c>
      <c r="I17" s="88">
        <v>0</v>
      </c>
      <c r="J17" s="87">
        <f aca="true" t="shared" si="2" ref="J17:O17">J12+J16</f>
        <v>4487</v>
      </c>
      <c r="K17" s="87">
        <f t="shared" si="2"/>
        <v>2645</v>
      </c>
      <c r="L17" s="87">
        <f t="shared" si="2"/>
        <v>2072</v>
      </c>
      <c r="M17" s="87">
        <f t="shared" si="2"/>
        <v>2517</v>
      </c>
      <c r="N17" s="87">
        <f t="shared" si="2"/>
        <v>1452</v>
      </c>
      <c r="O17" s="87">
        <f t="shared" si="2"/>
        <v>13173</v>
      </c>
      <c r="P17" s="89">
        <f t="shared" si="1"/>
        <v>19726</v>
      </c>
    </row>
    <row r="18" ht="30" customHeight="1"/>
    <row r="19" spans="3:17" ht="39.75" customHeight="1">
      <c r="C19" s="80" t="s">
        <v>24</v>
      </c>
      <c r="E19" s="81"/>
      <c r="N19" s="100"/>
      <c r="O19" s="79"/>
      <c r="P19" s="101" t="s">
        <v>79</v>
      </c>
      <c r="Q19" s="79"/>
    </row>
    <row r="20" spans="3:17" ht="6.75" customHeight="1" thickBot="1">
      <c r="C20" s="82"/>
      <c r="D20" s="82"/>
      <c r="E20" s="83"/>
      <c r="L20" s="84"/>
      <c r="M20" s="84"/>
      <c r="N20" s="84"/>
      <c r="P20" s="84"/>
      <c r="Q20" s="84"/>
    </row>
    <row r="21" spans="3:17" ht="49.5" customHeight="1">
      <c r="C21" s="158"/>
      <c r="D21" s="159"/>
      <c r="E21" s="159"/>
      <c r="F21" s="181" t="s">
        <v>15</v>
      </c>
      <c r="G21" s="167"/>
      <c r="H21" s="167"/>
      <c r="I21" s="167" t="s">
        <v>16</v>
      </c>
      <c r="J21" s="167"/>
      <c r="K21" s="167"/>
      <c r="L21" s="167"/>
      <c r="M21" s="167"/>
      <c r="N21" s="167"/>
      <c r="O21" s="167"/>
      <c r="P21" s="149" t="s">
        <v>84</v>
      </c>
      <c r="Q21" s="14"/>
    </row>
    <row r="22" spans="3:17" ht="49.5" customHeight="1">
      <c r="C22" s="186"/>
      <c r="D22" s="187"/>
      <c r="E22" s="187"/>
      <c r="F22" s="15" t="s">
        <v>7</v>
      </c>
      <c r="G22" s="15" t="s">
        <v>8</v>
      </c>
      <c r="H22" s="17" t="s">
        <v>9</v>
      </c>
      <c r="I22" s="18" t="s">
        <v>29</v>
      </c>
      <c r="J22" s="15" t="s">
        <v>1</v>
      </c>
      <c r="K22" s="19" t="s">
        <v>2</v>
      </c>
      <c r="L22" s="19" t="s">
        <v>3</v>
      </c>
      <c r="M22" s="19" t="s">
        <v>4</v>
      </c>
      <c r="N22" s="19" t="s">
        <v>5</v>
      </c>
      <c r="O22" s="20" t="s">
        <v>9</v>
      </c>
      <c r="P22" s="150"/>
      <c r="Q22" s="14"/>
    </row>
    <row r="23" spans="3:17" ht="49.5" customHeight="1">
      <c r="C23" s="85" t="s">
        <v>12</v>
      </c>
      <c r="D23" s="15"/>
      <c r="E23" s="15"/>
      <c r="F23" s="21">
        <v>967</v>
      </c>
      <c r="G23" s="21">
        <v>1246</v>
      </c>
      <c r="H23" s="22">
        <f>SUM(F23:G23)</f>
        <v>2213</v>
      </c>
      <c r="I23" s="23">
        <v>0</v>
      </c>
      <c r="J23" s="21">
        <v>3272</v>
      </c>
      <c r="K23" s="21">
        <v>1959</v>
      </c>
      <c r="L23" s="21">
        <v>1138</v>
      </c>
      <c r="M23" s="21">
        <v>795</v>
      </c>
      <c r="N23" s="21">
        <v>352</v>
      </c>
      <c r="O23" s="22">
        <f>SUM(I23:N23)</f>
        <v>7516</v>
      </c>
      <c r="P23" s="24">
        <f>H23+O23</f>
        <v>9729</v>
      </c>
      <c r="Q23" s="14"/>
    </row>
    <row r="24" spans="3:16" ht="49.5" customHeight="1">
      <c r="C24" s="156" t="s">
        <v>13</v>
      </c>
      <c r="D24" s="157"/>
      <c r="E24" s="157"/>
      <c r="F24" s="21">
        <v>10</v>
      </c>
      <c r="G24" s="21">
        <v>20</v>
      </c>
      <c r="H24" s="22">
        <f>SUM(F24:G24)</f>
        <v>30</v>
      </c>
      <c r="I24" s="23">
        <v>0</v>
      </c>
      <c r="J24" s="21">
        <v>61</v>
      </c>
      <c r="K24" s="21">
        <v>38</v>
      </c>
      <c r="L24" s="21">
        <v>23</v>
      </c>
      <c r="M24" s="21">
        <v>21</v>
      </c>
      <c r="N24" s="21">
        <v>8</v>
      </c>
      <c r="O24" s="22">
        <f>SUM(I24:N24)</f>
        <v>151</v>
      </c>
      <c r="P24" s="24">
        <f>H24+O24</f>
        <v>181</v>
      </c>
    </row>
    <row r="25" spans="3:16" ht="49.5" customHeight="1" thickBot="1">
      <c r="C25" s="151" t="s">
        <v>14</v>
      </c>
      <c r="D25" s="152"/>
      <c r="E25" s="152"/>
      <c r="F25" s="87">
        <f>SUM(F23:F24)</f>
        <v>977</v>
      </c>
      <c r="G25" s="87">
        <f>SUM(G23:G24)</f>
        <v>1266</v>
      </c>
      <c r="H25" s="90">
        <f>SUM(F25:G25)</f>
        <v>2243</v>
      </c>
      <c r="I25" s="91">
        <f>SUM(I23:I24)</f>
        <v>0</v>
      </c>
      <c r="J25" s="87">
        <f aca="true" t="shared" si="3" ref="J25:O25">SUM(J23:J24)</f>
        <v>3333</v>
      </c>
      <c r="K25" s="87">
        <f t="shared" si="3"/>
        <v>1997</v>
      </c>
      <c r="L25" s="87">
        <f t="shared" si="3"/>
        <v>1161</v>
      </c>
      <c r="M25" s="87">
        <f t="shared" si="3"/>
        <v>816</v>
      </c>
      <c r="N25" s="87">
        <f t="shared" si="3"/>
        <v>360</v>
      </c>
      <c r="O25" s="90">
        <f t="shared" si="3"/>
        <v>7667</v>
      </c>
      <c r="P25" s="89">
        <f>H25+O25</f>
        <v>9910</v>
      </c>
    </row>
    <row r="26" ht="30" customHeight="1"/>
    <row r="27" spans="3:17" ht="39.75" customHeight="1">
      <c r="C27" s="80" t="s">
        <v>25</v>
      </c>
      <c r="E27" s="81"/>
      <c r="N27" s="79"/>
      <c r="O27" s="79"/>
      <c r="P27" s="101" t="s">
        <v>79</v>
      </c>
      <c r="Q27" s="79"/>
    </row>
    <row r="28" spans="3:17" ht="6.75" customHeight="1" thickBot="1">
      <c r="C28" s="82"/>
      <c r="D28" s="82"/>
      <c r="E28" s="83"/>
      <c r="L28" s="84"/>
      <c r="M28" s="84"/>
      <c r="N28" s="84"/>
      <c r="P28" s="84"/>
      <c r="Q28" s="84"/>
    </row>
    <row r="29" spans="3:17" ht="49.5" customHeight="1">
      <c r="C29" s="158"/>
      <c r="D29" s="159"/>
      <c r="E29" s="159"/>
      <c r="F29" s="181" t="s">
        <v>15</v>
      </c>
      <c r="G29" s="167"/>
      <c r="H29" s="167"/>
      <c r="I29" s="167" t="s">
        <v>16</v>
      </c>
      <c r="J29" s="167"/>
      <c r="K29" s="167"/>
      <c r="L29" s="167"/>
      <c r="M29" s="167"/>
      <c r="N29" s="167"/>
      <c r="O29" s="167"/>
      <c r="P29" s="149" t="s">
        <v>84</v>
      </c>
      <c r="Q29" s="14"/>
    </row>
    <row r="30" spans="3:17" ht="49.5" customHeight="1">
      <c r="C30" s="186"/>
      <c r="D30" s="187"/>
      <c r="E30" s="187"/>
      <c r="F30" s="15" t="s">
        <v>7</v>
      </c>
      <c r="G30" s="15" t="s">
        <v>8</v>
      </c>
      <c r="H30" s="17" t="s">
        <v>9</v>
      </c>
      <c r="I30" s="18" t="s">
        <v>29</v>
      </c>
      <c r="J30" s="15" t="s">
        <v>1</v>
      </c>
      <c r="K30" s="19" t="s">
        <v>2</v>
      </c>
      <c r="L30" s="19" t="s">
        <v>3</v>
      </c>
      <c r="M30" s="19" t="s">
        <v>4</v>
      </c>
      <c r="N30" s="19" t="s">
        <v>5</v>
      </c>
      <c r="O30" s="20" t="s">
        <v>9</v>
      </c>
      <c r="P30" s="150"/>
      <c r="Q30" s="14"/>
    </row>
    <row r="31" spans="3:17" ht="49.5" customHeight="1">
      <c r="C31" s="85" t="s">
        <v>12</v>
      </c>
      <c r="D31" s="15"/>
      <c r="E31" s="15"/>
      <c r="F31" s="21">
        <v>17</v>
      </c>
      <c r="G31" s="21">
        <v>13</v>
      </c>
      <c r="H31" s="22">
        <f>SUM(F31:G31)</f>
        <v>30</v>
      </c>
      <c r="I31" s="23">
        <v>0</v>
      </c>
      <c r="J31" s="21">
        <v>1049</v>
      </c>
      <c r="K31" s="21">
        <v>701</v>
      </c>
      <c r="L31" s="21">
        <v>535</v>
      </c>
      <c r="M31" s="21">
        <v>500</v>
      </c>
      <c r="N31" s="21">
        <v>319</v>
      </c>
      <c r="O31" s="22">
        <f>SUM(I31:N31)</f>
        <v>3104</v>
      </c>
      <c r="P31" s="24">
        <f>H31+O31</f>
        <v>3134</v>
      </c>
      <c r="Q31" s="14"/>
    </row>
    <row r="32" spans="3:16" ht="49.5" customHeight="1">
      <c r="C32" s="156" t="s">
        <v>13</v>
      </c>
      <c r="D32" s="157"/>
      <c r="E32" s="157"/>
      <c r="F32" s="21">
        <v>0</v>
      </c>
      <c r="G32" s="21">
        <v>0</v>
      </c>
      <c r="H32" s="22">
        <f>SUM(F32:G32)</f>
        <v>0</v>
      </c>
      <c r="I32" s="23">
        <v>0</v>
      </c>
      <c r="J32" s="21">
        <v>7</v>
      </c>
      <c r="K32" s="21">
        <v>9</v>
      </c>
      <c r="L32" s="21">
        <v>5</v>
      </c>
      <c r="M32" s="21">
        <v>1</v>
      </c>
      <c r="N32" s="21">
        <v>1</v>
      </c>
      <c r="O32" s="22">
        <f>SUM(I32:N32)</f>
        <v>23</v>
      </c>
      <c r="P32" s="24">
        <f>H32+O32</f>
        <v>23</v>
      </c>
    </row>
    <row r="33" spans="3:16" ht="49.5" customHeight="1" thickBot="1">
      <c r="C33" s="151" t="s">
        <v>14</v>
      </c>
      <c r="D33" s="152"/>
      <c r="E33" s="152"/>
      <c r="F33" s="87">
        <f>SUM(F31:F32)</f>
        <v>17</v>
      </c>
      <c r="G33" s="87">
        <f>SUM(G31:G32)</f>
        <v>13</v>
      </c>
      <c r="H33" s="90">
        <f>SUM(F33:G33)</f>
        <v>30</v>
      </c>
      <c r="I33" s="91">
        <f aca="true" t="shared" si="4" ref="I33:N33">SUM(I31:I32)</f>
        <v>0</v>
      </c>
      <c r="J33" s="87">
        <f t="shared" si="4"/>
        <v>1056</v>
      </c>
      <c r="K33" s="87">
        <f t="shared" si="4"/>
        <v>710</v>
      </c>
      <c r="L33" s="87">
        <f t="shared" si="4"/>
        <v>540</v>
      </c>
      <c r="M33" s="87">
        <f t="shared" si="4"/>
        <v>501</v>
      </c>
      <c r="N33" s="87">
        <f t="shared" si="4"/>
        <v>320</v>
      </c>
      <c r="O33" s="90">
        <f>SUM(I33:N33)</f>
        <v>3127</v>
      </c>
      <c r="P33" s="89">
        <f>H33+O33</f>
        <v>3157</v>
      </c>
    </row>
    <row r="34" ht="30" customHeight="1"/>
    <row r="35" spans="3:17" ht="39.75" customHeight="1">
      <c r="C35" s="80" t="s">
        <v>26</v>
      </c>
      <c r="E35" s="81"/>
      <c r="N35" s="79"/>
      <c r="O35" s="101" t="s">
        <v>79</v>
      </c>
      <c r="P35" s="79"/>
      <c r="Q35" s="79"/>
    </row>
    <row r="36" spans="3:17" ht="6.75" customHeight="1" thickBot="1">
      <c r="C36" s="82"/>
      <c r="D36" s="82"/>
      <c r="E36" s="83"/>
      <c r="L36" s="84"/>
      <c r="M36" s="84"/>
      <c r="N36" s="84"/>
      <c r="P36" s="84"/>
      <c r="Q36" s="84"/>
    </row>
    <row r="37" spans="3:17" ht="49.5" customHeight="1">
      <c r="C37" s="158"/>
      <c r="D37" s="159"/>
      <c r="E37" s="159"/>
      <c r="F37" s="181" t="s">
        <v>15</v>
      </c>
      <c r="G37" s="167"/>
      <c r="H37" s="167"/>
      <c r="I37" s="167" t="s">
        <v>16</v>
      </c>
      <c r="J37" s="167"/>
      <c r="K37" s="167"/>
      <c r="L37" s="167"/>
      <c r="M37" s="167"/>
      <c r="N37" s="180"/>
      <c r="O37" s="178" t="s">
        <v>84</v>
      </c>
      <c r="P37" s="14"/>
      <c r="Q37" s="14"/>
    </row>
    <row r="38" spans="3:17" ht="49.5" customHeight="1" thickBot="1">
      <c r="C38" s="184"/>
      <c r="D38" s="185"/>
      <c r="E38" s="185"/>
      <c r="F38" s="25" t="s">
        <v>7</v>
      </c>
      <c r="G38" s="25" t="s">
        <v>8</v>
      </c>
      <c r="H38" s="26" t="s">
        <v>9</v>
      </c>
      <c r="I38" s="27" t="s">
        <v>1</v>
      </c>
      <c r="J38" s="25" t="s">
        <v>2</v>
      </c>
      <c r="K38" s="28" t="s">
        <v>3</v>
      </c>
      <c r="L38" s="28" t="s">
        <v>4</v>
      </c>
      <c r="M38" s="28" t="s">
        <v>5</v>
      </c>
      <c r="N38" s="29" t="s">
        <v>11</v>
      </c>
      <c r="O38" s="179"/>
      <c r="P38" s="14"/>
      <c r="Q38" s="14"/>
    </row>
    <row r="39" spans="3:17" ht="49.5" customHeight="1">
      <c r="C39" s="92" t="s">
        <v>17</v>
      </c>
      <c r="D39" s="8"/>
      <c r="E39" s="8"/>
      <c r="F39" s="30">
        <f>SUM(F40:F41)</f>
        <v>0</v>
      </c>
      <c r="G39" s="30">
        <f>SUM(G40:G41)</f>
        <v>0</v>
      </c>
      <c r="H39" s="31">
        <f aca="true" t="shared" si="5" ref="H39:H50">SUM(F39:G39)</f>
        <v>0</v>
      </c>
      <c r="I39" s="32">
        <f>SUM(I40:I41)</f>
        <v>7</v>
      </c>
      <c r="J39" s="30">
        <f>SUM(J40:J41)</f>
        <v>13</v>
      </c>
      <c r="K39" s="30">
        <f>SUM(K40:K41)</f>
        <v>201</v>
      </c>
      <c r="L39" s="30">
        <f>SUM(L40:L41)</f>
        <v>518</v>
      </c>
      <c r="M39" s="30">
        <f>SUM(M40:M41)</f>
        <v>345</v>
      </c>
      <c r="N39" s="31">
        <f aca="true" t="shared" si="6" ref="N39:N50">SUM(I39:M39)</f>
        <v>1084</v>
      </c>
      <c r="O39" s="33">
        <f>H39+N39</f>
        <v>1084</v>
      </c>
      <c r="P39" s="14"/>
      <c r="Q39" s="14"/>
    </row>
    <row r="40" spans="3:15" ht="49.5" customHeight="1">
      <c r="C40" s="156" t="s">
        <v>12</v>
      </c>
      <c r="D40" s="157"/>
      <c r="E40" s="157"/>
      <c r="F40" s="21">
        <v>0</v>
      </c>
      <c r="G40" s="21">
        <v>0</v>
      </c>
      <c r="H40" s="22">
        <f t="shared" si="5"/>
        <v>0</v>
      </c>
      <c r="I40" s="23">
        <v>7</v>
      </c>
      <c r="J40" s="21">
        <v>13</v>
      </c>
      <c r="K40" s="21">
        <v>198</v>
      </c>
      <c r="L40" s="21">
        <v>517</v>
      </c>
      <c r="M40" s="21">
        <v>344</v>
      </c>
      <c r="N40" s="22">
        <f>SUM(I40:M40)</f>
        <v>1079</v>
      </c>
      <c r="O40" s="24">
        <f aca="true" t="shared" si="7" ref="O40:O50">H40+N40</f>
        <v>1079</v>
      </c>
    </row>
    <row r="41" spans="3:15" ht="49.5" customHeight="1" thickBot="1">
      <c r="C41" s="151" t="s">
        <v>13</v>
      </c>
      <c r="D41" s="152"/>
      <c r="E41" s="152"/>
      <c r="F41" s="87">
        <v>0</v>
      </c>
      <c r="G41" s="87">
        <v>0</v>
      </c>
      <c r="H41" s="90">
        <f t="shared" si="5"/>
        <v>0</v>
      </c>
      <c r="I41" s="91">
        <v>0</v>
      </c>
      <c r="J41" s="87">
        <v>0</v>
      </c>
      <c r="K41" s="87">
        <v>3</v>
      </c>
      <c r="L41" s="87">
        <v>1</v>
      </c>
      <c r="M41" s="87">
        <v>1</v>
      </c>
      <c r="N41" s="90">
        <f t="shared" si="6"/>
        <v>5</v>
      </c>
      <c r="O41" s="89">
        <f t="shared" si="7"/>
        <v>5</v>
      </c>
    </row>
    <row r="42" spans="3:15" ht="49.5" customHeight="1">
      <c r="C42" s="173" t="s">
        <v>30</v>
      </c>
      <c r="D42" s="174"/>
      <c r="E42" s="174"/>
      <c r="F42" s="30">
        <f>SUM(F43:F44)</f>
        <v>0</v>
      </c>
      <c r="G42" s="30">
        <f>SUM(G43:G44)</f>
        <v>0</v>
      </c>
      <c r="H42" s="31">
        <f t="shared" si="5"/>
        <v>0</v>
      </c>
      <c r="I42" s="32">
        <f>SUM(I43:I44)</f>
        <v>142</v>
      </c>
      <c r="J42" s="30">
        <f>SUM(J43:J44)</f>
        <v>160</v>
      </c>
      <c r="K42" s="30">
        <f>SUM(K43:K44)</f>
        <v>192</v>
      </c>
      <c r="L42" s="30">
        <f>SUM(L43:L44)</f>
        <v>192</v>
      </c>
      <c r="M42" s="30">
        <f>SUM(M43:M44)</f>
        <v>106</v>
      </c>
      <c r="N42" s="31">
        <f t="shared" si="6"/>
        <v>792</v>
      </c>
      <c r="O42" s="33">
        <f t="shared" si="7"/>
        <v>792</v>
      </c>
    </row>
    <row r="43" spans="3:15" ht="49.5" customHeight="1">
      <c r="C43" s="156" t="s">
        <v>12</v>
      </c>
      <c r="D43" s="157"/>
      <c r="E43" s="157"/>
      <c r="F43" s="21">
        <v>0</v>
      </c>
      <c r="G43" s="21">
        <v>0</v>
      </c>
      <c r="H43" s="22">
        <f t="shared" si="5"/>
        <v>0</v>
      </c>
      <c r="I43" s="23">
        <v>141</v>
      </c>
      <c r="J43" s="21">
        <v>160</v>
      </c>
      <c r="K43" s="21">
        <v>188</v>
      </c>
      <c r="L43" s="21">
        <v>189</v>
      </c>
      <c r="M43" s="21">
        <v>104</v>
      </c>
      <c r="N43" s="22">
        <f t="shared" si="6"/>
        <v>782</v>
      </c>
      <c r="O43" s="24">
        <f t="shared" si="7"/>
        <v>782</v>
      </c>
    </row>
    <row r="44" spans="3:15" ht="49.5" customHeight="1" thickBot="1">
      <c r="C44" s="151" t="s">
        <v>13</v>
      </c>
      <c r="D44" s="152"/>
      <c r="E44" s="152"/>
      <c r="F44" s="87">
        <v>0</v>
      </c>
      <c r="G44" s="87">
        <v>0</v>
      </c>
      <c r="H44" s="90">
        <f t="shared" si="5"/>
        <v>0</v>
      </c>
      <c r="I44" s="91">
        <v>1</v>
      </c>
      <c r="J44" s="87">
        <v>0</v>
      </c>
      <c r="K44" s="87">
        <v>4</v>
      </c>
      <c r="L44" s="87">
        <v>3</v>
      </c>
      <c r="M44" s="87">
        <v>2</v>
      </c>
      <c r="N44" s="90">
        <f t="shared" si="6"/>
        <v>10</v>
      </c>
      <c r="O44" s="89">
        <f t="shared" si="7"/>
        <v>10</v>
      </c>
    </row>
    <row r="45" spans="3:15" ht="49.5" customHeight="1">
      <c r="C45" s="173" t="s">
        <v>18</v>
      </c>
      <c r="D45" s="174"/>
      <c r="E45" s="174"/>
      <c r="F45" s="30">
        <f>SUM(F46:F47)</f>
        <v>0</v>
      </c>
      <c r="G45" s="30">
        <f>SUM(G46:G47)</f>
        <v>0</v>
      </c>
      <c r="H45" s="31">
        <f t="shared" si="5"/>
        <v>0</v>
      </c>
      <c r="I45" s="32">
        <f>SUM(I46:I47)</f>
        <v>6</v>
      </c>
      <c r="J45" s="30">
        <f>SUM(J46:J47)</f>
        <v>10</v>
      </c>
      <c r="K45" s="30">
        <f>SUM(K46:K47)</f>
        <v>32</v>
      </c>
      <c r="L45" s="30">
        <f>SUM(L46:L47)</f>
        <v>102</v>
      </c>
      <c r="M45" s="30">
        <f>SUM(M46:M47)</f>
        <v>60</v>
      </c>
      <c r="N45" s="31">
        <f>SUM(I45:M45)</f>
        <v>210</v>
      </c>
      <c r="O45" s="33">
        <f t="shared" si="7"/>
        <v>210</v>
      </c>
    </row>
    <row r="46" spans="3:15" ht="49.5" customHeight="1">
      <c r="C46" s="156" t="s">
        <v>12</v>
      </c>
      <c r="D46" s="157"/>
      <c r="E46" s="157"/>
      <c r="F46" s="21">
        <v>0</v>
      </c>
      <c r="G46" s="21">
        <v>0</v>
      </c>
      <c r="H46" s="22">
        <f t="shared" si="5"/>
        <v>0</v>
      </c>
      <c r="I46" s="23">
        <v>6</v>
      </c>
      <c r="J46" s="21">
        <v>10</v>
      </c>
      <c r="K46" s="21">
        <v>32</v>
      </c>
      <c r="L46" s="21">
        <v>100</v>
      </c>
      <c r="M46" s="21">
        <v>60</v>
      </c>
      <c r="N46" s="22">
        <f>SUM(I46:M46)</f>
        <v>208</v>
      </c>
      <c r="O46" s="24">
        <f>H46+N46</f>
        <v>208</v>
      </c>
    </row>
    <row r="47" spans="3:15" ht="49.5" customHeight="1" thickBot="1">
      <c r="C47" s="151" t="s">
        <v>13</v>
      </c>
      <c r="D47" s="152"/>
      <c r="E47" s="152"/>
      <c r="F47" s="87">
        <v>0</v>
      </c>
      <c r="G47" s="87">
        <v>0</v>
      </c>
      <c r="H47" s="90">
        <f t="shared" si="5"/>
        <v>0</v>
      </c>
      <c r="I47" s="91">
        <v>0</v>
      </c>
      <c r="J47" s="87">
        <v>0</v>
      </c>
      <c r="K47" s="87">
        <v>0</v>
      </c>
      <c r="L47" s="87">
        <v>2</v>
      </c>
      <c r="M47" s="87">
        <v>0</v>
      </c>
      <c r="N47" s="90">
        <f>SUM(I47:M47)</f>
        <v>2</v>
      </c>
      <c r="O47" s="89">
        <f t="shared" si="7"/>
        <v>2</v>
      </c>
    </row>
    <row r="48" spans="3:15" ht="49.5" customHeight="1">
      <c r="C48" s="173" t="s">
        <v>76</v>
      </c>
      <c r="D48" s="174"/>
      <c r="E48" s="174"/>
      <c r="F48" s="30">
        <f>SUM(F49:F50)</f>
        <v>0</v>
      </c>
      <c r="G48" s="30">
        <f>SUM(G49:G50)</f>
        <v>0</v>
      </c>
      <c r="H48" s="31">
        <f>SUM(F48:G48)</f>
        <v>0</v>
      </c>
      <c r="I48" s="32">
        <f>SUM(I49:I50)</f>
        <v>9</v>
      </c>
      <c r="J48" s="30">
        <f>SUM(J49:J50)</f>
        <v>8</v>
      </c>
      <c r="K48" s="30">
        <f>SUM(K49:K50)</f>
        <v>17</v>
      </c>
      <c r="L48" s="30">
        <f>SUM(L49:L50)</f>
        <v>93</v>
      </c>
      <c r="M48" s="30">
        <f>SUM(M49:M50)</f>
        <v>56</v>
      </c>
      <c r="N48" s="31">
        <f>SUM(I48:M48)</f>
        <v>183</v>
      </c>
      <c r="O48" s="33">
        <f>H48+N48</f>
        <v>183</v>
      </c>
    </row>
    <row r="49" spans="3:15" ht="49.5" customHeight="1">
      <c r="C49" s="156" t="s">
        <v>12</v>
      </c>
      <c r="D49" s="157"/>
      <c r="E49" s="157"/>
      <c r="F49" s="21">
        <v>0</v>
      </c>
      <c r="G49" s="21">
        <v>0</v>
      </c>
      <c r="H49" s="22">
        <f t="shared" si="5"/>
        <v>0</v>
      </c>
      <c r="I49" s="23">
        <v>9</v>
      </c>
      <c r="J49" s="21">
        <v>8</v>
      </c>
      <c r="K49" s="21">
        <v>16</v>
      </c>
      <c r="L49" s="21">
        <v>91</v>
      </c>
      <c r="M49" s="21">
        <v>55</v>
      </c>
      <c r="N49" s="22">
        <f>SUM(I49:M49)</f>
        <v>179</v>
      </c>
      <c r="O49" s="24">
        <f t="shared" si="7"/>
        <v>179</v>
      </c>
    </row>
    <row r="50" spans="3:15" ht="49.5" customHeight="1" thickBot="1">
      <c r="C50" s="151" t="s">
        <v>13</v>
      </c>
      <c r="D50" s="152"/>
      <c r="E50" s="152"/>
      <c r="F50" s="87">
        <v>0</v>
      </c>
      <c r="G50" s="87">
        <v>0</v>
      </c>
      <c r="H50" s="90">
        <f t="shared" si="5"/>
        <v>0</v>
      </c>
      <c r="I50" s="91">
        <v>0</v>
      </c>
      <c r="J50" s="87">
        <v>0</v>
      </c>
      <c r="K50" s="87">
        <v>1</v>
      </c>
      <c r="L50" s="87">
        <v>2</v>
      </c>
      <c r="M50" s="87">
        <v>1</v>
      </c>
      <c r="N50" s="90">
        <f t="shared" si="6"/>
        <v>4</v>
      </c>
      <c r="O50" s="89">
        <f t="shared" si="7"/>
        <v>4</v>
      </c>
    </row>
    <row r="51" spans="3:15" ht="49.5" customHeight="1" thickBot="1">
      <c r="C51" s="182" t="s">
        <v>14</v>
      </c>
      <c r="D51" s="183"/>
      <c r="E51" s="183"/>
      <c r="F51" s="93">
        <v>0</v>
      </c>
      <c r="G51" s="93">
        <v>0</v>
      </c>
      <c r="H51" s="94">
        <v>0</v>
      </c>
      <c r="I51" s="95">
        <v>164</v>
      </c>
      <c r="J51" s="93">
        <v>190</v>
      </c>
      <c r="K51" s="93">
        <v>437</v>
      </c>
      <c r="L51" s="93">
        <v>897</v>
      </c>
      <c r="M51" s="93">
        <v>564</v>
      </c>
      <c r="N51" s="94">
        <v>2252</v>
      </c>
      <c r="O51" s="96">
        <f>H51+N51</f>
        <v>2252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50" zoomScaleNormal="50" zoomScalePageLayoutView="0" workbookViewId="0" topLeftCell="A1">
      <selection activeCell="E79" sqref="E7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2"/>
      <c r="E1" s="3"/>
      <c r="G1" s="195" t="s">
        <v>21</v>
      </c>
      <c r="H1" s="195"/>
      <c r="I1" s="195"/>
      <c r="J1" s="195"/>
      <c r="K1" s="195"/>
      <c r="L1" s="195"/>
      <c r="M1" s="195"/>
      <c r="N1" s="106"/>
      <c r="O1" s="75"/>
    </row>
    <row r="2" spans="3:16" ht="30" customHeight="1">
      <c r="C2" s="48"/>
      <c r="D2" s="48"/>
      <c r="E2" s="76"/>
      <c r="G2" s="164" t="s">
        <v>92</v>
      </c>
      <c r="H2" s="164"/>
      <c r="I2" s="164"/>
      <c r="J2" s="164"/>
      <c r="K2" s="164"/>
      <c r="L2" s="164"/>
      <c r="M2" s="164"/>
      <c r="N2" s="107"/>
      <c r="O2" s="177">
        <v>41086</v>
      </c>
      <c r="P2" s="177"/>
    </row>
    <row r="3" spans="3:17" ht="24.75" customHeight="1">
      <c r="C3" s="48"/>
      <c r="D3" s="48"/>
      <c r="E3" s="110"/>
      <c r="F3" s="108"/>
      <c r="N3" s="109"/>
      <c r="O3" s="177"/>
      <c r="P3" s="177"/>
      <c r="Q3" s="79"/>
    </row>
    <row r="4" spans="3:17" ht="24.75" customHeight="1">
      <c r="C4" s="147"/>
      <c r="D4" s="48"/>
      <c r="E4" s="48"/>
      <c r="N4" s="110"/>
      <c r="O4" s="177" t="s">
        <v>31</v>
      </c>
      <c r="P4" s="177"/>
      <c r="Q4" s="79"/>
    </row>
    <row r="5" spans="3:17" ht="27" customHeight="1">
      <c r="C5" s="147" t="s">
        <v>27</v>
      </c>
      <c r="D5" s="48"/>
      <c r="E5" s="81"/>
      <c r="F5" s="111"/>
      <c r="N5" s="112"/>
      <c r="O5" s="112"/>
      <c r="P5" s="101" t="s">
        <v>79</v>
      </c>
      <c r="Q5" s="79"/>
    </row>
    <row r="6" spans="3:17" ht="9" customHeight="1" thickBot="1">
      <c r="C6" s="148"/>
      <c r="D6" s="148"/>
      <c r="E6" s="148"/>
      <c r="F6" s="113"/>
      <c r="L6" s="84"/>
      <c r="M6" s="84"/>
      <c r="N6" s="114"/>
      <c r="O6" s="114"/>
      <c r="P6" s="114"/>
      <c r="Q6" s="84"/>
    </row>
    <row r="7" spans="3:17" ht="30" customHeight="1" thickBot="1" thickTop="1">
      <c r="C7" s="196" t="s">
        <v>32</v>
      </c>
      <c r="D7" s="197"/>
      <c r="E7" s="197"/>
      <c r="F7" s="200" t="s">
        <v>33</v>
      </c>
      <c r="G7" s="201"/>
      <c r="H7" s="201"/>
      <c r="I7" s="202" t="s">
        <v>34</v>
      </c>
      <c r="J7" s="202"/>
      <c r="K7" s="202"/>
      <c r="L7" s="202"/>
      <c r="M7" s="202"/>
      <c r="N7" s="202"/>
      <c r="O7" s="203"/>
      <c r="P7" s="204" t="s">
        <v>6</v>
      </c>
      <c r="Q7" s="14"/>
    </row>
    <row r="8" spans="3:17" ht="42" customHeight="1" thickBot="1">
      <c r="C8" s="198"/>
      <c r="D8" s="199"/>
      <c r="E8" s="199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5"/>
      <c r="Q8" s="14"/>
    </row>
    <row r="9" spans="3:17" ht="30" customHeight="1" thickBot="1">
      <c r="C9" s="144" t="s">
        <v>36</v>
      </c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14"/>
    </row>
    <row r="10" spans="1:17" ht="30" customHeight="1">
      <c r="A10" s="48"/>
      <c r="B10" s="48"/>
      <c r="C10" s="47" t="s">
        <v>37</v>
      </c>
      <c r="D10" s="44"/>
      <c r="E10" s="45"/>
      <c r="F10" s="122">
        <f>SUM(F11,F17,F20,F25,F29,F30)</f>
        <v>2072</v>
      </c>
      <c r="G10" s="122">
        <f>SUM(G11,G17,G20,G25,G29,G30)</f>
        <v>2799</v>
      </c>
      <c r="H10" s="123">
        <f>SUM(F10:G10)</f>
        <v>4871</v>
      </c>
      <c r="I10" s="124">
        <f aca="true" t="shared" si="0" ref="I10:N10">SUM(I11,I17,I20,I25,I29,I30)</f>
        <v>0</v>
      </c>
      <c r="J10" s="122">
        <f t="shared" si="0"/>
        <v>8979</v>
      </c>
      <c r="K10" s="122">
        <f t="shared" si="0"/>
        <v>6160</v>
      </c>
      <c r="L10" s="122">
        <f t="shared" si="0"/>
        <v>3574</v>
      </c>
      <c r="M10" s="122">
        <f t="shared" si="0"/>
        <v>2672</v>
      </c>
      <c r="N10" s="122">
        <f t="shared" si="0"/>
        <v>1270</v>
      </c>
      <c r="O10" s="123">
        <f>SUM(I10:N10)</f>
        <v>22655</v>
      </c>
      <c r="P10" s="125">
        <f>SUM(O10,H10)</f>
        <v>27526</v>
      </c>
      <c r="Q10" s="14"/>
    </row>
    <row r="11" spans="1:16" ht="30" customHeight="1">
      <c r="A11" s="48"/>
      <c r="B11" s="48"/>
      <c r="C11" s="49"/>
      <c r="D11" s="50" t="s">
        <v>38</v>
      </c>
      <c r="E11" s="51"/>
      <c r="F11" s="126">
        <f>SUM(F12:F16)</f>
        <v>111</v>
      </c>
      <c r="G11" s="126">
        <f>SUM(G12:G16)</f>
        <v>201</v>
      </c>
      <c r="H11" s="127">
        <f aca="true" t="shared" si="1" ref="H11:H74">SUM(F11:G11)</f>
        <v>312</v>
      </c>
      <c r="I11" s="128">
        <f aca="true" t="shared" si="2" ref="I11:N11">SUM(I12:I16)</f>
        <v>0</v>
      </c>
      <c r="J11" s="126">
        <f t="shared" si="2"/>
        <v>1904</v>
      </c>
      <c r="K11" s="126">
        <f t="shared" si="2"/>
        <v>1321</v>
      </c>
      <c r="L11" s="126">
        <f t="shared" si="2"/>
        <v>758</v>
      </c>
      <c r="M11" s="126">
        <f t="shared" si="2"/>
        <v>736</v>
      </c>
      <c r="N11" s="126">
        <f t="shared" si="2"/>
        <v>431</v>
      </c>
      <c r="O11" s="127">
        <f aca="true" t="shared" si="3" ref="O11:O74">SUM(I11:N11)</f>
        <v>5150</v>
      </c>
      <c r="P11" s="129">
        <f aca="true" t="shared" si="4" ref="P11:P74">SUM(O11,H11)</f>
        <v>5462</v>
      </c>
    </row>
    <row r="12" spans="1:16" ht="30" customHeight="1">
      <c r="A12" s="48"/>
      <c r="B12" s="48"/>
      <c r="C12" s="49"/>
      <c r="D12" s="50"/>
      <c r="E12" s="54" t="s">
        <v>39</v>
      </c>
      <c r="F12" s="121">
        <v>0</v>
      </c>
      <c r="G12" s="121">
        <v>0</v>
      </c>
      <c r="H12" s="127">
        <f>SUM(F12:G12)</f>
        <v>0</v>
      </c>
      <c r="I12" s="53">
        <v>0</v>
      </c>
      <c r="J12" s="121">
        <v>1024</v>
      </c>
      <c r="K12" s="121">
        <v>604</v>
      </c>
      <c r="L12" s="121">
        <v>276</v>
      </c>
      <c r="M12" s="121">
        <v>219</v>
      </c>
      <c r="N12" s="121">
        <v>115</v>
      </c>
      <c r="O12" s="127">
        <f t="shared" si="3"/>
        <v>2238</v>
      </c>
      <c r="P12" s="129">
        <f t="shared" si="4"/>
        <v>2238</v>
      </c>
    </row>
    <row r="13" spans="1:16" ht="30" customHeight="1">
      <c r="A13" s="48"/>
      <c r="B13" s="48"/>
      <c r="C13" s="49"/>
      <c r="D13" s="50"/>
      <c r="E13" s="54" t="s">
        <v>40</v>
      </c>
      <c r="F13" s="121">
        <v>0</v>
      </c>
      <c r="G13" s="121">
        <v>0</v>
      </c>
      <c r="H13" s="127">
        <f t="shared" si="1"/>
        <v>0</v>
      </c>
      <c r="I13" s="53">
        <v>0</v>
      </c>
      <c r="J13" s="121">
        <v>0</v>
      </c>
      <c r="K13" s="121">
        <v>5</v>
      </c>
      <c r="L13" s="121">
        <v>10</v>
      </c>
      <c r="M13" s="121">
        <v>37</v>
      </c>
      <c r="N13" s="121">
        <v>31</v>
      </c>
      <c r="O13" s="127">
        <f t="shared" si="3"/>
        <v>83</v>
      </c>
      <c r="P13" s="129">
        <f t="shared" si="4"/>
        <v>83</v>
      </c>
    </row>
    <row r="14" spans="1:16" ht="30" customHeight="1">
      <c r="A14" s="48"/>
      <c r="B14" s="48"/>
      <c r="C14" s="49"/>
      <c r="D14" s="50"/>
      <c r="E14" s="54" t="s">
        <v>41</v>
      </c>
      <c r="F14" s="121">
        <v>35</v>
      </c>
      <c r="G14" s="121">
        <v>82</v>
      </c>
      <c r="H14" s="127">
        <f t="shared" si="1"/>
        <v>117</v>
      </c>
      <c r="I14" s="53">
        <v>0</v>
      </c>
      <c r="J14" s="121">
        <v>194</v>
      </c>
      <c r="K14" s="121">
        <v>159</v>
      </c>
      <c r="L14" s="121">
        <v>84</v>
      </c>
      <c r="M14" s="121">
        <v>117</v>
      </c>
      <c r="N14" s="121">
        <v>78</v>
      </c>
      <c r="O14" s="127">
        <f t="shared" si="3"/>
        <v>632</v>
      </c>
      <c r="P14" s="129">
        <f t="shared" si="4"/>
        <v>749</v>
      </c>
    </row>
    <row r="15" spans="1:16" ht="30" customHeight="1">
      <c r="A15" s="48"/>
      <c r="B15" s="48"/>
      <c r="C15" s="49"/>
      <c r="D15" s="50"/>
      <c r="E15" s="54" t="s">
        <v>42</v>
      </c>
      <c r="F15" s="121">
        <v>30</v>
      </c>
      <c r="G15" s="121">
        <v>55</v>
      </c>
      <c r="H15" s="127">
        <f t="shared" si="1"/>
        <v>85</v>
      </c>
      <c r="I15" s="53">
        <v>0</v>
      </c>
      <c r="J15" s="121">
        <v>163</v>
      </c>
      <c r="K15" s="121">
        <v>116</v>
      </c>
      <c r="L15" s="121">
        <v>94</v>
      </c>
      <c r="M15" s="121">
        <v>76</v>
      </c>
      <c r="N15" s="121">
        <v>35</v>
      </c>
      <c r="O15" s="127">
        <f t="shared" si="3"/>
        <v>484</v>
      </c>
      <c r="P15" s="129">
        <f t="shared" si="4"/>
        <v>569</v>
      </c>
    </row>
    <row r="16" spans="1:16" ht="30" customHeight="1">
      <c r="A16" s="48"/>
      <c r="B16" s="48"/>
      <c r="C16" s="49"/>
      <c r="D16" s="50"/>
      <c r="E16" s="54" t="s">
        <v>43</v>
      </c>
      <c r="F16" s="121">
        <v>46</v>
      </c>
      <c r="G16" s="121">
        <v>64</v>
      </c>
      <c r="H16" s="127">
        <f t="shared" si="1"/>
        <v>110</v>
      </c>
      <c r="I16" s="53">
        <v>0</v>
      </c>
      <c r="J16" s="121">
        <v>523</v>
      </c>
      <c r="K16" s="121">
        <v>437</v>
      </c>
      <c r="L16" s="121">
        <v>294</v>
      </c>
      <c r="M16" s="121">
        <v>287</v>
      </c>
      <c r="N16" s="121">
        <v>172</v>
      </c>
      <c r="O16" s="127">
        <f t="shared" si="3"/>
        <v>1713</v>
      </c>
      <c r="P16" s="129">
        <f t="shared" si="4"/>
        <v>1823</v>
      </c>
    </row>
    <row r="17" spans="3:16" s="48" customFormat="1" ht="30" customHeight="1">
      <c r="C17" s="49"/>
      <c r="D17" s="55" t="s">
        <v>44</v>
      </c>
      <c r="E17" s="56"/>
      <c r="F17" s="126">
        <f>SUM(F18:F19)</f>
        <v>306</v>
      </c>
      <c r="G17" s="126">
        <f>SUM(G18:G19)</f>
        <v>349</v>
      </c>
      <c r="H17" s="127">
        <f t="shared" si="1"/>
        <v>655</v>
      </c>
      <c r="I17" s="128">
        <f aca="true" t="shared" si="5" ref="I17:N17">SUM(I18:I19)</f>
        <v>0</v>
      </c>
      <c r="J17" s="126">
        <f t="shared" si="5"/>
        <v>2102</v>
      </c>
      <c r="K17" s="126">
        <f t="shared" si="5"/>
        <v>1364</v>
      </c>
      <c r="L17" s="126">
        <f t="shared" si="5"/>
        <v>688</v>
      </c>
      <c r="M17" s="126">
        <f t="shared" si="5"/>
        <v>409</v>
      </c>
      <c r="N17" s="126">
        <f t="shared" si="5"/>
        <v>171</v>
      </c>
      <c r="O17" s="127">
        <f t="shared" si="3"/>
        <v>4734</v>
      </c>
      <c r="P17" s="129">
        <f t="shared" si="4"/>
        <v>5389</v>
      </c>
    </row>
    <row r="18" spans="3:16" s="48" customFormat="1" ht="30" customHeight="1">
      <c r="C18" s="49"/>
      <c r="D18" s="50"/>
      <c r="E18" s="54" t="s">
        <v>45</v>
      </c>
      <c r="F18" s="121">
        <v>0</v>
      </c>
      <c r="G18" s="121">
        <v>0</v>
      </c>
      <c r="H18" s="127">
        <f t="shared" si="1"/>
        <v>0</v>
      </c>
      <c r="I18" s="53">
        <v>0</v>
      </c>
      <c r="J18" s="121">
        <v>1482</v>
      </c>
      <c r="K18" s="121">
        <v>975</v>
      </c>
      <c r="L18" s="121">
        <v>489</v>
      </c>
      <c r="M18" s="121">
        <v>321</v>
      </c>
      <c r="N18" s="121">
        <v>137</v>
      </c>
      <c r="O18" s="127">
        <f t="shared" si="3"/>
        <v>3404</v>
      </c>
      <c r="P18" s="129">
        <f t="shared" si="4"/>
        <v>3404</v>
      </c>
    </row>
    <row r="19" spans="3:16" s="48" customFormat="1" ht="30" customHeight="1">
      <c r="C19" s="49"/>
      <c r="D19" s="50"/>
      <c r="E19" s="54" t="s">
        <v>46</v>
      </c>
      <c r="F19" s="121">
        <v>306</v>
      </c>
      <c r="G19" s="121">
        <v>349</v>
      </c>
      <c r="H19" s="127">
        <f t="shared" si="1"/>
        <v>655</v>
      </c>
      <c r="I19" s="53">
        <v>0</v>
      </c>
      <c r="J19" s="121">
        <v>620</v>
      </c>
      <c r="K19" s="121">
        <v>389</v>
      </c>
      <c r="L19" s="121">
        <v>199</v>
      </c>
      <c r="M19" s="121">
        <v>88</v>
      </c>
      <c r="N19" s="121">
        <v>34</v>
      </c>
      <c r="O19" s="127">
        <f t="shared" si="3"/>
        <v>1330</v>
      </c>
      <c r="P19" s="129">
        <f t="shared" si="4"/>
        <v>1985</v>
      </c>
    </row>
    <row r="20" spans="3:16" s="48" customFormat="1" ht="30" customHeight="1">
      <c r="C20" s="49"/>
      <c r="D20" s="55" t="s">
        <v>47</v>
      </c>
      <c r="E20" s="56"/>
      <c r="F20" s="126">
        <f>SUM(F21:F24)</f>
        <v>9</v>
      </c>
      <c r="G20" s="126">
        <f>SUM(G21:G24)</f>
        <v>17</v>
      </c>
      <c r="H20" s="127">
        <f t="shared" si="1"/>
        <v>26</v>
      </c>
      <c r="I20" s="128">
        <f aca="true" t="shared" si="6" ref="I20:N20">SUM(I21:I24)</f>
        <v>0</v>
      </c>
      <c r="J20" s="126">
        <f t="shared" si="6"/>
        <v>177</v>
      </c>
      <c r="K20" s="126">
        <f t="shared" si="6"/>
        <v>151</v>
      </c>
      <c r="L20" s="126">
        <f t="shared" si="6"/>
        <v>215</v>
      </c>
      <c r="M20" s="126">
        <f t="shared" si="6"/>
        <v>158</v>
      </c>
      <c r="N20" s="126">
        <f t="shared" si="6"/>
        <v>60</v>
      </c>
      <c r="O20" s="127">
        <f t="shared" si="3"/>
        <v>761</v>
      </c>
      <c r="P20" s="129">
        <f t="shared" si="4"/>
        <v>787</v>
      </c>
    </row>
    <row r="21" spans="3:16" s="48" customFormat="1" ht="30" customHeight="1">
      <c r="C21" s="49"/>
      <c r="D21" s="50"/>
      <c r="E21" s="54" t="s">
        <v>48</v>
      </c>
      <c r="F21" s="121">
        <v>6</v>
      </c>
      <c r="G21" s="121">
        <v>14</v>
      </c>
      <c r="H21" s="127">
        <f t="shared" si="1"/>
        <v>20</v>
      </c>
      <c r="I21" s="53">
        <v>0</v>
      </c>
      <c r="J21" s="121">
        <v>142</v>
      </c>
      <c r="K21" s="121">
        <v>132</v>
      </c>
      <c r="L21" s="121">
        <v>192</v>
      </c>
      <c r="M21" s="121">
        <v>148</v>
      </c>
      <c r="N21" s="121">
        <v>54</v>
      </c>
      <c r="O21" s="127">
        <f t="shared" si="3"/>
        <v>668</v>
      </c>
      <c r="P21" s="129">
        <f t="shared" si="4"/>
        <v>688</v>
      </c>
    </row>
    <row r="22" spans="3:16" s="48" customFormat="1" ht="30" customHeight="1">
      <c r="C22" s="49"/>
      <c r="D22" s="50"/>
      <c r="E22" s="57" t="s">
        <v>49</v>
      </c>
      <c r="F22" s="121">
        <v>3</v>
      </c>
      <c r="G22" s="121">
        <v>3</v>
      </c>
      <c r="H22" s="127">
        <f t="shared" si="1"/>
        <v>6</v>
      </c>
      <c r="I22" s="53">
        <v>0</v>
      </c>
      <c r="J22" s="121">
        <v>35</v>
      </c>
      <c r="K22" s="121">
        <v>19</v>
      </c>
      <c r="L22" s="121">
        <v>23</v>
      </c>
      <c r="M22" s="121">
        <v>10</v>
      </c>
      <c r="N22" s="121">
        <v>6</v>
      </c>
      <c r="O22" s="127">
        <f t="shared" si="3"/>
        <v>93</v>
      </c>
      <c r="P22" s="129">
        <f t="shared" si="4"/>
        <v>99</v>
      </c>
    </row>
    <row r="23" spans="3:16" s="48" customFormat="1" ht="30" customHeight="1">
      <c r="C23" s="49"/>
      <c r="D23" s="50"/>
      <c r="E23" s="57" t="s">
        <v>50</v>
      </c>
      <c r="F23" s="121">
        <v>0</v>
      </c>
      <c r="G23" s="121">
        <v>0</v>
      </c>
      <c r="H23" s="127">
        <f t="shared" si="1"/>
        <v>0</v>
      </c>
      <c r="I23" s="53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7">
        <f t="shared" si="3"/>
        <v>0</v>
      </c>
      <c r="P23" s="129">
        <f t="shared" si="4"/>
        <v>0</v>
      </c>
    </row>
    <row r="24" spans="3:16" s="48" customFormat="1" ht="30" customHeight="1">
      <c r="C24" s="49"/>
      <c r="D24" s="58"/>
      <c r="E24" s="57" t="s">
        <v>77</v>
      </c>
      <c r="F24" s="121">
        <v>0</v>
      </c>
      <c r="G24" s="121">
        <v>0</v>
      </c>
      <c r="H24" s="127">
        <f t="shared" si="1"/>
        <v>0</v>
      </c>
      <c r="I24" s="69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7">
        <f t="shared" si="3"/>
        <v>0</v>
      </c>
      <c r="P24" s="129">
        <f t="shared" si="4"/>
        <v>0</v>
      </c>
    </row>
    <row r="25" spans="3:16" s="48" customFormat="1" ht="30" customHeight="1">
      <c r="C25" s="49"/>
      <c r="D25" s="55" t="s">
        <v>51</v>
      </c>
      <c r="E25" s="56"/>
      <c r="F25" s="126">
        <f>SUM(F26:F28)</f>
        <v>722</v>
      </c>
      <c r="G25" s="126">
        <f>SUM(G26:G28)</f>
        <v>1000</v>
      </c>
      <c r="H25" s="127">
        <f t="shared" si="1"/>
        <v>1722</v>
      </c>
      <c r="I25" s="128">
        <f aca="true" t="shared" si="7" ref="I25:N25">SUM(I26:I28)</f>
        <v>0</v>
      </c>
      <c r="J25" s="126">
        <f>SUM(J26:J28)</f>
        <v>1525</v>
      </c>
      <c r="K25" s="126">
        <f t="shared" si="7"/>
        <v>1382</v>
      </c>
      <c r="L25" s="126">
        <f t="shared" si="7"/>
        <v>796</v>
      </c>
      <c r="M25" s="126">
        <f t="shared" si="7"/>
        <v>596</v>
      </c>
      <c r="N25" s="126">
        <f t="shared" si="7"/>
        <v>259</v>
      </c>
      <c r="O25" s="127">
        <f t="shared" si="3"/>
        <v>4558</v>
      </c>
      <c r="P25" s="129">
        <f t="shared" si="4"/>
        <v>6280</v>
      </c>
    </row>
    <row r="26" spans="3:16" s="48" customFormat="1" ht="30" customHeight="1">
      <c r="C26" s="49"/>
      <c r="D26" s="50"/>
      <c r="E26" s="57" t="s">
        <v>52</v>
      </c>
      <c r="F26" s="52">
        <v>662</v>
      </c>
      <c r="G26" s="52">
        <v>944</v>
      </c>
      <c r="H26" s="127">
        <f t="shared" si="1"/>
        <v>1606</v>
      </c>
      <c r="I26" s="53">
        <v>0</v>
      </c>
      <c r="J26" s="52">
        <v>1460</v>
      </c>
      <c r="K26" s="52">
        <v>1339</v>
      </c>
      <c r="L26" s="52">
        <v>773</v>
      </c>
      <c r="M26" s="52">
        <v>580</v>
      </c>
      <c r="N26" s="52">
        <v>254</v>
      </c>
      <c r="O26" s="127">
        <f t="shared" si="3"/>
        <v>4406</v>
      </c>
      <c r="P26" s="129">
        <f t="shared" si="4"/>
        <v>6012</v>
      </c>
    </row>
    <row r="27" spans="3:16" s="48" customFormat="1" ht="30" customHeight="1">
      <c r="C27" s="49"/>
      <c r="D27" s="50"/>
      <c r="E27" s="57" t="s">
        <v>53</v>
      </c>
      <c r="F27" s="52">
        <v>27</v>
      </c>
      <c r="G27" s="52">
        <v>28</v>
      </c>
      <c r="H27" s="127">
        <f t="shared" si="1"/>
        <v>55</v>
      </c>
      <c r="I27" s="115">
        <v>0</v>
      </c>
      <c r="J27" s="52">
        <v>35</v>
      </c>
      <c r="K27" s="52">
        <v>22</v>
      </c>
      <c r="L27" s="52">
        <v>13</v>
      </c>
      <c r="M27" s="52">
        <v>10</v>
      </c>
      <c r="N27" s="52">
        <v>2</v>
      </c>
      <c r="O27" s="127">
        <f t="shared" si="3"/>
        <v>82</v>
      </c>
      <c r="P27" s="129">
        <f t="shared" si="4"/>
        <v>137</v>
      </c>
    </row>
    <row r="28" spans="3:16" s="48" customFormat="1" ht="30" customHeight="1">
      <c r="C28" s="49"/>
      <c r="D28" s="50"/>
      <c r="E28" s="57" t="s">
        <v>54</v>
      </c>
      <c r="F28" s="52">
        <v>33</v>
      </c>
      <c r="G28" s="52">
        <v>28</v>
      </c>
      <c r="H28" s="127">
        <f t="shared" si="1"/>
        <v>61</v>
      </c>
      <c r="I28" s="115">
        <v>0</v>
      </c>
      <c r="J28" s="52">
        <v>30</v>
      </c>
      <c r="K28" s="52">
        <v>21</v>
      </c>
      <c r="L28" s="52">
        <v>10</v>
      </c>
      <c r="M28" s="52">
        <v>6</v>
      </c>
      <c r="N28" s="52">
        <v>3</v>
      </c>
      <c r="O28" s="127">
        <f t="shared" si="3"/>
        <v>70</v>
      </c>
      <c r="P28" s="129">
        <f t="shared" si="4"/>
        <v>131</v>
      </c>
    </row>
    <row r="29" spans="3:16" s="48" customFormat="1" ht="30" customHeight="1">
      <c r="C29" s="49"/>
      <c r="D29" s="59" t="s">
        <v>55</v>
      </c>
      <c r="E29" s="60"/>
      <c r="F29" s="52">
        <v>18</v>
      </c>
      <c r="G29" s="52">
        <v>19</v>
      </c>
      <c r="H29" s="127">
        <f t="shared" si="1"/>
        <v>37</v>
      </c>
      <c r="I29" s="53">
        <v>0</v>
      </c>
      <c r="J29" s="52">
        <v>89</v>
      </c>
      <c r="K29" s="52">
        <v>52</v>
      </c>
      <c r="L29" s="52">
        <v>52</v>
      </c>
      <c r="M29" s="52">
        <v>57</v>
      </c>
      <c r="N29" s="52">
        <v>34</v>
      </c>
      <c r="O29" s="127">
        <f t="shared" si="3"/>
        <v>284</v>
      </c>
      <c r="P29" s="129">
        <f t="shared" si="4"/>
        <v>321</v>
      </c>
    </row>
    <row r="30" spans="3:16" s="48" customFormat="1" ht="30" customHeight="1" thickBot="1">
      <c r="C30" s="61"/>
      <c r="D30" s="62" t="s">
        <v>56</v>
      </c>
      <c r="E30" s="63"/>
      <c r="F30" s="64">
        <v>906</v>
      </c>
      <c r="G30" s="64">
        <v>1213</v>
      </c>
      <c r="H30" s="130">
        <f t="shared" si="1"/>
        <v>2119</v>
      </c>
      <c r="I30" s="65">
        <v>0</v>
      </c>
      <c r="J30" s="64">
        <v>3182</v>
      </c>
      <c r="K30" s="64">
        <v>1890</v>
      </c>
      <c r="L30" s="64">
        <v>1065</v>
      </c>
      <c r="M30" s="64">
        <v>716</v>
      </c>
      <c r="N30" s="64">
        <v>315</v>
      </c>
      <c r="O30" s="130">
        <f t="shared" si="3"/>
        <v>7168</v>
      </c>
      <c r="P30" s="131">
        <f t="shared" si="4"/>
        <v>9287</v>
      </c>
    </row>
    <row r="31" spans="3:16" s="48" customFormat="1" ht="30" customHeight="1">
      <c r="C31" s="47" t="s">
        <v>57</v>
      </c>
      <c r="D31" s="66"/>
      <c r="E31" s="67"/>
      <c r="F31" s="122">
        <f>SUM(F32:F40)</f>
        <v>17</v>
      </c>
      <c r="G31" s="122">
        <f>SUM(G32:G40)</f>
        <v>13</v>
      </c>
      <c r="H31" s="123">
        <f t="shared" si="1"/>
        <v>30</v>
      </c>
      <c r="I31" s="124">
        <f aca="true" t="shared" si="8" ref="I31:N31">SUM(I32:I40)</f>
        <v>0</v>
      </c>
      <c r="J31" s="122">
        <f t="shared" si="8"/>
        <v>1198</v>
      </c>
      <c r="K31" s="122">
        <f t="shared" si="8"/>
        <v>823</v>
      </c>
      <c r="L31" s="122">
        <f t="shared" si="8"/>
        <v>611</v>
      </c>
      <c r="M31" s="122">
        <f t="shared" si="8"/>
        <v>539</v>
      </c>
      <c r="N31" s="122">
        <f t="shared" si="8"/>
        <v>340</v>
      </c>
      <c r="O31" s="123">
        <f t="shared" si="3"/>
        <v>3511</v>
      </c>
      <c r="P31" s="125">
        <f t="shared" si="4"/>
        <v>3541</v>
      </c>
    </row>
    <row r="32" spans="3:16" s="48" customFormat="1" ht="30" customHeight="1">
      <c r="C32" s="68"/>
      <c r="D32" s="59" t="s">
        <v>58</v>
      </c>
      <c r="E32" s="60"/>
      <c r="F32" s="119">
        <v>0</v>
      </c>
      <c r="G32" s="119">
        <v>0</v>
      </c>
      <c r="H32" s="132">
        <f t="shared" si="1"/>
        <v>0</v>
      </c>
      <c r="I32" s="69">
        <v>0</v>
      </c>
      <c r="J32" s="119">
        <v>181</v>
      </c>
      <c r="K32" s="119">
        <v>167</v>
      </c>
      <c r="L32" s="119">
        <v>92</v>
      </c>
      <c r="M32" s="119">
        <v>60</v>
      </c>
      <c r="N32" s="119">
        <v>26</v>
      </c>
      <c r="O32" s="132">
        <f t="shared" si="3"/>
        <v>526</v>
      </c>
      <c r="P32" s="133">
        <f t="shared" si="4"/>
        <v>526</v>
      </c>
    </row>
    <row r="33" spans="3:16" s="48" customFormat="1" ht="30" customHeight="1">
      <c r="C33" s="49"/>
      <c r="D33" s="59" t="s">
        <v>59</v>
      </c>
      <c r="E33" s="60"/>
      <c r="F33" s="121">
        <v>0</v>
      </c>
      <c r="G33" s="121">
        <v>0</v>
      </c>
      <c r="H33" s="126">
        <f t="shared" si="1"/>
        <v>0</v>
      </c>
      <c r="I33" s="69">
        <v>0</v>
      </c>
      <c r="J33" s="121">
        <v>1</v>
      </c>
      <c r="K33" s="121">
        <v>0</v>
      </c>
      <c r="L33" s="121">
        <v>0</v>
      </c>
      <c r="M33" s="121">
        <v>0</v>
      </c>
      <c r="N33" s="121">
        <v>0</v>
      </c>
      <c r="O33" s="127">
        <f t="shared" si="3"/>
        <v>1</v>
      </c>
      <c r="P33" s="129">
        <f t="shared" si="4"/>
        <v>1</v>
      </c>
    </row>
    <row r="34" spans="3:16" s="48" customFormat="1" ht="30" customHeight="1">
      <c r="C34" s="49"/>
      <c r="D34" s="59" t="s">
        <v>74</v>
      </c>
      <c r="E34" s="60"/>
      <c r="F34" s="121">
        <v>0</v>
      </c>
      <c r="G34" s="121">
        <v>0</v>
      </c>
      <c r="H34" s="126">
        <f t="shared" si="1"/>
        <v>0</v>
      </c>
      <c r="I34" s="69">
        <v>0</v>
      </c>
      <c r="J34" s="121">
        <v>795</v>
      </c>
      <c r="K34" s="121">
        <v>465</v>
      </c>
      <c r="L34" s="121">
        <v>236</v>
      </c>
      <c r="M34" s="121">
        <v>110</v>
      </c>
      <c r="N34" s="121">
        <v>51</v>
      </c>
      <c r="O34" s="127">
        <f t="shared" si="3"/>
        <v>1657</v>
      </c>
      <c r="P34" s="129">
        <f t="shared" si="4"/>
        <v>1657</v>
      </c>
    </row>
    <row r="35" spans="3:16" s="48" customFormat="1" ht="30" customHeight="1">
      <c r="C35" s="49"/>
      <c r="D35" s="59" t="s">
        <v>60</v>
      </c>
      <c r="E35" s="60"/>
      <c r="F35" s="121">
        <v>1</v>
      </c>
      <c r="G35" s="121">
        <v>1</v>
      </c>
      <c r="H35" s="126">
        <f t="shared" si="1"/>
        <v>2</v>
      </c>
      <c r="I35" s="53">
        <v>0</v>
      </c>
      <c r="J35" s="121">
        <v>37</v>
      </c>
      <c r="K35" s="121">
        <v>28</v>
      </c>
      <c r="L35" s="121">
        <v>40</v>
      </c>
      <c r="M35" s="121">
        <v>36</v>
      </c>
      <c r="N35" s="121">
        <v>17</v>
      </c>
      <c r="O35" s="127">
        <f t="shared" si="3"/>
        <v>158</v>
      </c>
      <c r="P35" s="129">
        <f t="shared" si="4"/>
        <v>160</v>
      </c>
    </row>
    <row r="36" spans="3:16" s="48" customFormat="1" ht="30" customHeight="1">
      <c r="C36" s="49"/>
      <c r="D36" s="59" t="s">
        <v>61</v>
      </c>
      <c r="E36" s="60"/>
      <c r="F36" s="121">
        <v>16</v>
      </c>
      <c r="G36" s="121">
        <v>12</v>
      </c>
      <c r="H36" s="126">
        <f t="shared" si="1"/>
        <v>28</v>
      </c>
      <c r="I36" s="53">
        <v>0</v>
      </c>
      <c r="J36" s="121">
        <v>100</v>
      </c>
      <c r="K36" s="121">
        <v>65</v>
      </c>
      <c r="L36" s="121">
        <v>42</v>
      </c>
      <c r="M36" s="121">
        <v>41</v>
      </c>
      <c r="N36" s="121">
        <v>14</v>
      </c>
      <c r="O36" s="127">
        <f t="shared" si="3"/>
        <v>262</v>
      </c>
      <c r="P36" s="129">
        <f t="shared" si="4"/>
        <v>290</v>
      </c>
    </row>
    <row r="37" spans="3:16" s="48" customFormat="1" ht="30" customHeight="1">
      <c r="C37" s="49"/>
      <c r="D37" s="59" t="s">
        <v>62</v>
      </c>
      <c r="E37" s="60"/>
      <c r="F37" s="121">
        <v>0</v>
      </c>
      <c r="G37" s="121">
        <v>0</v>
      </c>
      <c r="H37" s="126">
        <f t="shared" si="1"/>
        <v>0</v>
      </c>
      <c r="I37" s="69">
        <v>0</v>
      </c>
      <c r="J37" s="121">
        <v>83</v>
      </c>
      <c r="K37" s="121">
        <v>94</v>
      </c>
      <c r="L37" s="121">
        <v>118</v>
      </c>
      <c r="M37" s="121">
        <v>54</v>
      </c>
      <c r="N37" s="121">
        <v>37</v>
      </c>
      <c r="O37" s="127">
        <f t="shared" si="3"/>
        <v>386</v>
      </c>
      <c r="P37" s="129">
        <f t="shared" si="4"/>
        <v>386</v>
      </c>
    </row>
    <row r="38" spans="3:16" s="48" customFormat="1" ht="30" customHeight="1">
      <c r="C38" s="49"/>
      <c r="D38" s="59" t="s">
        <v>63</v>
      </c>
      <c r="E38" s="60"/>
      <c r="F38" s="121">
        <v>0</v>
      </c>
      <c r="G38" s="121">
        <v>0</v>
      </c>
      <c r="H38" s="126">
        <f t="shared" si="1"/>
        <v>0</v>
      </c>
      <c r="I38" s="69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7">
        <f t="shared" si="3"/>
        <v>0</v>
      </c>
      <c r="P38" s="129">
        <f t="shared" si="4"/>
        <v>0</v>
      </c>
    </row>
    <row r="39" spans="3:16" s="48" customFormat="1" ht="30" customHeight="1">
      <c r="C39" s="49"/>
      <c r="D39" s="188" t="s">
        <v>64</v>
      </c>
      <c r="E39" s="189"/>
      <c r="F39" s="121">
        <v>0</v>
      </c>
      <c r="G39" s="121">
        <v>0</v>
      </c>
      <c r="H39" s="127">
        <f t="shared" si="1"/>
        <v>0</v>
      </c>
      <c r="I39" s="69">
        <v>0</v>
      </c>
      <c r="J39" s="121">
        <v>1</v>
      </c>
      <c r="K39" s="121">
        <v>4</v>
      </c>
      <c r="L39" s="121">
        <v>83</v>
      </c>
      <c r="M39" s="121">
        <v>238</v>
      </c>
      <c r="N39" s="121">
        <v>195</v>
      </c>
      <c r="O39" s="127">
        <f t="shared" si="3"/>
        <v>521</v>
      </c>
      <c r="P39" s="129">
        <f t="shared" si="4"/>
        <v>521</v>
      </c>
    </row>
    <row r="40" spans="3:16" s="48" customFormat="1" ht="30" customHeight="1" thickBot="1">
      <c r="C40" s="61"/>
      <c r="D40" s="190" t="s">
        <v>65</v>
      </c>
      <c r="E40" s="191"/>
      <c r="F40" s="120">
        <v>0</v>
      </c>
      <c r="G40" s="120">
        <v>0</v>
      </c>
      <c r="H40" s="134">
        <f t="shared" si="1"/>
        <v>0</v>
      </c>
      <c r="I40" s="7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34">
        <f t="shared" si="3"/>
        <v>0</v>
      </c>
      <c r="P40" s="135">
        <f t="shared" si="4"/>
        <v>0</v>
      </c>
    </row>
    <row r="41" spans="3:16" s="48" customFormat="1" ht="30" customHeight="1">
      <c r="C41" s="47" t="s">
        <v>66</v>
      </c>
      <c r="D41" s="66"/>
      <c r="E41" s="67"/>
      <c r="F41" s="122">
        <f>SUM(F42:F45)</f>
        <v>0</v>
      </c>
      <c r="G41" s="122">
        <f>SUM(G42:G45)</f>
        <v>0</v>
      </c>
      <c r="H41" s="123">
        <f t="shared" si="1"/>
        <v>0</v>
      </c>
      <c r="I41" s="117">
        <v>0</v>
      </c>
      <c r="J41" s="122">
        <f>SUM(J42:J45)</f>
        <v>174</v>
      </c>
      <c r="K41" s="122">
        <f>SUM(K42:K45)</f>
        <v>196</v>
      </c>
      <c r="L41" s="122">
        <f>SUM(L42:L45)</f>
        <v>446</v>
      </c>
      <c r="M41" s="122">
        <f>SUM(M42:M45)</f>
        <v>915</v>
      </c>
      <c r="N41" s="122">
        <f>SUM(N42:N45)</f>
        <v>558</v>
      </c>
      <c r="O41" s="123">
        <f t="shared" si="3"/>
        <v>2289</v>
      </c>
      <c r="P41" s="125">
        <f t="shared" si="4"/>
        <v>2289</v>
      </c>
    </row>
    <row r="42" spans="3:16" s="48" customFormat="1" ht="30" customHeight="1">
      <c r="C42" s="49"/>
      <c r="D42" s="59" t="s">
        <v>67</v>
      </c>
      <c r="E42" s="60"/>
      <c r="F42" s="52">
        <v>0</v>
      </c>
      <c r="G42" s="52">
        <v>0</v>
      </c>
      <c r="H42" s="127">
        <f t="shared" si="1"/>
        <v>0</v>
      </c>
      <c r="I42" s="69">
        <v>0</v>
      </c>
      <c r="J42" s="121">
        <v>7</v>
      </c>
      <c r="K42" s="121">
        <v>13</v>
      </c>
      <c r="L42" s="121">
        <v>202</v>
      </c>
      <c r="M42" s="121">
        <v>523</v>
      </c>
      <c r="N42" s="121">
        <v>333</v>
      </c>
      <c r="O42" s="127">
        <f t="shared" si="3"/>
        <v>1078</v>
      </c>
      <c r="P42" s="129">
        <f t="shared" si="4"/>
        <v>1078</v>
      </c>
    </row>
    <row r="43" spans="3:16" s="48" customFormat="1" ht="30" customHeight="1">
      <c r="C43" s="49"/>
      <c r="D43" s="59" t="s">
        <v>68</v>
      </c>
      <c r="E43" s="60"/>
      <c r="F43" s="52">
        <v>0</v>
      </c>
      <c r="G43" s="52">
        <v>0</v>
      </c>
      <c r="H43" s="127">
        <f t="shared" si="1"/>
        <v>0</v>
      </c>
      <c r="I43" s="69">
        <v>0</v>
      </c>
      <c r="J43" s="121">
        <v>150</v>
      </c>
      <c r="K43" s="121">
        <v>164</v>
      </c>
      <c r="L43" s="121">
        <v>195</v>
      </c>
      <c r="M43" s="121">
        <v>194</v>
      </c>
      <c r="N43" s="121">
        <v>107</v>
      </c>
      <c r="O43" s="127">
        <f t="shared" si="3"/>
        <v>810</v>
      </c>
      <c r="P43" s="129">
        <f t="shared" si="4"/>
        <v>810</v>
      </c>
    </row>
    <row r="44" spans="3:16" s="48" customFormat="1" ht="30" customHeight="1">
      <c r="C44" s="49"/>
      <c r="D44" s="59" t="s">
        <v>69</v>
      </c>
      <c r="E44" s="60"/>
      <c r="F44" s="52">
        <v>0</v>
      </c>
      <c r="G44" s="52">
        <v>0</v>
      </c>
      <c r="H44" s="136">
        <f t="shared" si="1"/>
        <v>0</v>
      </c>
      <c r="I44" s="69">
        <v>0</v>
      </c>
      <c r="J44" s="121">
        <v>7</v>
      </c>
      <c r="K44" s="121">
        <v>11</v>
      </c>
      <c r="L44" s="121">
        <v>32</v>
      </c>
      <c r="M44" s="121">
        <v>105</v>
      </c>
      <c r="N44" s="121">
        <v>62</v>
      </c>
      <c r="O44" s="127">
        <f t="shared" si="3"/>
        <v>217</v>
      </c>
      <c r="P44" s="129">
        <f t="shared" si="4"/>
        <v>217</v>
      </c>
    </row>
    <row r="45" spans="3:16" s="48" customFormat="1" ht="30" customHeight="1" thickBot="1">
      <c r="C45" s="61"/>
      <c r="D45" s="62" t="s">
        <v>78</v>
      </c>
      <c r="E45" s="63"/>
      <c r="F45" s="64">
        <v>0</v>
      </c>
      <c r="G45" s="64">
        <v>0</v>
      </c>
      <c r="H45" s="130">
        <f t="shared" si="1"/>
        <v>0</v>
      </c>
      <c r="I45" s="71">
        <v>0</v>
      </c>
      <c r="J45" s="137">
        <v>10</v>
      </c>
      <c r="K45" s="137">
        <v>8</v>
      </c>
      <c r="L45" s="137">
        <v>17</v>
      </c>
      <c r="M45" s="137">
        <v>93</v>
      </c>
      <c r="N45" s="137">
        <v>56</v>
      </c>
      <c r="O45" s="130">
        <f t="shared" si="3"/>
        <v>184</v>
      </c>
      <c r="P45" s="131">
        <f t="shared" si="4"/>
        <v>184</v>
      </c>
    </row>
    <row r="46" spans="3:16" s="48" customFormat="1" ht="30" customHeight="1" thickBot="1">
      <c r="C46" s="192" t="s">
        <v>70</v>
      </c>
      <c r="D46" s="193"/>
      <c r="E46" s="194"/>
      <c r="F46" s="138">
        <f>SUM(F10,F31,F41)</f>
        <v>2089</v>
      </c>
      <c r="G46" s="138">
        <f>SUM(G10,G31,G41)</f>
        <v>2812</v>
      </c>
      <c r="H46" s="139">
        <f t="shared" si="1"/>
        <v>4901</v>
      </c>
      <c r="I46" s="140">
        <f aca="true" t="shared" si="9" ref="I46:N46">SUM(I10,I31,I41)</f>
        <v>0</v>
      </c>
      <c r="J46" s="138">
        <f t="shared" si="9"/>
        <v>10351</v>
      </c>
      <c r="K46" s="138">
        <f t="shared" si="9"/>
        <v>7179</v>
      </c>
      <c r="L46" s="138">
        <f t="shared" si="9"/>
        <v>4631</v>
      </c>
      <c r="M46" s="138">
        <f t="shared" si="9"/>
        <v>4126</v>
      </c>
      <c r="N46" s="138">
        <f t="shared" si="9"/>
        <v>2168</v>
      </c>
      <c r="O46" s="139">
        <f t="shared" si="3"/>
        <v>28455</v>
      </c>
      <c r="P46" s="141">
        <f t="shared" si="4"/>
        <v>33356</v>
      </c>
    </row>
    <row r="47" spans="3:17" s="48" customFormat="1" ht="30" customHeight="1" thickBot="1" thickTop="1">
      <c r="C47" s="72" t="s">
        <v>71</v>
      </c>
      <c r="D47" s="46"/>
      <c r="E47" s="46"/>
      <c r="F47" s="105"/>
      <c r="G47" s="105"/>
      <c r="H47" s="105">
        <f t="shared" si="1"/>
        <v>0</v>
      </c>
      <c r="I47" s="105"/>
      <c r="J47" s="105"/>
      <c r="K47" s="105"/>
      <c r="L47" s="105"/>
      <c r="M47" s="105"/>
      <c r="N47" s="105"/>
      <c r="O47" s="105">
        <f t="shared" si="3"/>
        <v>0</v>
      </c>
      <c r="P47" s="142">
        <f t="shared" si="4"/>
        <v>0</v>
      </c>
      <c r="Q47" s="14"/>
    </row>
    <row r="48" spans="3:17" s="48" customFormat="1" ht="30" customHeight="1">
      <c r="C48" s="47" t="s">
        <v>37</v>
      </c>
      <c r="D48" s="44"/>
      <c r="E48" s="45"/>
      <c r="F48" s="122">
        <f>SUM(F49,F55,F58,F63,F67,F68)</f>
        <v>1806770</v>
      </c>
      <c r="G48" s="122">
        <f>SUM(G49,G55,G58,G63,G67,G68)</f>
        <v>3480499</v>
      </c>
      <c r="H48" s="123">
        <f t="shared" si="1"/>
        <v>5287269</v>
      </c>
      <c r="I48" s="124">
        <f aca="true" t="shared" si="10" ref="I48:N48">SUM(I49,I55,I58,I63,I67,I68)</f>
        <v>0</v>
      </c>
      <c r="J48" s="122">
        <f t="shared" si="10"/>
        <v>26028745</v>
      </c>
      <c r="K48" s="122">
        <f t="shared" si="10"/>
        <v>21402016</v>
      </c>
      <c r="L48" s="122">
        <f t="shared" si="10"/>
        <v>17256632</v>
      </c>
      <c r="M48" s="122">
        <f t="shared" si="10"/>
        <v>14971272</v>
      </c>
      <c r="N48" s="122">
        <f t="shared" si="10"/>
        <v>8260791</v>
      </c>
      <c r="O48" s="123">
        <f t="shared" si="3"/>
        <v>87919456</v>
      </c>
      <c r="P48" s="125">
        <f t="shared" si="4"/>
        <v>93206725</v>
      </c>
      <c r="Q48" s="14"/>
    </row>
    <row r="49" spans="3:16" s="48" customFormat="1" ht="30" customHeight="1">
      <c r="C49" s="49"/>
      <c r="D49" s="50" t="s">
        <v>38</v>
      </c>
      <c r="E49" s="51"/>
      <c r="F49" s="126">
        <f>SUM(F50:F54)</f>
        <v>209706</v>
      </c>
      <c r="G49" s="126">
        <f>SUM(G50:G54)</f>
        <v>537099</v>
      </c>
      <c r="H49" s="127">
        <f t="shared" si="1"/>
        <v>746805</v>
      </c>
      <c r="I49" s="128">
        <f aca="true" t="shared" si="11" ref="I49:N49">SUM(I50:I54)</f>
        <v>0</v>
      </c>
      <c r="J49" s="126">
        <f t="shared" si="11"/>
        <v>4836650</v>
      </c>
      <c r="K49" s="126">
        <f t="shared" si="11"/>
        <v>3860173</v>
      </c>
      <c r="L49" s="126">
        <f t="shared" si="11"/>
        <v>2813183</v>
      </c>
      <c r="M49" s="126">
        <f t="shared" si="11"/>
        <v>3326939</v>
      </c>
      <c r="N49" s="126">
        <f t="shared" si="11"/>
        <v>2284275</v>
      </c>
      <c r="O49" s="127">
        <f t="shared" si="3"/>
        <v>17121220</v>
      </c>
      <c r="P49" s="129">
        <f t="shared" si="4"/>
        <v>17868025</v>
      </c>
    </row>
    <row r="50" spans="3:16" s="48" customFormat="1" ht="30" customHeight="1">
      <c r="C50" s="49"/>
      <c r="D50" s="50"/>
      <c r="E50" s="54" t="s">
        <v>39</v>
      </c>
      <c r="F50" s="121">
        <v>0</v>
      </c>
      <c r="G50" s="121">
        <v>0</v>
      </c>
      <c r="H50" s="127">
        <f t="shared" si="1"/>
        <v>0</v>
      </c>
      <c r="I50" s="53">
        <v>0</v>
      </c>
      <c r="J50" s="121">
        <v>3046681</v>
      </c>
      <c r="K50" s="121">
        <v>2364940</v>
      </c>
      <c r="L50" s="121">
        <v>1772929</v>
      </c>
      <c r="M50" s="121">
        <v>2019090</v>
      </c>
      <c r="N50" s="121">
        <v>1338407</v>
      </c>
      <c r="O50" s="127">
        <f t="shared" si="3"/>
        <v>10542047</v>
      </c>
      <c r="P50" s="129">
        <f t="shared" si="4"/>
        <v>10542047</v>
      </c>
    </row>
    <row r="51" spans="3:16" s="48" customFormat="1" ht="30" customHeight="1">
      <c r="C51" s="49"/>
      <c r="D51" s="50"/>
      <c r="E51" s="54" t="s">
        <v>40</v>
      </c>
      <c r="F51" s="121">
        <v>0</v>
      </c>
      <c r="G51" s="121">
        <v>0</v>
      </c>
      <c r="H51" s="127">
        <f t="shared" si="1"/>
        <v>0</v>
      </c>
      <c r="I51" s="53">
        <v>0</v>
      </c>
      <c r="J51" s="121">
        <v>0</v>
      </c>
      <c r="K51" s="121">
        <v>29016</v>
      </c>
      <c r="L51" s="121">
        <v>63474</v>
      </c>
      <c r="M51" s="121">
        <v>273163</v>
      </c>
      <c r="N51" s="121">
        <v>214645</v>
      </c>
      <c r="O51" s="127">
        <f t="shared" si="3"/>
        <v>580298</v>
      </c>
      <c r="P51" s="129">
        <f t="shared" si="4"/>
        <v>580298</v>
      </c>
    </row>
    <row r="52" spans="3:16" s="48" customFormat="1" ht="30" customHeight="1">
      <c r="C52" s="49"/>
      <c r="D52" s="50"/>
      <c r="E52" s="54" t="s">
        <v>41</v>
      </c>
      <c r="F52" s="121">
        <v>76585</v>
      </c>
      <c r="G52" s="121">
        <v>264118</v>
      </c>
      <c r="H52" s="127">
        <f t="shared" si="1"/>
        <v>340703</v>
      </c>
      <c r="I52" s="53">
        <v>0</v>
      </c>
      <c r="J52" s="121">
        <v>701808</v>
      </c>
      <c r="K52" s="121">
        <v>652299</v>
      </c>
      <c r="L52" s="121">
        <v>347783</v>
      </c>
      <c r="M52" s="121">
        <v>504110</v>
      </c>
      <c r="N52" s="121">
        <v>441838</v>
      </c>
      <c r="O52" s="127">
        <f t="shared" si="3"/>
        <v>2647838</v>
      </c>
      <c r="P52" s="129">
        <f t="shared" si="4"/>
        <v>2988541</v>
      </c>
    </row>
    <row r="53" spans="3:16" s="48" customFormat="1" ht="30" customHeight="1">
      <c r="C53" s="49"/>
      <c r="D53" s="50"/>
      <c r="E53" s="54" t="s">
        <v>42</v>
      </c>
      <c r="F53" s="121">
        <v>90491</v>
      </c>
      <c r="G53" s="121">
        <v>214178</v>
      </c>
      <c r="H53" s="127">
        <f t="shared" si="1"/>
        <v>304669</v>
      </c>
      <c r="I53" s="53">
        <v>0</v>
      </c>
      <c r="J53" s="121">
        <v>642200</v>
      </c>
      <c r="K53" s="121">
        <v>463649</v>
      </c>
      <c r="L53" s="121">
        <v>391234</v>
      </c>
      <c r="M53" s="121">
        <v>304311</v>
      </c>
      <c r="N53" s="121">
        <v>151737</v>
      </c>
      <c r="O53" s="127">
        <f t="shared" si="3"/>
        <v>1953131</v>
      </c>
      <c r="P53" s="129">
        <f t="shared" si="4"/>
        <v>2257800</v>
      </c>
    </row>
    <row r="54" spans="3:16" s="48" customFormat="1" ht="30" customHeight="1">
      <c r="C54" s="49"/>
      <c r="D54" s="50"/>
      <c r="E54" s="54" t="s">
        <v>43</v>
      </c>
      <c r="F54" s="121">
        <v>42630</v>
      </c>
      <c r="G54" s="121">
        <v>58803</v>
      </c>
      <c r="H54" s="127">
        <f t="shared" si="1"/>
        <v>101433</v>
      </c>
      <c r="I54" s="53">
        <v>0</v>
      </c>
      <c r="J54" s="121">
        <v>445961</v>
      </c>
      <c r="K54" s="121">
        <v>350269</v>
      </c>
      <c r="L54" s="121">
        <v>237763</v>
      </c>
      <c r="M54" s="121">
        <v>226265</v>
      </c>
      <c r="N54" s="121">
        <v>137648</v>
      </c>
      <c r="O54" s="127">
        <f t="shared" si="3"/>
        <v>1397906</v>
      </c>
      <c r="P54" s="129">
        <f t="shared" si="4"/>
        <v>1499339</v>
      </c>
    </row>
    <row r="55" spans="3:16" s="48" customFormat="1" ht="30" customHeight="1">
      <c r="C55" s="49"/>
      <c r="D55" s="55" t="s">
        <v>44</v>
      </c>
      <c r="E55" s="56"/>
      <c r="F55" s="126">
        <f>SUM(F56:F57)</f>
        <v>717996</v>
      </c>
      <c r="G55" s="126">
        <f>SUM(G56:G57)</f>
        <v>1521578</v>
      </c>
      <c r="H55" s="127">
        <f t="shared" si="1"/>
        <v>2239574</v>
      </c>
      <c r="I55" s="128">
        <f aca="true" t="shared" si="12" ref="I55:N55">SUM(I56:I57)</f>
        <v>0</v>
      </c>
      <c r="J55" s="126">
        <f t="shared" si="12"/>
        <v>13518639</v>
      </c>
      <c r="K55" s="126">
        <f t="shared" si="12"/>
        <v>11153171</v>
      </c>
      <c r="L55" s="126">
        <f t="shared" si="12"/>
        <v>7424801</v>
      </c>
      <c r="M55" s="126">
        <f t="shared" si="12"/>
        <v>5405386</v>
      </c>
      <c r="N55" s="126">
        <f t="shared" si="12"/>
        <v>3011083</v>
      </c>
      <c r="O55" s="127">
        <f t="shared" si="3"/>
        <v>40513080</v>
      </c>
      <c r="P55" s="129">
        <f t="shared" si="4"/>
        <v>42752654</v>
      </c>
    </row>
    <row r="56" spans="3:16" s="48" customFormat="1" ht="30" customHeight="1">
      <c r="C56" s="49"/>
      <c r="D56" s="50"/>
      <c r="E56" s="54" t="s">
        <v>45</v>
      </c>
      <c r="F56" s="121">
        <v>0</v>
      </c>
      <c r="G56" s="121">
        <v>0</v>
      </c>
      <c r="H56" s="127">
        <f t="shared" si="1"/>
        <v>0</v>
      </c>
      <c r="I56" s="53">
        <v>0</v>
      </c>
      <c r="J56" s="121">
        <v>10075032</v>
      </c>
      <c r="K56" s="121">
        <v>8384369</v>
      </c>
      <c r="L56" s="121">
        <v>5793762</v>
      </c>
      <c r="M56" s="121">
        <v>4663909</v>
      </c>
      <c r="N56" s="121">
        <v>2664062</v>
      </c>
      <c r="O56" s="127">
        <f t="shared" si="3"/>
        <v>31581134</v>
      </c>
      <c r="P56" s="129">
        <f t="shared" si="4"/>
        <v>31581134</v>
      </c>
    </row>
    <row r="57" spans="3:16" s="48" customFormat="1" ht="30" customHeight="1">
      <c r="C57" s="49"/>
      <c r="D57" s="50"/>
      <c r="E57" s="54" t="s">
        <v>46</v>
      </c>
      <c r="F57" s="121">
        <v>717996</v>
      </c>
      <c r="G57" s="121">
        <v>1521578</v>
      </c>
      <c r="H57" s="127">
        <f t="shared" si="1"/>
        <v>2239574</v>
      </c>
      <c r="I57" s="53">
        <v>0</v>
      </c>
      <c r="J57" s="121">
        <v>3443607</v>
      </c>
      <c r="K57" s="121">
        <v>2768802</v>
      </c>
      <c r="L57" s="121">
        <v>1631039</v>
      </c>
      <c r="M57" s="121">
        <v>741477</v>
      </c>
      <c r="N57" s="121">
        <v>347021</v>
      </c>
      <c r="O57" s="127">
        <f t="shared" si="3"/>
        <v>8931946</v>
      </c>
      <c r="P57" s="129">
        <f t="shared" si="4"/>
        <v>11171520</v>
      </c>
    </row>
    <row r="58" spans="3:16" s="48" customFormat="1" ht="30" customHeight="1">
      <c r="C58" s="49"/>
      <c r="D58" s="55" t="s">
        <v>47</v>
      </c>
      <c r="E58" s="56"/>
      <c r="F58" s="126">
        <f>SUM(F59:F62)</f>
        <v>24189</v>
      </c>
      <c r="G58" s="126">
        <f>SUM(G59:G62)</f>
        <v>75533</v>
      </c>
      <c r="H58" s="127">
        <f t="shared" si="1"/>
        <v>99722</v>
      </c>
      <c r="I58" s="128">
        <f aca="true" t="shared" si="13" ref="I58:N58">SUM(I59:I62)</f>
        <v>0</v>
      </c>
      <c r="J58" s="126">
        <f t="shared" si="13"/>
        <v>1080981</v>
      </c>
      <c r="K58" s="126">
        <f t="shared" si="13"/>
        <v>1274543</v>
      </c>
      <c r="L58" s="126">
        <f t="shared" si="13"/>
        <v>3077849</v>
      </c>
      <c r="M58" s="126">
        <f t="shared" si="13"/>
        <v>2793467</v>
      </c>
      <c r="N58" s="126">
        <f t="shared" si="13"/>
        <v>1117651</v>
      </c>
      <c r="O58" s="127">
        <f t="shared" si="3"/>
        <v>9344491</v>
      </c>
      <c r="P58" s="129">
        <f t="shared" si="4"/>
        <v>9444213</v>
      </c>
    </row>
    <row r="59" spans="3:16" s="48" customFormat="1" ht="30" customHeight="1">
      <c r="C59" s="49"/>
      <c r="D59" s="50"/>
      <c r="E59" s="54" t="s">
        <v>48</v>
      </c>
      <c r="F59" s="121">
        <v>15259</v>
      </c>
      <c r="G59" s="121">
        <v>66504</v>
      </c>
      <c r="H59" s="127">
        <f t="shared" si="1"/>
        <v>81763</v>
      </c>
      <c r="I59" s="53">
        <v>0</v>
      </c>
      <c r="J59" s="121">
        <v>824538</v>
      </c>
      <c r="K59" s="121">
        <v>1108227</v>
      </c>
      <c r="L59" s="121">
        <v>2914147</v>
      </c>
      <c r="M59" s="121">
        <v>2688925</v>
      </c>
      <c r="N59" s="121">
        <v>1080327</v>
      </c>
      <c r="O59" s="127">
        <f t="shared" si="3"/>
        <v>8616164</v>
      </c>
      <c r="P59" s="129">
        <f t="shared" si="4"/>
        <v>8697927</v>
      </c>
    </row>
    <row r="60" spans="3:16" s="48" customFormat="1" ht="30" customHeight="1">
      <c r="C60" s="49"/>
      <c r="D60" s="50"/>
      <c r="E60" s="57" t="s">
        <v>49</v>
      </c>
      <c r="F60" s="121">
        <v>8930</v>
      </c>
      <c r="G60" s="121">
        <v>9029</v>
      </c>
      <c r="H60" s="127">
        <f t="shared" si="1"/>
        <v>17959</v>
      </c>
      <c r="I60" s="53">
        <v>0</v>
      </c>
      <c r="J60" s="121">
        <v>256443</v>
      </c>
      <c r="K60" s="121">
        <v>166316</v>
      </c>
      <c r="L60" s="121">
        <v>163702</v>
      </c>
      <c r="M60" s="121">
        <v>104542</v>
      </c>
      <c r="N60" s="121">
        <v>37324</v>
      </c>
      <c r="O60" s="127">
        <f t="shared" si="3"/>
        <v>728327</v>
      </c>
      <c r="P60" s="129">
        <f t="shared" si="4"/>
        <v>746286</v>
      </c>
    </row>
    <row r="61" spans="3:16" s="48" customFormat="1" ht="30" customHeight="1">
      <c r="C61" s="49"/>
      <c r="D61" s="50"/>
      <c r="E61" s="57" t="s">
        <v>50</v>
      </c>
      <c r="F61" s="121">
        <v>0</v>
      </c>
      <c r="G61" s="121">
        <v>0</v>
      </c>
      <c r="H61" s="127">
        <f t="shared" si="1"/>
        <v>0</v>
      </c>
      <c r="I61" s="53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7">
        <f t="shared" si="3"/>
        <v>0</v>
      </c>
      <c r="P61" s="129">
        <f t="shared" si="4"/>
        <v>0</v>
      </c>
    </row>
    <row r="62" spans="3:16" s="48" customFormat="1" ht="30" customHeight="1">
      <c r="C62" s="49"/>
      <c r="D62" s="58"/>
      <c r="E62" s="57" t="s">
        <v>77</v>
      </c>
      <c r="F62" s="121">
        <v>0</v>
      </c>
      <c r="G62" s="121">
        <v>0</v>
      </c>
      <c r="H62" s="127">
        <f t="shared" si="1"/>
        <v>0</v>
      </c>
      <c r="I62" s="69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7">
        <f t="shared" si="3"/>
        <v>0</v>
      </c>
      <c r="P62" s="129">
        <f t="shared" si="4"/>
        <v>0</v>
      </c>
    </row>
    <row r="63" spans="3:16" s="48" customFormat="1" ht="30" customHeight="1">
      <c r="C63" s="49"/>
      <c r="D63" s="55" t="s">
        <v>51</v>
      </c>
      <c r="E63" s="56"/>
      <c r="F63" s="126">
        <f>SUM(F64)</f>
        <v>351007</v>
      </c>
      <c r="G63" s="126">
        <f>SUM(G64)</f>
        <v>631008</v>
      </c>
      <c r="H63" s="127">
        <f t="shared" si="1"/>
        <v>982015</v>
      </c>
      <c r="I63" s="128">
        <f aca="true" t="shared" si="14" ref="I63:N63">SUM(I64)</f>
        <v>0</v>
      </c>
      <c r="J63" s="126">
        <f t="shared" si="14"/>
        <v>1108603</v>
      </c>
      <c r="K63" s="126">
        <f t="shared" si="14"/>
        <v>1772183</v>
      </c>
      <c r="L63" s="126">
        <f t="shared" si="14"/>
        <v>1215949</v>
      </c>
      <c r="M63" s="126">
        <f t="shared" si="14"/>
        <v>1056501</v>
      </c>
      <c r="N63" s="126">
        <f t="shared" si="14"/>
        <v>532896</v>
      </c>
      <c r="O63" s="127">
        <f t="shared" si="3"/>
        <v>5686132</v>
      </c>
      <c r="P63" s="129">
        <f t="shared" si="4"/>
        <v>6668147</v>
      </c>
    </row>
    <row r="64" spans="3:16" s="48" customFormat="1" ht="30" customHeight="1">
      <c r="C64" s="49"/>
      <c r="D64" s="50"/>
      <c r="E64" s="57" t="s">
        <v>52</v>
      </c>
      <c r="F64" s="121">
        <v>351007</v>
      </c>
      <c r="G64" s="121">
        <v>631008</v>
      </c>
      <c r="H64" s="127">
        <f t="shared" si="1"/>
        <v>982015</v>
      </c>
      <c r="I64" s="53">
        <v>0</v>
      </c>
      <c r="J64" s="121">
        <v>1108603</v>
      </c>
      <c r="K64" s="121">
        <v>1772183</v>
      </c>
      <c r="L64" s="121">
        <v>1215949</v>
      </c>
      <c r="M64" s="121">
        <v>1056501</v>
      </c>
      <c r="N64" s="121">
        <v>532896</v>
      </c>
      <c r="O64" s="127">
        <f t="shared" si="3"/>
        <v>5686132</v>
      </c>
      <c r="P64" s="129">
        <f t="shared" si="4"/>
        <v>6668147</v>
      </c>
    </row>
    <row r="65" spans="3:16" s="48" customFormat="1" ht="30" customHeight="1" hidden="1">
      <c r="C65" s="49"/>
      <c r="D65" s="50"/>
      <c r="E65" s="57" t="s">
        <v>53</v>
      </c>
      <c r="F65" s="121">
        <v>0</v>
      </c>
      <c r="G65" s="121">
        <v>0</v>
      </c>
      <c r="H65" s="127">
        <f t="shared" si="1"/>
        <v>0</v>
      </c>
      <c r="I65" s="53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7">
        <f t="shared" si="3"/>
        <v>0</v>
      </c>
      <c r="P65" s="129">
        <f t="shared" si="4"/>
        <v>0</v>
      </c>
    </row>
    <row r="66" spans="3:16" s="48" customFormat="1" ht="30" customHeight="1" hidden="1">
      <c r="C66" s="49"/>
      <c r="D66" s="50"/>
      <c r="E66" s="57" t="s">
        <v>54</v>
      </c>
      <c r="F66" s="121">
        <v>0</v>
      </c>
      <c r="G66" s="121">
        <v>0</v>
      </c>
      <c r="H66" s="127">
        <f t="shared" si="1"/>
        <v>0</v>
      </c>
      <c r="I66" s="53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7">
        <f t="shared" si="3"/>
        <v>0</v>
      </c>
      <c r="P66" s="129">
        <f t="shared" si="4"/>
        <v>0</v>
      </c>
    </row>
    <row r="67" spans="3:16" s="48" customFormat="1" ht="30" customHeight="1">
      <c r="C67" s="49"/>
      <c r="D67" s="59" t="s">
        <v>55</v>
      </c>
      <c r="E67" s="60"/>
      <c r="F67" s="121">
        <v>102892</v>
      </c>
      <c r="G67" s="121">
        <v>183491</v>
      </c>
      <c r="H67" s="127">
        <f t="shared" si="1"/>
        <v>286383</v>
      </c>
      <c r="I67" s="53">
        <v>0</v>
      </c>
      <c r="J67" s="121">
        <v>1503184</v>
      </c>
      <c r="K67" s="121">
        <v>980018</v>
      </c>
      <c r="L67" s="121">
        <v>1052028</v>
      </c>
      <c r="M67" s="121">
        <v>1281181</v>
      </c>
      <c r="N67" s="121">
        <v>843000</v>
      </c>
      <c r="O67" s="127">
        <f t="shared" si="3"/>
        <v>5659411</v>
      </c>
      <c r="P67" s="129">
        <f t="shared" si="4"/>
        <v>5945794</v>
      </c>
    </row>
    <row r="68" spans="3:16" s="48" customFormat="1" ht="30" customHeight="1" thickBot="1">
      <c r="C68" s="61"/>
      <c r="D68" s="62" t="s">
        <v>56</v>
      </c>
      <c r="E68" s="63"/>
      <c r="F68" s="137">
        <v>400980</v>
      </c>
      <c r="G68" s="137">
        <v>531790</v>
      </c>
      <c r="H68" s="130">
        <f t="shared" si="1"/>
        <v>932770</v>
      </c>
      <c r="I68" s="65">
        <v>0</v>
      </c>
      <c r="J68" s="137">
        <v>3980688</v>
      </c>
      <c r="K68" s="137">
        <v>2361928</v>
      </c>
      <c r="L68" s="137">
        <v>1672822</v>
      </c>
      <c r="M68" s="137">
        <v>1107798</v>
      </c>
      <c r="N68" s="137">
        <v>471886</v>
      </c>
      <c r="O68" s="130">
        <f t="shared" si="3"/>
        <v>9595122</v>
      </c>
      <c r="P68" s="131">
        <f t="shared" si="4"/>
        <v>10527892</v>
      </c>
    </row>
    <row r="69" spans="3:16" s="48" customFormat="1" ht="30" customHeight="1">
      <c r="C69" s="47" t="s">
        <v>57</v>
      </c>
      <c r="D69" s="66"/>
      <c r="E69" s="67"/>
      <c r="F69" s="122">
        <f>SUM(F70:F78)</f>
        <v>82163</v>
      </c>
      <c r="G69" s="122">
        <f>SUM(G70:G78)</f>
        <v>103098</v>
      </c>
      <c r="H69" s="123">
        <f t="shared" si="1"/>
        <v>185261</v>
      </c>
      <c r="I69" s="124">
        <f aca="true" t="shared" si="15" ref="I69:N69">SUM(I70:I78)</f>
        <v>0</v>
      </c>
      <c r="J69" s="122">
        <f t="shared" si="15"/>
        <v>10013836</v>
      </c>
      <c r="K69" s="122">
        <f t="shared" si="15"/>
        <v>9856676</v>
      </c>
      <c r="L69" s="122">
        <f t="shared" si="15"/>
        <v>11702293</v>
      </c>
      <c r="M69" s="122">
        <f t="shared" si="15"/>
        <v>13116961</v>
      </c>
      <c r="N69" s="122">
        <f t="shared" si="15"/>
        <v>9993349</v>
      </c>
      <c r="O69" s="123">
        <f t="shared" si="3"/>
        <v>54683115</v>
      </c>
      <c r="P69" s="125">
        <f t="shared" si="4"/>
        <v>54868376</v>
      </c>
    </row>
    <row r="70" spans="3:16" s="48" customFormat="1" ht="30" customHeight="1">
      <c r="C70" s="68"/>
      <c r="D70" s="59" t="s">
        <v>58</v>
      </c>
      <c r="E70" s="60"/>
      <c r="F70" s="119">
        <v>0</v>
      </c>
      <c r="G70" s="119">
        <v>0</v>
      </c>
      <c r="H70" s="132">
        <f t="shared" si="1"/>
        <v>0</v>
      </c>
      <c r="I70" s="69">
        <v>0</v>
      </c>
      <c r="J70" s="119">
        <v>1333718</v>
      </c>
      <c r="K70" s="119">
        <v>1962178</v>
      </c>
      <c r="L70" s="119">
        <v>1690600</v>
      </c>
      <c r="M70" s="119">
        <v>1345862</v>
      </c>
      <c r="N70" s="119">
        <v>704582</v>
      </c>
      <c r="O70" s="132">
        <f t="shared" si="3"/>
        <v>7036940</v>
      </c>
      <c r="P70" s="133">
        <f t="shared" si="4"/>
        <v>7036940</v>
      </c>
    </row>
    <row r="71" spans="3:16" s="48" customFormat="1" ht="30" customHeight="1">
      <c r="C71" s="49"/>
      <c r="D71" s="59" t="s">
        <v>59</v>
      </c>
      <c r="E71" s="60"/>
      <c r="F71" s="121">
        <v>0</v>
      </c>
      <c r="G71" s="121">
        <v>0</v>
      </c>
      <c r="H71" s="126">
        <f t="shared" si="1"/>
        <v>0</v>
      </c>
      <c r="I71" s="69">
        <v>0</v>
      </c>
      <c r="J71" s="121">
        <v>12751</v>
      </c>
      <c r="K71" s="121">
        <v>0</v>
      </c>
      <c r="L71" s="121">
        <v>0</v>
      </c>
      <c r="M71" s="121">
        <v>0</v>
      </c>
      <c r="N71" s="121">
        <v>0</v>
      </c>
      <c r="O71" s="127">
        <f t="shared" si="3"/>
        <v>12751</v>
      </c>
      <c r="P71" s="129">
        <f t="shared" si="4"/>
        <v>12751</v>
      </c>
    </row>
    <row r="72" spans="3:16" s="48" customFormat="1" ht="30" customHeight="1">
      <c r="C72" s="49"/>
      <c r="D72" s="59" t="s">
        <v>74</v>
      </c>
      <c r="E72" s="60"/>
      <c r="F72" s="121">
        <v>0</v>
      </c>
      <c r="G72" s="121">
        <v>0</v>
      </c>
      <c r="H72" s="126">
        <f t="shared" si="1"/>
        <v>0</v>
      </c>
      <c r="I72" s="69">
        <v>0</v>
      </c>
      <c r="J72" s="121">
        <v>4902269</v>
      </c>
      <c r="K72" s="121">
        <v>3810476</v>
      </c>
      <c r="L72" s="121">
        <v>2853954</v>
      </c>
      <c r="M72" s="121">
        <v>1457096</v>
      </c>
      <c r="N72" s="121">
        <v>1092852</v>
      </c>
      <c r="O72" s="127">
        <f t="shared" si="3"/>
        <v>14116647</v>
      </c>
      <c r="P72" s="129">
        <f t="shared" si="4"/>
        <v>14116647</v>
      </c>
    </row>
    <row r="73" spans="3:16" s="48" customFormat="1" ht="30" customHeight="1">
      <c r="C73" s="49"/>
      <c r="D73" s="59" t="s">
        <v>60</v>
      </c>
      <c r="E73" s="60"/>
      <c r="F73" s="121">
        <v>4182</v>
      </c>
      <c r="G73" s="121">
        <v>1797</v>
      </c>
      <c r="H73" s="126">
        <f t="shared" si="1"/>
        <v>5979</v>
      </c>
      <c r="I73" s="53">
        <v>0</v>
      </c>
      <c r="J73" s="121">
        <v>406761</v>
      </c>
      <c r="K73" s="121">
        <v>322500</v>
      </c>
      <c r="L73" s="121">
        <v>620264</v>
      </c>
      <c r="M73" s="121">
        <v>633016</v>
      </c>
      <c r="N73" s="121">
        <v>374431</v>
      </c>
      <c r="O73" s="127">
        <f t="shared" si="3"/>
        <v>2356972</v>
      </c>
      <c r="P73" s="129">
        <f t="shared" si="4"/>
        <v>2362951</v>
      </c>
    </row>
    <row r="74" spans="3:16" s="48" customFormat="1" ht="30" customHeight="1">
      <c r="C74" s="49"/>
      <c r="D74" s="59" t="s">
        <v>61</v>
      </c>
      <c r="E74" s="60"/>
      <c r="F74" s="121">
        <v>77981</v>
      </c>
      <c r="G74" s="121">
        <v>101301</v>
      </c>
      <c r="H74" s="126">
        <f t="shared" si="1"/>
        <v>179282</v>
      </c>
      <c r="I74" s="53">
        <v>0</v>
      </c>
      <c r="J74" s="121">
        <v>1262630</v>
      </c>
      <c r="K74" s="121">
        <v>1161479</v>
      </c>
      <c r="L74" s="121">
        <v>1045030</v>
      </c>
      <c r="M74" s="121">
        <v>1076335</v>
      </c>
      <c r="N74" s="121">
        <v>364789</v>
      </c>
      <c r="O74" s="127">
        <f t="shared" si="3"/>
        <v>4910263</v>
      </c>
      <c r="P74" s="129">
        <f t="shared" si="4"/>
        <v>5089545</v>
      </c>
    </row>
    <row r="75" spans="3:16" s="48" customFormat="1" ht="30" customHeight="1">
      <c r="C75" s="49"/>
      <c r="D75" s="59" t="s">
        <v>62</v>
      </c>
      <c r="E75" s="60"/>
      <c r="F75" s="121">
        <v>0</v>
      </c>
      <c r="G75" s="121">
        <v>0</v>
      </c>
      <c r="H75" s="126">
        <f aca="true" t="shared" si="16" ref="H75:H84">SUM(F75:G75)</f>
        <v>0</v>
      </c>
      <c r="I75" s="69">
        <v>0</v>
      </c>
      <c r="J75" s="121">
        <v>2073419</v>
      </c>
      <c r="K75" s="121">
        <v>2498584</v>
      </c>
      <c r="L75" s="121">
        <v>3191044</v>
      </c>
      <c r="M75" s="121">
        <v>1528401</v>
      </c>
      <c r="N75" s="121">
        <v>1073632</v>
      </c>
      <c r="O75" s="127">
        <f aca="true" t="shared" si="17" ref="O75:O84">SUM(I75:N75)</f>
        <v>10365080</v>
      </c>
      <c r="P75" s="129">
        <f aca="true" t="shared" si="18" ref="P75:P84">SUM(O75,H75)</f>
        <v>10365080</v>
      </c>
    </row>
    <row r="76" spans="3:16" s="48" customFormat="1" ht="30" customHeight="1">
      <c r="C76" s="49"/>
      <c r="D76" s="59" t="s">
        <v>63</v>
      </c>
      <c r="E76" s="60"/>
      <c r="F76" s="121">
        <v>0</v>
      </c>
      <c r="G76" s="121">
        <v>0</v>
      </c>
      <c r="H76" s="126">
        <f t="shared" si="16"/>
        <v>0</v>
      </c>
      <c r="I76" s="69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7">
        <f t="shared" si="17"/>
        <v>0</v>
      </c>
      <c r="P76" s="129">
        <f t="shared" si="18"/>
        <v>0</v>
      </c>
    </row>
    <row r="77" spans="3:16" s="48" customFormat="1" ht="30" customHeight="1">
      <c r="C77" s="49"/>
      <c r="D77" s="188" t="s">
        <v>64</v>
      </c>
      <c r="E77" s="189"/>
      <c r="F77" s="121">
        <v>0</v>
      </c>
      <c r="G77" s="121">
        <v>0</v>
      </c>
      <c r="H77" s="127">
        <f t="shared" si="16"/>
        <v>0</v>
      </c>
      <c r="I77" s="69">
        <v>0</v>
      </c>
      <c r="J77" s="121">
        <v>22288</v>
      </c>
      <c r="K77" s="121">
        <v>101459</v>
      </c>
      <c r="L77" s="121">
        <v>2301401</v>
      </c>
      <c r="M77" s="121">
        <v>7076251</v>
      </c>
      <c r="N77" s="121">
        <v>6383063</v>
      </c>
      <c r="O77" s="127">
        <f t="shared" si="17"/>
        <v>15884462</v>
      </c>
      <c r="P77" s="129">
        <f t="shared" si="18"/>
        <v>15884462</v>
      </c>
    </row>
    <row r="78" spans="3:16" s="48" customFormat="1" ht="30" customHeight="1" thickBot="1">
      <c r="C78" s="61"/>
      <c r="D78" s="190" t="s">
        <v>65</v>
      </c>
      <c r="E78" s="191"/>
      <c r="F78" s="120">
        <v>0</v>
      </c>
      <c r="G78" s="120">
        <v>0</v>
      </c>
      <c r="H78" s="134">
        <f t="shared" si="16"/>
        <v>0</v>
      </c>
      <c r="I78" s="7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34">
        <f t="shared" si="17"/>
        <v>0</v>
      </c>
      <c r="P78" s="135">
        <f t="shared" si="18"/>
        <v>0</v>
      </c>
    </row>
    <row r="79" spans="3:16" s="48" customFormat="1" ht="30" customHeight="1">
      <c r="C79" s="47" t="s">
        <v>66</v>
      </c>
      <c r="D79" s="66"/>
      <c r="E79" s="67"/>
      <c r="F79" s="122">
        <f>SUM(F80:F83)</f>
        <v>0</v>
      </c>
      <c r="G79" s="122">
        <f>SUM(G80:G83)</f>
        <v>0</v>
      </c>
      <c r="H79" s="123">
        <f t="shared" si="16"/>
        <v>0</v>
      </c>
      <c r="I79" s="117">
        <v>0</v>
      </c>
      <c r="J79" s="122">
        <f>SUM(J80:J83)</f>
        <v>4361032</v>
      </c>
      <c r="K79" s="122">
        <f>SUM(K80:K83)</f>
        <v>5183289</v>
      </c>
      <c r="L79" s="122">
        <f>SUM(L80:L83)</f>
        <v>12311406</v>
      </c>
      <c r="M79" s="122">
        <f>SUM(M80:M83)</f>
        <v>27493963</v>
      </c>
      <c r="N79" s="122">
        <f>SUM(N80:N83)</f>
        <v>18183724</v>
      </c>
      <c r="O79" s="123">
        <f t="shared" si="17"/>
        <v>67533414</v>
      </c>
      <c r="P79" s="125">
        <f t="shared" si="18"/>
        <v>67533414</v>
      </c>
    </row>
    <row r="80" spans="3:16" s="48" customFormat="1" ht="30" customHeight="1">
      <c r="C80" s="49"/>
      <c r="D80" s="59" t="s">
        <v>67</v>
      </c>
      <c r="E80" s="60"/>
      <c r="F80" s="52">
        <v>0</v>
      </c>
      <c r="G80" s="52">
        <v>0</v>
      </c>
      <c r="H80" s="127">
        <f t="shared" si="16"/>
        <v>0</v>
      </c>
      <c r="I80" s="69">
        <v>0</v>
      </c>
      <c r="J80" s="121">
        <v>151284</v>
      </c>
      <c r="K80" s="121">
        <v>301520</v>
      </c>
      <c r="L80" s="121">
        <v>5097815</v>
      </c>
      <c r="M80" s="121">
        <v>14147970</v>
      </c>
      <c r="N80" s="121">
        <v>9978932</v>
      </c>
      <c r="O80" s="127">
        <f t="shared" si="17"/>
        <v>29677521</v>
      </c>
      <c r="P80" s="129">
        <f t="shared" si="18"/>
        <v>29677521</v>
      </c>
    </row>
    <row r="81" spans="1:16" ht="30" customHeight="1">
      <c r="A81" s="48"/>
      <c r="B81" s="48"/>
      <c r="C81" s="49"/>
      <c r="D81" s="59" t="s">
        <v>68</v>
      </c>
      <c r="E81" s="60"/>
      <c r="F81" s="52">
        <v>0</v>
      </c>
      <c r="G81" s="52">
        <v>0</v>
      </c>
      <c r="H81" s="127">
        <f t="shared" si="16"/>
        <v>0</v>
      </c>
      <c r="I81" s="69">
        <v>0</v>
      </c>
      <c r="J81" s="121">
        <v>3786050</v>
      </c>
      <c r="K81" s="121">
        <v>4380748</v>
      </c>
      <c r="L81" s="121">
        <v>5481230</v>
      </c>
      <c r="M81" s="121">
        <v>5994555</v>
      </c>
      <c r="N81" s="121">
        <v>3569799</v>
      </c>
      <c r="O81" s="127">
        <f t="shared" si="17"/>
        <v>23212382</v>
      </c>
      <c r="P81" s="129">
        <f t="shared" si="18"/>
        <v>23212382</v>
      </c>
    </row>
    <row r="82" spans="1:16" ht="30" customHeight="1">
      <c r="A82" s="48"/>
      <c r="B82" s="48"/>
      <c r="C82" s="49"/>
      <c r="D82" s="59" t="s">
        <v>69</v>
      </c>
      <c r="E82" s="60"/>
      <c r="F82" s="52">
        <v>0</v>
      </c>
      <c r="G82" s="52">
        <v>0</v>
      </c>
      <c r="H82" s="127">
        <f t="shared" si="16"/>
        <v>0</v>
      </c>
      <c r="I82" s="69">
        <v>0</v>
      </c>
      <c r="J82" s="121">
        <v>155210</v>
      </c>
      <c r="K82" s="121">
        <v>281647</v>
      </c>
      <c r="L82" s="121">
        <v>1115054</v>
      </c>
      <c r="M82" s="121">
        <v>3831669</v>
      </c>
      <c r="N82" s="121">
        <v>2431189</v>
      </c>
      <c r="O82" s="127">
        <f t="shared" si="17"/>
        <v>7814769</v>
      </c>
      <c r="P82" s="129">
        <f t="shared" si="18"/>
        <v>7814769</v>
      </c>
    </row>
    <row r="83" spans="1:16" ht="30" customHeight="1" thickBot="1">
      <c r="A83" s="48"/>
      <c r="B83" s="48"/>
      <c r="C83" s="61"/>
      <c r="D83" s="62" t="s">
        <v>78</v>
      </c>
      <c r="E83" s="63"/>
      <c r="F83" s="64">
        <v>0</v>
      </c>
      <c r="G83" s="64">
        <v>0</v>
      </c>
      <c r="H83" s="130">
        <f t="shared" si="16"/>
        <v>0</v>
      </c>
      <c r="I83" s="71">
        <v>0</v>
      </c>
      <c r="J83" s="137">
        <v>268488</v>
      </c>
      <c r="K83" s="137">
        <v>219374</v>
      </c>
      <c r="L83" s="137">
        <v>617307</v>
      </c>
      <c r="M83" s="137">
        <v>3519769</v>
      </c>
      <c r="N83" s="137">
        <v>2203804</v>
      </c>
      <c r="O83" s="130">
        <f t="shared" si="17"/>
        <v>6828742</v>
      </c>
      <c r="P83" s="131">
        <f t="shared" si="18"/>
        <v>6828742</v>
      </c>
    </row>
    <row r="84" spans="1:16" ht="30" customHeight="1" thickBot="1">
      <c r="A84" s="48"/>
      <c r="B84" s="48"/>
      <c r="C84" s="192" t="s">
        <v>70</v>
      </c>
      <c r="D84" s="193"/>
      <c r="E84" s="193"/>
      <c r="F84" s="138">
        <f>SUM(F48,F69,F79)</f>
        <v>1888933</v>
      </c>
      <c r="G84" s="138">
        <f>SUM(G48,G69,G79)</f>
        <v>3583597</v>
      </c>
      <c r="H84" s="139">
        <f t="shared" si="16"/>
        <v>5472530</v>
      </c>
      <c r="I84" s="140">
        <f aca="true" t="shared" si="19" ref="I84:N84">SUM(I48,I69,I79)</f>
        <v>0</v>
      </c>
      <c r="J84" s="138">
        <f t="shared" si="19"/>
        <v>40403613</v>
      </c>
      <c r="K84" s="138">
        <f t="shared" si="19"/>
        <v>36441981</v>
      </c>
      <c r="L84" s="138">
        <f t="shared" si="19"/>
        <v>41270331</v>
      </c>
      <c r="M84" s="138">
        <f t="shared" si="19"/>
        <v>55582196</v>
      </c>
      <c r="N84" s="138">
        <f t="shared" si="19"/>
        <v>36437864</v>
      </c>
      <c r="O84" s="139">
        <f t="shared" si="17"/>
        <v>210135985</v>
      </c>
      <c r="P84" s="141">
        <f t="shared" si="18"/>
        <v>215608515</v>
      </c>
    </row>
    <row r="85" spans="3:5" ht="12.75" thickTop="1">
      <c r="C85" s="48"/>
      <c r="D85" s="48"/>
      <c r="E85" s="48"/>
    </row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0" zoomScaleNormal="50" zoomScalePageLayoutView="0" workbookViewId="0" topLeftCell="A1">
      <selection activeCell="F11" sqref="F1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2"/>
      <c r="E1" s="3"/>
      <c r="G1" s="195" t="s">
        <v>21</v>
      </c>
      <c r="H1" s="195"/>
      <c r="I1" s="195"/>
      <c r="J1" s="195"/>
      <c r="K1" s="195"/>
      <c r="L1" s="195"/>
      <c r="M1" s="195"/>
      <c r="N1" s="106"/>
      <c r="O1" s="75"/>
    </row>
    <row r="2" spans="5:16" ht="30" customHeight="1">
      <c r="E2" s="4"/>
      <c r="G2" s="164" t="s">
        <v>92</v>
      </c>
      <c r="H2" s="164"/>
      <c r="I2" s="164"/>
      <c r="J2" s="164"/>
      <c r="K2" s="164"/>
      <c r="L2" s="164"/>
      <c r="M2" s="164"/>
      <c r="N2" s="107"/>
      <c r="O2" s="177">
        <v>41086</v>
      </c>
      <c r="P2" s="177"/>
    </row>
    <row r="3" spans="5:17" ht="24.75" customHeight="1">
      <c r="E3" s="34"/>
      <c r="F3" s="108"/>
      <c r="N3" s="109"/>
      <c r="O3" s="177"/>
      <c r="P3" s="177"/>
      <c r="Q3" s="79"/>
    </row>
    <row r="4" spans="3:17" ht="24.75" customHeight="1">
      <c r="C4" s="6"/>
      <c r="N4" s="110"/>
      <c r="O4" s="177" t="s">
        <v>31</v>
      </c>
      <c r="P4" s="177"/>
      <c r="Q4" s="79"/>
    </row>
    <row r="5" spans="3:17" ht="27" customHeight="1">
      <c r="C5" s="6" t="s">
        <v>27</v>
      </c>
      <c r="E5" s="7"/>
      <c r="F5" s="111"/>
      <c r="N5" s="112"/>
      <c r="O5" s="112"/>
      <c r="P5" s="101" t="s">
        <v>79</v>
      </c>
      <c r="Q5" s="79"/>
    </row>
    <row r="6" spans="3:17" ht="9" customHeight="1" thickBot="1">
      <c r="C6" s="35"/>
      <c r="D6" s="35"/>
      <c r="E6" s="35"/>
      <c r="F6" s="113"/>
      <c r="L6" s="84"/>
      <c r="M6" s="84"/>
      <c r="N6" s="114"/>
      <c r="O6" s="114"/>
      <c r="P6" s="114"/>
      <c r="Q6" s="84"/>
    </row>
    <row r="7" spans="3:17" ht="30" customHeight="1" thickBot="1" thickTop="1">
      <c r="C7" s="196" t="s">
        <v>32</v>
      </c>
      <c r="D7" s="197"/>
      <c r="E7" s="197"/>
      <c r="F7" s="200" t="s">
        <v>33</v>
      </c>
      <c r="G7" s="201"/>
      <c r="H7" s="201"/>
      <c r="I7" s="202" t="s">
        <v>34</v>
      </c>
      <c r="J7" s="202"/>
      <c r="K7" s="202"/>
      <c r="L7" s="202"/>
      <c r="M7" s="202"/>
      <c r="N7" s="202"/>
      <c r="O7" s="203"/>
      <c r="P7" s="204" t="s">
        <v>6</v>
      </c>
      <c r="Q7" s="14"/>
    </row>
    <row r="8" spans="3:17" ht="42" customHeight="1" thickBot="1">
      <c r="C8" s="198"/>
      <c r="D8" s="199"/>
      <c r="E8" s="199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5"/>
      <c r="Q8" s="14"/>
    </row>
    <row r="9" spans="3:17" ht="30" customHeight="1" thickBot="1">
      <c r="C9" s="144" t="s">
        <v>72</v>
      </c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14"/>
    </row>
    <row r="10" spans="1:17" ht="30" customHeight="1">
      <c r="A10" s="48"/>
      <c r="B10" s="48"/>
      <c r="C10" s="47" t="s">
        <v>37</v>
      </c>
      <c r="D10" s="44"/>
      <c r="E10" s="45"/>
      <c r="F10" s="122">
        <f>SUM(F11,F17,F20,F25,F29,F30)</f>
        <v>22312256</v>
      </c>
      <c r="G10" s="122">
        <f>SUM(G11,G17,G20,G25,G29,G30)</f>
        <v>38181537</v>
      </c>
      <c r="H10" s="123">
        <f>SUM(F10:G10)</f>
        <v>60493793</v>
      </c>
      <c r="I10" s="124">
        <f aca="true" t="shared" si="0" ref="I10:N10">SUM(I11,I17,I20,I25,I29,I30)</f>
        <v>0</v>
      </c>
      <c r="J10" s="122">
        <f t="shared" si="0"/>
        <v>264256433</v>
      </c>
      <c r="K10" s="122">
        <f t="shared" si="0"/>
        <v>216749785</v>
      </c>
      <c r="L10" s="122">
        <f t="shared" si="0"/>
        <v>173437159</v>
      </c>
      <c r="M10" s="122">
        <f t="shared" si="0"/>
        <v>151131903</v>
      </c>
      <c r="N10" s="122">
        <f t="shared" si="0"/>
        <v>82989929</v>
      </c>
      <c r="O10" s="123">
        <f>SUM(I10:N10)</f>
        <v>888565209</v>
      </c>
      <c r="P10" s="125">
        <f>SUM(O10,H10)</f>
        <v>949059002</v>
      </c>
      <c r="Q10" s="14"/>
    </row>
    <row r="11" spans="1:16" ht="30" customHeight="1">
      <c r="A11" s="48"/>
      <c r="B11" s="48"/>
      <c r="C11" s="49"/>
      <c r="D11" s="50" t="s">
        <v>38</v>
      </c>
      <c r="E11" s="51"/>
      <c r="F11" s="126">
        <f>SUM(F12:F16)</f>
        <v>2097060</v>
      </c>
      <c r="G11" s="126">
        <f>SUM(G12:G16)</f>
        <v>5373107</v>
      </c>
      <c r="H11" s="127">
        <f aca="true" t="shared" si="1" ref="H11:H74">SUM(F11:G11)</f>
        <v>7470167</v>
      </c>
      <c r="I11" s="128">
        <f aca="true" t="shared" si="2" ref="I11:N11">SUM(I12:I16)</f>
        <v>0</v>
      </c>
      <c r="J11" s="126">
        <f t="shared" si="2"/>
        <v>48382001</v>
      </c>
      <c r="K11" s="126">
        <f t="shared" si="2"/>
        <v>38621197</v>
      </c>
      <c r="L11" s="126">
        <f t="shared" si="2"/>
        <v>28147455</v>
      </c>
      <c r="M11" s="126">
        <f t="shared" si="2"/>
        <v>33458589</v>
      </c>
      <c r="N11" s="126">
        <f t="shared" si="2"/>
        <v>22956635</v>
      </c>
      <c r="O11" s="127">
        <f aca="true" t="shared" si="3" ref="O11:O74">SUM(I11:N11)</f>
        <v>171565877</v>
      </c>
      <c r="P11" s="129">
        <f aca="true" t="shared" si="4" ref="P11:P74">SUM(O11,H11)</f>
        <v>179036044</v>
      </c>
    </row>
    <row r="12" spans="1:16" ht="30" customHeight="1">
      <c r="A12" s="48"/>
      <c r="B12" s="48"/>
      <c r="C12" s="49"/>
      <c r="D12" s="50"/>
      <c r="E12" s="54" t="s">
        <v>39</v>
      </c>
      <c r="F12" s="121">
        <v>0</v>
      </c>
      <c r="G12" s="121">
        <v>0</v>
      </c>
      <c r="H12" s="127">
        <f t="shared" si="1"/>
        <v>0</v>
      </c>
      <c r="I12" s="53">
        <v>0</v>
      </c>
      <c r="J12" s="121">
        <v>30480474</v>
      </c>
      <c r="K12" s="121">
        <v>23665521</v>
      </c>
      <c r="L12" s="121">
        <v>17742416</v>
      </c>
      <c r="M12" s="121">
        <v>20356174</v>
      </c>
      <c r="N12" s="121">
        <v>13458820</v>
      </c>
      <c r="O12" s="127">
        <f t="shared" si="3"/>
        <v>105703405</v>
      </c>
      <c r="P12" s="129">
        <f t="shared" si="4"/>
        <v>105703405</v>
      </c>
    </row>
    <row r="13" spans="1:16" ht="30" customHeight="1">
      <c r="A13" s="48"/>
      <c r="B13" s="48"/>
      <c r="C13" s="49"/>
      <c r="D13" s="50"/>
      <c r="E13" s="54" t="s">
        <v>40</v>
      </c>
      <c r="F13" s="121">
        <v>0</v>
      </c>
      <c r="G13" s="121">
        <v>0</v>
      </c>
      <c r="H13" s="127">
        <f t="shared" si="1"/>
        <v>0</v>
      </c>
      <c r="I13" s="53">
        <v>0</v>
      </c>
      <c r="J13" s="121">
        <v>0</v>
      </c>
      <c r="K13" s="121">
        <v>291270</v>
      </c>
      <c r="L13" s="121">
        <v>637239</v>
      </c>
      <c r="M13" s="121">
        <v>2740789</v>
      </c>
      <c r="N13" s="121">
        <v>2176667</v>
      </c>
      <c r="O13" s="127">
        <f t="shared" si="3"/>
        <v>5845965</v>
      </c>
      <c r="P13" s="129">
        <f t="shared" si="4"/>
        <v>5845965</v>
      </c>
    </row>
    <row r="14" spans="1:16" ht="30" customHeight="1">
      <c r="A14" s="48"/>
      <c r="B14" s="48"/>
      <c r="C14" s="49"/>
      <c r="D14" s="50"/>
      <c r="E14" s="54" t="s">
        <v>41</v>
      </c>
      <c r="F14" s="121">
        <v>765850</v>
      </c>
      <c r="G14" s="121">
        <v>2643297</v>
      </c>
      <c r="H14" s="127">
        <f t="shared" si="1"/>
        <v>3409147</v>
      </c>
      <c r="I14" s="53">
        <v>0</v>
      </c>
      <c r="J14" s="121">
        <v>7019559</v>
      </c>
      <c r="K14" s="121">
        <v>6525226</v>
      </c>
      <c r="L14" s="121">
        <v>3477830</v>
      </c>
      <c r="M14" s="121">
        <v>5055866</v>
      </c>
      <c r="N14" s="121">
        <v>4420089</v>
      </c>
      <c r="O14" s="127">
        <f t="shared" si="3"/>
        <v>26498570</v>
      </c>
      <c r="P14" s="129">
        <f t="shared" si="4"/>
        <v>29907717</v>
      </c>
    </row>
    <row r="15" spans="1:16" ht="30" customHeight="1">
      <c r="A15" s="48"/>
      <c r="B15" s="48"/>
      <c r="C15" s="49"/>
      <c r="D15" s="50"/>
      <c r="E15" s="54" t="s">
        <v>42</v>
      </c>
      <c r="F15" s="121">
        <v>904910</v>
      </c>
      <c r="G15" s="121">
        <v>2141780</v>
      </c>
      <c r="H15" s="127">
        <f t="shared" si="1"/>
        <v>3046690</v>
      </c>
      <c r="I15" s="53">
        <v>0</v>
      </c>
      <c r="J15" s="121">
        <v>6422358</v>
      </c>
      <c r="K15" s="121">
        <v>4636490</v>
      </c>
      <c r="L15" s="121">
        <v>3912340</v>
      </c>
      <c r="M15" s="121">
        <v>3043110</v>
      </c>
      <c r="N15" s="121">
        <v>1524579</v>
      </c>
      <c r="O15" s="127">
        <f t="shared" si="3"/>
        <v>19538877</v>
      </c>
      <c r="P15" s="129">
        <f t="shared" si="4"/>
        <v>22585567</v>
      </c>
    </row>
    <row r="16" spans="1:16" ht="30" customHeight="1">
      <c r="A16" s="48"/>
      <c r="B16" s="48"/>
      <c r="C16" s="49"/>
      <c r="D16" s="50"/>
      <c r="E16" s="54" t="s">
        <v>43</v>
      </c>
      <c r="F16" s="121">
        <v>426300</v>
      </c>
      <c r="G16" s="121">
        <v>588030</v>
      </c>
      <c r="H16" s="127">
        <f t="shared" si="1"/>
        <v>1014330</v>
      </c>
      <c r="I16" s="53">
        <v>0</v>
      </c>
      <c r="J16" s="121">
        <v>4459610</v>
      </c>
      <c r="K16" s="121">
        <v>3502690</v>
      </c>
      <c r="L16" s="121">
        <v>2377630</v>
      </c>
      <c r="M16" s="121">
        <v>2262650</v>
      </c>
      <c r="N16" s="121">
        <v>1376480</v>
      </c>
      <c r="O16" s="127">
        <f t="shared" si="3"/>
        <v>13979060</v>
      </c>
      <c r="P16" s="129">
        <f t="shared" si="4"/>
        <v>14993390</v>
      </c>
    </row>
    <row r="17" spans="1:16" ht="30" customHeight="1">
      <c r="A17" s="48"/>
      <c r="B17" s="48"/>
      <c r="C17" s="49"/>
      <c r="D17" s="55" t="s">
        <v>44</v>
      </c>
      <c r="E17" s="56"/>
      <c r="F17" s="126">
        <f>SUM(F18:F19)</f>
        <v>7179960</v>
      </c>
      <c r="G17" s="126">
        <f>SUM(G18:G19)</f>
        <v>15216569</v>
      </c>
      <c r="H17" s="127">
        <f t="shared" si="1"/>
        <v>22396529</v>
      </c>
      <c r="I17" s="128">
        <f aca="true" t="shared" si="5" ref="I17:N17">SUM(I18:I19)</f>
        <v>0</v>
      </c>
      <c r="J17" s="126">
        <f t="shared" si="5"/>
        <v>135209384</v>
      </c>
      <c r="K17" s="126">
        <f t="shared" si="5"/>
        <v>111567566</v>
      </c>
      <c r="L17" s="126">
        <f t="shared" si="5"/>
        <v>74265392</v>
      </c>
      <c r="M17" s="126">
        <f t="shared" si="5"/>
        <v>54106018</v>
      </c>
      <c r="N17" s="126">
        <f t="shared" si="5"/>
        <v>30125063</v>
      </c>
      <c r="O17" s="127">
        <f t="shared" si="3"/>
        <v>405273423</v>
      </c>
      <c r="P17" s="129">
        <f t="shared" si="4"/>
        <v>427669952</v>
      </c>
    </row>
    <row r="18" spans="1:16" ht="30" customHeight="1">
      <c r="A18" s="48"/>
      <c r="B18" s="48"/>
      <c r="C18" s="49"/>
      <c r="D18" s="50"/>
      <c r="E18" s="54" t="s">
        <v>45</v>
      </c>
      <c r="F18" s="121">
        <v>0</v>
      </c>
      <c r="G18" s="121">
        <v>0</v>
      </c>
      <c r="H18" s="127">
        <f t="shared" si="1"/>
        <v>0</v>
      </c>
      <c r="I18" s="53">
        <v>0</v>
      </c>
      <c r="J18" s="121">
        <v>100765450</v>
      </c>
      <c r="K18" s="121">
        <v>83867941</v>
      </c>
      <c r="L18" s="121">
        <v>57952880</v>
      </c>
      <c r="M18" s="121">
        <v>46687027</v>
      </c>
      <c r="N18" s="121">
        <v>26654853</v>
      </c>
      <c r="O18" s="127">
        <f t="shared" si="3"/>
        <v>315928151</v>
      </c>
      <c r="P18" s="129">
        <f t="shared" si="4"/>
        <v>315928151</v>
      </c>
    </row>
    <row r="19" spans="1:16" ht="30" customHeight="1">
      <c r="A19" s="48"/>
      <c r="B19" s="48"/>
      <c r="C19" s="49"/>
      <c r="D19" s="50"/>
      <c r="E19" s="54" t="s">
        <v>46</v>
      </c>
      <c r="F19" s="121">
        <v>7179960</v>
      </c>
      <c r="G19" s="121">
        <v>15216569</v>
      </c>
      <c r="H19" s="127">
        <f t="shared" si="1"/>
        <v>22396529</v>
      </c>
      <c r="I19" s="53">
        <v>0</v>
      </c>
      <c r="J19" s="121">
        <v>34443934</v>
      </c>
      <c r="K19" s="121">
        <v>27699625</v>
      </c>
      <c r="L19" s="121">
        <v>16312512</v>
      </c>
      <c r="M19" s="121">
        <v>7418991</v>
      </c>
      <c r="N19" s="121">
        <v>3470210</v>
      </c>
      <c r="O19" s="127">
        <f t="shared" si="3"/>
        <v>89345272</v>
      </c>
      <c r="P19" s="129">
        <f t="shared" si="4"/>
        <v>111741801</v>
      </c>
    </row>
    <row r="20" spans="1:16" ht="30" customHeight="1">
      <c r="A20" s="48"/>
      <c r="B20" s="48"/>
      <c r="C20" s="49"/>
      <c r="D20" s="55" t="s">
        <v>47</v>
      </c>
      <c r="E20" s="56"/>
      <c r="F20" s="126">
        <f>SUM(F21:F24)</f>
        <v>241890</v>
      </c>
      <c r="G20" s="126">
        <f>SUM(G21:G24)</f>
        <v>755330</v>
      </c>
      <c r="H20" s="127">
        <f t="shared" si="1"/>
        <v>997220</v>
      </c>
      <c r="I20" s="128">
        <f aca="true" t="shared" si="6" ref="I20:N20">SUM(I21:I24)</f>
        <v>0</v>
      </c>
      <c r="J20" s="126">
        <f t="shared" si="6"/>
        <v>10810820</v>
      </c>
      <c r="K20" s="126">
        <f t="shared" si="6"/>
        <v>12759245</v>
      </c>
      <c r="L20" s="126">
        <f t="shared" si="6"/>
        <v>30778840</v>
      </c>
      <c r="M20" s="126">
        <f t="shared" si="6"/>
        <v>27942027</v>
      </c>
      <c r="N20" s="126">
        <f t="shared" si="6"/>
        <v>11176510</v>
      </c>
      <c r="O20" s="127">
        <f t="shared" si="3"/>
        <v>93467442</v>
      </c>
      <c r="P20" s="129">
        <f t="shared" si="4"/>
        <v>94464662</v>
      </c>
    </row>
    <row r="21" spans="1:16" ht="30" customHeight="1">
      <c r="A21" s="48"/>
      <c r="B21" s="48"/>
      <c r="C21" s="49"/>
      <c r="D21" s="50"/>
      <c r="E21" s="54" t="s">
        <v>48</v>
      </c>
      <c r="F21" s="121">
        <v>152590</v>
      </c>
      <c r="G21" s="121">
        <v>665040</v>
      </c>
      <c r="H21" s="127">
        <f t="shared" si="1"/>
        <v>817630</v>
      </c>
      <c r="I21" s="53">
        <v>0</v>
      </c>
      <c r="J21" s="121">
        <v>8246390</v>
      </c>
      <c r="K21" s="121">
        <v>11096085</v>
      </c>
      <c r="L21" s="121">
        <v>29141820</v>
      </c>
      <c r="M21" s="121">
        <v>26896607</v>
      </c>
      <c r="N21" s="121">
        <v>10803270</v>
      </c>
      <c r="O21" s="127">
        <f t="shared" si="3"/>
        <v>86184172</v>
      </c>
      <c r="P21" s="129">
        <f t="shared" si="4"/>
        <v>87001802</v>
      </c>
    </row>
    <row r="22" spans="1:16" ht="30" customHeight="1">
      <c r="A22" s="48"/>
      <c r="B22" s="48"/>
      <c r="C22" s="49"/>
      <c r="D22" s="50"/>
      <c r="E22" s="57" t="s">
        <v>49</v>
      </c>
      <c r="F22" s="121">
        <v>89300</v>
      </c>
      <c r="G22" s="121">
        <v>90290</v>
      </c>
      <c r="H22" s="127">
        <f t="shared" si="1"/>
        <v>179590</v>
      </c>
      <c r="I22" s="53">
        <v>0</v>
      </c>
      <c r="J22" s="121">
        <v>2564430</v>
      </c>
      <c r="K22" s="121">
        <v>1663160</v>
      </c>
      <c r="L22" s="121">
        <v>1637020</v>
      </c>
      <c r="M22" s="121">
        <v>1045420</v>
      </c>
      <c r="N22" s="121">
        <v>373240</v>
      </c>
      <c r="O22" s="127">
        <f t="shared" si="3"/>
        <v>7283270</v>
      </c>
      <c r="P22" s="129">
        <f t="shared" si="4"/>
        <v>7462860</v>
      </c>
    </row>
    <row r="23" spans="1:16" ht="30" customHeight="1">
      <c r="A23" s="48"/>
      <c r="B23" s="48"/>
      <c r="C23" s="49"/>
      <c r="D23" s="50"/>
      <c r="E23" s="57" t="s">
        <v>50</v>
      </c>
      <c r="F23" s="121">
        <v>0</v>
      </c>
      <c r="G23" s="121">
        <v>0</v>
      </c>
      <c r="H23" s="127">
        <f t="shared" si="1"/>
        <v>0</v>
      </c>
      <c r="I23" s="53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7">
        <f t="shared" si="3"/>
        <v>0</v>
      </c>
      <c r="P23" s="129">
        <f t="shared" si="4"/>
        <v>0</v>
      </c>
    </row>
    <row r="24" spans="1:16" ht="30" customHeight="1">
      <c r="A24" s="48"/>
      <c r="B24" s="48"/>
      <c r="C24" s="49"/>
      <c r="D24" s="58"/>
      <c r="E24" s="57" t="s">
        <v>77</v>
      </c>
      <c r="F24" s="121">
        <v>0</v>
      </c>
      <c r="G24" s="121">
        <v>0</v>
      </c>
      <c r="H24" s="127">
        <f t="shared" si="1"/>
        <v>0</v>
      </c>
      <c r="I24" s="69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7">
        <f t="shared" si="3"/>
        <v>0</v>
      </c>
      <c r="P24" s="129">
        <f t="shared" si="4"/>
        <v>0</v>
      </c>
    </row>
    <row r="25" spans="1:16" ht="30" customHeight="1">
      <c r="A25" s="48"/>
      <c r="B25" s="48"/>
      <c r="C25" s="49"/>
      <c r="D25" s="55" t="s">
        <v>51</v>
      </c>
      <c r="E25" s="56"/>
      <c r="F25" s="126">
        <f>SUM(F26:F28)</f>
        <v>7749281</v>
      </c>
      <c r="G25" s="126">
        <f>SUM(G26:G28)</f>
        <v>9651266</v>
      </c>
      <c r="H25" s="127">
        <f t="shared" si="1"/>
        <v>17400547</v>
      </c>
      <c r="I25" s="128">
        <f aca="true" t="shared" si="7" ref="I25:N25">SUM(I26:I28)</f>
        <v>0</v>
      </c>
      <c r="J25" s="126">
        <f>SUM(J26:J28)</f>
        <v>14951356</v>
      </c>
      <c r="K25" s="126">
        <f t="shared" si="7"/>
        <v>20341381</v>
      </c>
      <c r="L25" s="126">
        <f t="shared" si="7"/>
        <v>12978776</v>
      </c>
      <c r="M25" s="126">
        <f t="shared" si="7"/>
        <v>11625660</v>
      </c>
      <c r="N25" s="126">
        <f t="shared" si="7"/>
        <v>5519187</v>
      </c>
      <c r="O25" s="127">
        <f t="shared" si="3"/>
        <v>65416360</v>
      </c>
      <c r="P25" s="129">
        <f t="shared" si="4"/>
        <v>82816907</v>
      </c>
    </row>
    <row r="26" spans="1:16" ht="30" customHeight="1">
      <c r="A26" s="48"/>
      <c r="B26" s="48"/>
      <c r="C26" s="49"/>
      <c r="D26" s="50"/>
      <c r="E26" s="57" t="s">
        <v>52</v>
      </c>
      <c r="F26" s="52">
        <v>3510070</v>
      </c>
      <c r="G26" s="52">
        <v>6310080</v>
      </c>
      <c r="H26" s="127">
        <f t="shared" si="1"/>
        <v>9820150</v>
      </c>
      <c r="I26" s="53">
        <v>0</v>
      </c>
      <c r="J26" s="52">
        <v>11086030</v>
      </c>
      <c r="K26" s="52">
        <v>17721830</v>
      </c>
      <c r="L26" s="52">
        <v>12159490</v>
      </c>
      <c r="M26" s="52">
        <v>10565010</v>
      </c>
      <c r="N26" s="52">
        <v>5328960</v>
      </c>
      <c r="O26" s="127">
        <f t="shared" si="3"/>
        <v>56861320</v>
      </c>
      <c r="P26" s="129">
        <f t="shared" si="4"/>
        <v>66681470</v>
      </c>
    </row>
    <row r="27" spans="1:16" ht="30" customHeight="1">
      <c r="A27" s="48"/>
      <c r="B27" s="48"/>
      <c r="C27" s="49"/>
      <c r="D27" s="50"/>
      <c r="E27" s="57" t="s">
        <v>53</v>
      </c>
      <c r="F27" s="52">
        <v>718858</v>
      </c>
      <c r="G27" s="52">
        <v>717874</v>
      </c>
      <c r="H27" s="127">
        <f t="shared" si="1"/>
        <v>1436732</v>
      </c>
      <c r="I27" s="115">
        <v>0</v>
      </c>
      <c r="J27" s="52">
        <v>1150972</v>
      </c>
      <c r="K27" s="52">
        <v>672532</v>
      </c>
      <c r="L27" s="52">
        <v>315408</v>
      </c>
      <c r="M27" s="52">
        <v>460012</v>
      </c>
      <c r="N27" s="52">
        <v>85520</v>
      </c>
      <c r="O27" s="127">
        <f t="shared" si="3"/>
        <v>2684444</v>
      </c>
      <c r="P27" s="129">
        <f t="shared" si="4"/>
        <v>4121176</v>
      </c>
    </row>
    <row r="28" spans="1:16" ht="30" customHeight="1">
      <c r="A28" s="48"/>
      <c r="B28" s="48"/>
      <c r="C28" s="49"/>
      <c r="D28" s="50"/>
      <c r="E28" s="57" t="s">
        <v>54</v>
      </c>
      <c r="F28" s="52">
        <v>3520353</v>
      </c>
      <c r="G28" s="52">
        <v>2623312</v>
      </c>
      <c r="H28" s="127">
        <f t="shared" si="1"/>
        <v>6143665</v>
      </c>
      <c r="I28" s="115">
        <v>0</v>
      </c>
      <c r="J28" s="52">
        <v>2714354</v>
      </c>
      <c r="K28" s="52">
        <v>1947019</v>
      </c>
      <c r="L28" s="52">
        <v>503878</v>
      </c>
      <c r="M28" s="52">
        <v>600638</v>
      </c>
      <c r="N28" s="52">
        <v>104707</v>
      </c>
      <c r="O28" s="127">
        <f t="shared" si="3"/>
        <v>5870596</v>
      </c>
      <c r="P28" s="129">
        <f t="shared" si="4"/>
        <v>12014261</v>
      </c>
    </row>
    <row r="29" spans="1:16" ht="30" customHeight="1">
      <c r="A29" s="48"/>
      <c r="B29" s="48"/>
      <c r="C29" s="49"/>
      <c r="D29" s="59" t="s">
        <v>55</v>
      </c>
      <c r="E29" s="60"/>
      <c r="F29" s="52">
        <v>1033964</v>
      </c>
      <c r="G29" s="52">
        <v>1866974</v>
      </c>
      <c r="H29" s="127">
        <f t="shared" si="1"/>
        <v>2900938</v>
      </c>
      <c r="I29" s="53">
        <v>0</v>
      </c>
      <c r="J29" s="52">
        <v>15087729</v>
      </c>
      <c r="K29" s="52">
        <v>9831608</v>
      </c>
      <c r="L29" s="52">
        <v>10534563</v>
      </c>
      <c r="M29" s="52">
        <v>12900925</v>
      </c>
      <c r="N29" s="52">
        <v>8486186</v>
      </c>
      <c r="O29" s="127">
        <f t="shared" si="3"/>
        <v>56841011</v>
      </c>
      <c r="P29" s="129">
        <f t="shared" si="4"/>
        <v>59741949</v>
      </c>
    </row>
    <row r="30" spans="1:16" ht="30" customHeight="1" thickBot="1">
      <c r="A30" s="48"/>
      <c r="B30" s="48"/>
      <c r="C30" s="61"/>
      <c r="D30" s="62" t="s">
        <v>56</v>
      </c>
      <c r="E30" s="63"/>
      <c r="F30" s="64">
        <v>4010101</v>
      </c>
      <c r="G30" s="64">
        <v>5318291</v>
      </c>
      <c r="H30" s="130">
        <f t="shared" si="1"/>
        <v>9328392</v>
      </c>
      <c r="I30" s="65">
        <v>0</v>
      </c>
      <c r="J30" s="64">
        <v>39815143</v>
      </c>
      <c r="K30" s="64">
        <v>23628788</v>
      </c>
      <c r="L30" s="64">
        <v>16732133</v>
      </c>
      <c r="M30" s="64">
        <v>11098684</v>
      </c>
      <c r="N30" s="64">
        <v>4726348</v>
      </c>
      <c r="O30" s="130">
        <f t="shared" si="3"/>
        <v>96001096</v>
      </c>
      <c r="P30" s="131">
        <f t="shared" si="4"/>
        <v>105329488</v>
      </c>
    </row>
    <row r="31" spans="1:16" ht="30" customHeight="1">
      <c r="A31" s="48"/>
      <c r="B31" s="48"/>
      <c r="C31" s="47" t="s">
        <v>57</v>
      </c>
      <c r="D31" s="66"/>
      <c r="E31" s="67"/>
      <c r="F31" s="122">
        <f>SUM(F32:F40)</f>
        <v>821630</v>
      </c>
      <c r="G31" s="122">
        <f>SUM(G32:G40)</f>
        <v>1030980</v>
      </c>
      <c r="H31" s="123">
        <f t="shared" si="1"/>
        <v>1852610</v>
      </c>
      <c r="I31" s="124">
        <f aca="true" t="shared" si="8" ref="I31:N31">SUM(I32:I40)</f>
        <v>0</v>
      </c>
      <c r="J31" s="122">
        <f t="shared" si="8"/>
        <v>100138360</v>
      </c>
      <c r="K31" s="122">
        <f t="shared" si="8"/>
        <v>98569317</v>
      </c>
      <c r="L31" s="122">
        <f t="shared" si="8"/>
        <v>117024368</v>
      </c>
      <c r="M31" s="122">
        <f t="shared" si="8"/>
        <v>131172233</v>
      </c>
      <c r="N31" s="122">
        <f t="shared" si="8"/>
        <v>99933490</v>
      </c>
      <c r="O31" s="123">
        <f t="shared" si="3"/>
        <v>546837768</v>
      </c>
      <c r="P31" s="125">
        <f t="shared" si="4"/>
        <v>548690378</v>
      </c>
    </row>
    <row r="32" spans="1:16" ht="30" customHeight="1">
      <c r="A32" s="48"/>
      <c r="B32" s="48"/>
      <c r="C32" s="68"/>
      <c r="D32" s="59" t="s">
        <v>58</v>
      </c>
      <c r="E32" s="60"/>
      <c r="F32" s="119">
        <v>0</v>
      </c>
      <c r="G32" s="119">
        <v>0</v>
      </c>
      <c r="H32" s="132">
        <f t="shared" si="1"/>
        <v>0</v>
      </c>
      <c r="I32" s="69">
        <v>0</v>
      </c>
      <c r="J32" s="119">
        <v>13337180</v>
      </c>
      <c r="K32" s="119">
        <v>19621780</v>
      </c>
      <c r="L32" s="119">
        <v>16906000</v>
      </c>
      <c r="M32" s="119">
        <v>13458620</v>
      </c>
      <c r="N32" s="119">
        <v>7045820</v>
      </c>
      <c r="O32" s="132">
        <f t="shared" si="3"/>
        <v>70369400</v>
      </c>
      <c r="P32" s="133">
        <f t="shared" si="4"/>
        <v>70369400</v>
      </c>
    </row>
    <row r="33" spans="1:16" ht="30" customHeight="1">
      <c r="A33" s="48"/>
      <c r="B33" s="48"/>
      <c r="C33" s="49"/>
      <c r="D33" s="59" t="s">
        <v>59</v>
      </c>
      <c r="E33" s="60"/>
      <c r="F33" s="121">
        <v>0</v>
      </c>
      <c r="G33" s="121">
        <v>0</v>
      </c>
      <c r="H33" s="126">
        <f t="shared" si="1"/>
        <v>0</v>
      </c>
      <c r="I33" s="69">
        <v>0</v>
      </c>
      <c r="J33" s="121">
        <v>127510</v>
      </c>
      <c r="K33" s="121">
        <v>0</v>
      </c>
      <c r="L33" s="121">
        <v>0</v>
      </c>
      <c r="M33" s="121">
        <v>0</v>
      </c>
      <c r="N33" s="121">
        <v>0</v>
      </c>
      <c r="O33" s="127">
        <f t="shared" si="3"/>
        <v>127510</v>
      </c>
      <c r="P33" s="129">
        <f t="shared" si="4"/>
        <v>127510</v>
      </c>
    </row>
    <row r="34" spans="1:16" ht="30" customHeight="1">
      <c r="A34" s="48"/>
      <c r="B34" s="48"/>
      <c r="C34" s="49"/>
      <c r="D34" s="59" t="s">
        <v>74</v>
      </c>
      <c r="E34" s="60"/>
      <c r="F34" s="121">
        <v>0</v>
      </c>
      <c r="G34" s="121">
        <v>0</v>
      </c>
      <c r="H34" s="126">
        <f t="shared" si="1"/>
        <v>0</v>
      </c>
      <c r="I34" s="69">
        <v>0</v>
      </c>
      <c r="J34" s="121">
        <v>49022690</v>
      </c>
      <c r="K34" s="121">
        <v>38107317</v>
      </c>
      <c r="L34" s="121">
        <v>28540978</v>
      </c>
      <c r="M34" s="121">
        <v>14573583</v>
      </c>
      <c r="N34" s="121">
        <v>10928520</v>
      </c>
      <c r="O34" s="127">
        <f t="shared" si="3"/>
        <v>141173088</v>
      </c>
      <c r="P34" s="129">
        <f t="shared" si="4"/>
        <v>141173088</v>
      </c>
    </row>
    <row r="35" spans="1:16" ht="30" customHeight="1">
      <c r="A35" s="48"/>
      <c r="B35" s="48"/>
      <c r="C35" s="49"/>
      <c r="D35" s="59" t="s">
        <v>60</v>
      </c>
      <c r="E35" s="60"/>
      <c r="F35" s="121">
        <v>41820</v>
      </c>
      <c r="G35" s="121">
        <v>17970</v>
      </c>
      <c r="H35" s="126">
        <f t="shared" si="1"/>
        <v>59790</v>
      </c>
      <c r="I35" s="53">
        <v>0</v>
      </c>
      <c r="J35" s="121">
        <v>4067610</v>
      </c>
      <c r="K35" s="121">
        <v>3225000</v>
      </c>
      <c r="L35" s="121">
        <v>6202640</v>
      </c>
      <c r="M35" s="121">
        <v>6330160</v>
      </c>
      <c r="N35" s="121">
        <v>3744310</v>
      </c>
      <c r="O35" s="127">
        <f t="shared" si="3"/>
        <v>23569720</v>
      </c>
      <c r="P35" s="129">
        <f t="shared" si="4"/>
        <v>23629510</v>
      </c>
    </row>
    <row r="36" spans="1:16" ht="30" customHeight="1">
      <c r="A36" s="48"/>
      <c r="B36" s="48"/>
      <c r="C36" s="49"/>
      <c r="D36" s="59" t="s">
        <v>61</v>
      </c>
      <c r="E36" s="60"/>
      <c r="F36" s="121">
        <v>779810</v>
      </c>
      <c r="G36" s="121">
        <v>1013010</v>
      </c>
      <c r="H36" s="126">
        <f t="shared" si="1"/>
        <v>1792820</v>
      </c>
      <c r="I36" s="53">
        <v>0</v>
      </c>
      <c r="J36" s="121">
        <v>12626300</v>
      </c>
      <c r="K36" s="121">
        <v>11614790</v>
      </c>
      <c r="L36" s="121">
        <v>10450300</v>
      </c>
      <c r="M36" s="121">
        <v>10763350</v>
      </c>
      <c r="N36" s="121">
        <v>3647890</v>
      </c>
      <c r="O36" s="127">
        <f t="shared" si="3"/>
        <v>49102630</v>
      </c>
      <c r="P36" s="129">
        <f t="shared" si="4"/>
        <v>50895450</v>
      </c>
    </row>
    <row r="37" spans="1:16" ht="30" customHeight="1">
      <c r="A37" s="48"/>
      <c r="B37" s="48"/>
      <c r="C37" s="49"/>
      <c r="D37" s="59" t="s">
        <v>62</v>
      </c>
      <c r="E37" s="60"/>
      <c r="F37" s="121">
        <v>0</v>
      </c>
      <c r="G37" s="121">
        <v>0</v>
      </c>
      <c r="H37" s="126">
        <f t="shared" si="1"/>
        <v>0</v>
      </c>
      <c r="I37" s="69">
        <v>0</v>
      </c>
      <c r="J37" s="121">
        <v>20734190</v>
      </c>
      <c r="K37" s="121">
        <v>24985840</v>
      </c>
      <c r="L37" s="121">
        <v>31910440</v>
      </c>
      <c r="M37" s="121">
        <v>15284010</v>
      </c>
      <c r="N37" s="121">
        <v>10736320</v>
      </c>
      <c r="O37" s="127">
        <f t="shared" si="3"/>
        <v>103650800</v>
      </c>
      <c r="P37" s="129">
        <f t="shared" si="4"/>
        <v>103650800</v>
      </c>
    </row>
    <row r="38" spans="1:16" ht="30" customHeight="1">
      <c r="A38" s="48"/>
      <c r="B38" s="48"/>
      <c r="C38" s="49"/>
      <c r="D38" s="59" t="s">
        <v>63</v>
      </c>
      <c r="E38" s="60"/>
      <c r="F38" s="121">
        <v>0</v>
      </c>
      <c r="G38" s="121">
        <v>0</v>
      </c>
      <c r="H38" s="126">
        <f t="shared" si="1"/>
        <v>0</v>
      </c>
      <c r="I38" s="69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7">
        <f t="shared" si="3"/>
        <v>0</v>
      </c>
      <c r="P38" s="129">
        <f t="shared" si="4"/>
        <v>0</v>
      </c>
    </row>
    <row r="39" spans="1:16" ht="30" customHeight="1">
      <c r="A39" s="48"/>
      <c r="B39" s="48"/>
      <c r="C39" s="49"/>
      <c r="D39" s="188" t="s">
        <v>64</v>
      </c>
      <c r="E39" s="206"/>
      <c r="F39" s="121">
        <v>0</v>
      </c>
      <c r="G39" s="121">
        <v>0</v>
      </c>
      <c r="H39" s="127">
        <f t="shared" si="1"/>
        <v>0</v>
      </c>
      <c r="I39" s="69">
        <v>0</v>
      </c>
      <c r="J39" s="121">
        <v>222880</v>
      </c>
      <c r="K39" s="121">
        <v>1014590</v>
      </c>
      <c r="L39" s="121">
        <v>23014010</v>
      </c>
      <c r="M39" s="121">
        <v>70762510</v>
      </c>
      <c r="N39" s="121">
        <v>63830630</v>
      </c>
      <c r="O39" s="127">
        <f t="shared" si="3"/>
        <v>158844620</v>
      </c>
      <c r="P39" s="129">
        <f t="shared" si="4"/>
        <v>158844620</v>
      </c>
    </row>
    <row r="40" spans="1:16" ht="30" customHeight="1" thickBot="1">
      <c r="A40" s="48"/>
      <c r="B40" s="48"/>
      <c r="C40" s="61"/>
      <c r="D40" s="190" t="s">
        <v>65</v>
      </c>
      <c r="E40" s="191"/>
      <c r="F40" s="120">
        <v>0</v>
      </c>
      <c r="G40" s="120">
        <v>0</v>
      </c>
      <c r="H40" s="134">
        <f t="shared" si="1"/>
        <v>0</v>
      </c>
      <c r="I40" s="7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34">
        <f t="shared" si="3"/>
        <v>0</v>
      </c>
      <c r="P40" s="135">
        <f t="shared" si="4"/>
        <v>0</v>
      </c>
    </row>
    <row r="41" spans="1:16" ht="30" customHeight="1">
      <c r="A41" s="48"/>
      <c r="B41" s="48"/>
      <c r="C41" s="47" t="s">
        <v>66</v>
      </c>
      <c r="D41" s="66"/>
      <c r="E41" s="67"/>
      <c r="F41" s="122">
        <f>SUM(F42:F45)</f>
        <v>0</v>
      </c>
      <c r="G41" s="122">
        <f>SUM(G42:G45)</f>
        <v>0</v>
      </c>
      <c r="H41" s="123">
        <f t="shared" si="1"/>
        <v>0</v>
      </c>
      <c r="I41" s="117">
        <v>0</v>
      </c>
      <c r="J41" s="122">
        <f>SUM(J42:J45)</f>
        <v>43624533</v>
      </c>
      <c r="K41" s="122">
        <f>SUM(K42:K45)</f>
        <v>51840574</v>
      </c>
      <c r="L41" s="122">
        <f>SUM(L42:L45)</f>
        <v>123172988</v>
      </c>
      <c r="M41" s="122">
        <f>SUM(M42:M45)</f>
        <v>275044661</v>
      </c>
      <c r="N41" s="122">
        <f>SUM(N42:N45)</f>
        <v>181948980</v>
      </c>
      <c r="O41" s="123">
        <f t="shared" si="3"/>
        <v>675631736</v>
      </c>
      <c r="P41" s="125">
        <f t="shared" si="4"/>
        <v>675631736</v>
      </c>
    </row>
    <row r="42" spans="1:16" ht="30" customHeight="1">
      <c r="A42" s="48"/>
      <c r="B42" s="48"/>
      <c r="C42" s="49"/>
      <c r="D42" s="59" t="s">
        <v>67</v>
      </c>
      <c r="E42" s="60"/>
      <c r="F42" s="116">
        <v>0</v>
      </c>
      <c r="G42" s="116">
        <v>0</v>
      </c>
      <c r="H42" s="127">
        <f t="shared" si="1"/>
        <v>0</v>
      </c>
      <c r="I42" s="69">
        <v>0</v>
      </c>
      <c r="J42" s="121">
        <v>1519243</v>
      </c>
      <c r="K42" s="121">
        <v>3015200</v>
      </c>
      <c r="L42" s="121">
        <v>51032804</v>
      </c>
      <c r="M42" s="121">
        <v>141536194</v>
      </c>
      <c r="N42" s="121">
        <v>99873294</v>
      </c>
      <c r="O42" s="127">
        <f t="shared" si="3"/>
        <v>296976735</v>
      </c>
      <c r="P42" s="129">
        <f t="shared" si="4"/>
        <v>296976735</v>
      </c>
    </row>
    <row r="43" spans="1:16" ht="30" customHeight="1">
      <c r="A43" s="48"/>
      <c r="B43" s="48"/>
      <c r="C43" s="49"/>
      <c r="D43" s="59" t="s">
        <v>68</v>
      </c>
      <c r="E43" s="60"/>
      <c r="F43" s="116">
        <v>0</v>
      </c>
      <c r="G43" s="116">
        <v>0</v>
      </c>
      <c r="H43" s="127">
        <f t="shared" si="1"/>
        <v>0</v>
      </c>
      <c r="I43" s="69">
        <v>0</v>
      </c>
      <c r="J43" s="121">
        <v>37868310</v>
      </c>
      <c r="K43" s="121">
        <v>43815164</v>
      </c>
      <c r="L43" s="121">
        <v>54816574</v>
      </c>
      <c r="M43" s="121">
        <v>59969041</v>
      </c>
      <c r="N43" s="121">
        <v>35707572</v>
      </c>
      <c r="O43" s="127">
        <f t="shared" si="3"/>
        <v>232176661</v>
      </c>
      <c r="P43" s="129">
        <f t="shared" si="4"/>
        <v>232176661</v>
      </c>
    </row>
    <row r="44" spans="1:16" ht="30" customHeight="1">
      <c r="A44" s="48"/>
      <c r="B44" s="48"/>
      <c r="C44" s="49"/>
      <c r="D44" s="59" t="s">
        <v>69</v>
      </c>
      <c r="E44" s="60"/>
      <c r="F44" s="116">
        <v>0</v>
      </c>
      <c r="G44" s="116">
        <v>0</v>
      </c>
      <c r="H44" s="127">
        <f t="shared" si="1"/>
        <v>0</v>
      </c>
      <c r="I44" s="69">
        <v>0</v>
      </c>
      <c r="J44" s="121">
        <v>1552100</v>
      </c>
      <c r="K44" s="121">
        <v>2816470</v>
      </c>
      <c r="L44" s="121">
        <v>11150540</v>
      </c>
      <c r="M44" s="121">
        <v>38322172</v>
      </c>
      <c r="N44" s="121">
        <v>24330074</v>
      </c>
      <c r="O44" s="127">
        <f t="shared" si="3"/>
        <v>78171356</v>
      </c>
      <c r="P44" s="129">
        <f t="shared" si="4"/>
        <v>78171356</v>
      </c>
    </row>
    <row r="45" spans="1:16" ht="30" customHeight="1" thickBot="1">
      <c r="A45" s="48"/>
      <c r="B45" s="48"/>
      <c r="C45" s="61"/>
      <c r="D45" s="62" t="s">
        <v>78</v>
      </c>
      <c r="E45" s="63"/>
      <c r="F45" s="118">
        <v>0</v>
      </c>
      <c r="G45" s="118">
        <v>0</v>
      </c>
      <c r="H45" s="130">
        <f t="shared" si="1"/>
        <v>0</v>
      </c>
      <c r="I45" s="71">
        <v>0</v>
      </c>
      <c r="J45" s="137">
        <v>2684880</v>
      </c>
      <c r="K45" s="137">
        <v>2193740</v>
      </c>
      <c r="L45" s="137">
        <v>6173070</v>
      </c>
      <c r="M45" s="137">
        <v>35217254</v>
      </c>
      <c r="N45" s="137">
        <v>22038040</v>
      </c>
      <c r="O45" s="130">
        <f t="shared" si="3"/>
        <v>68306984</v>
      </c>
      <c r="P45" s="131">
        <f t="shared" si="4"/>
        <v>68306984</v>
      </c>
    </row>
    <row r="46" spans="1:16" ht="30" customHeight="1" thickBot="1">
      <c r="A46" s="48"/>
      <c r="B46" s="48"/>
      <c r="C46" s="192" t="s">
        <v>70</v>
      </c>
      <c r="D46" s="193"/>
      <c r="E46" s="193"/>
      <c r="F46" s="138">
        <f>SUM(F10,F31,F41)</f>
        <v>23133886</v>
      </c>
      <c r="G46" s="138">
        <f>SUM(G10,G31,G41)</f>
        <v>39212517</v>
      </c>
      <c r="H46" s="139">
        <f t="shared" si="1"/>
        <v>62346403</v>
      </c>
      <c r="I46" s="140">
        <f aca="true" t="shared" si="9" ref="I46:N46">SUM(I10,I31,I41)</f>
        <v>0</v>
      </c>
      <c r="J46" s="138">
        <f t="shared" si="9"/>
        <v>408019326</v>
      </c>
      <c r="K46" s="138">
        <f t="shared" si="9"/>
        <v>367159676</v>
      </c>
      <c r="L46" s="138">
        <f t="shared" si="9"/>
        <v>413634515</v>
      </c>
      <c r="M46" s="138">
        <f t="shared" si="9"/>
        <v>557348797</v>
      </c>
      <c r="N46" s="138">
        <f t="shared" si="9"/>
        <v>364872399</v>
      </c>
      <c r="O46" s="139">
        <f t="shared" si="3"/>
        <v>2111034713</v>
      </c>
      <c r="P46" s="141">
        <f t="shared" si="4"/>
        <v>2173381116</v>
      </c>
    </row>
    <row r="47" spans="1:17" ht="30" customHeight="1" thickBot="1" thickTop="1">
      <c r="A47" s="48"/>
      <c r="B47" s="48"/>
      <c r="C47" s="72" t="s">
        <v>73</v>
      </c>
      <c r="D47" s="46"/>
      <c r="E47" s="46"/>
      <c r="F47" s="105"/>
      <c r="G47" s="105"/>
      <c r="H47" s="105">
        <f t="shared" si="1"/>
        <v>0</v>
      </c>
      <c r="I47" s="105"/>
      <c r="J47" s="105"/>
      <c r="K47" s="105"/>
      <c r="L47" s="105"/>
      <c r="M47" s="105"/>
      <c r="N47" s="105"/>
      <c r="O47" s="105">
        <f t="shared" si="3"/>
        <v>0</v>
      </c>
      <c r="P47" s="142">
        <f t="shared" si="4"/>
        <v>0</v>
      </c>
      <c r="Q47" s="14"/>
    </row>
    <row r="48" spans="1:17" ht="30" customHeight="1">
      <c r="A48" s="48"/>
      <c r="B48" s="48"/>
      <c r="C48" s="47" t="s">
        <v>37</v>
      </c>
      <c r="D48" s="44"/>
      <c r="E48" s="45"/>
      <c r="F48" s="122">
        <f>SUM(F49,F55,F58,F63,F67,F68)</f>
        <v>20276995</v>
      </c>
      <c r="G48" s="122">
        <f>SUM(G49,G55,G58,G63,G67,G68)</f>
        <v>34585150</v>
      </c>
      <c r="H48" s="123">
        <f t="shared" si="1"/>
        <v>54862145</v>
      </c>
      <c r="I48" s="124">
        <f aca="true" t="shared" si="10" ref="I48:N48">SUM(I49,I55,I58,I63,I67,I68)</f>
        <v>0</v>
      </c>
      <c r="J48" s="122">
        <f t="shared" si="10"/>
        <v>239262650</v>
      </c>
      <c r="K48" s="122">
        <f t="shared" si="10"/>
        <v>195368201</v>
      </c>
      <c r="L48" s="122">
        <f t="shared" si="10"/>
        <v>156133857</v>
      </c>
      <c r="M48" s="122">
        <f t="shared" si="10"/>
        <v>135890040</v>
      </c>
      <c r="N48" s="122">
        <f t="shared" si="10"/>
        <v>74443978</v>
      </c>
      <c r="O48" s="123">
        <f t="shared" si="3"/>
        <v>801098726</v>
      </c>
      <c r="P48" s="125">
        <f t="shared" si="4"/>
        <v>855960871</v>
      </c>
      <c r="Q48" s="14"/>
    </row>
    <row r="49" spans="1:16" ht="30" customHeight="1">
      <c r="A49" s="48"/>
      <c r="B49" s="48"/>
      <c r="C49" s="49"/>
      <c r="D49" s="50" t="s">
        <v>38</v>
      </c>
      <c r="E49" s="51"/>
      <c r="F49" s="126">
        <f>SUM(F50:F54)</f>
        <v>1862781</v>
      </c>
      <c r="G49" s="126">
        <f>SUM(G50:G54)</f>
        <v>4782002</v>
      </c>
      <c r="H49" s="127">
        <f t="shared" si="1"/>
        <v>6644783</v>
      </c>
      <c r="I49" s="128">
        <f aca="true" t="shared" si="11" ref="I49:N49">SUM(I50:I54)</f>
        <v>0</v>
      </c>
      <c r="J49" s="126">
        <f t="shared" si="11"/>
        <v>42850085</v>
      </c>
      <c r="K49" s="126">
        <f t="shared" si="11"/>
        <v>34288668</v>
      </c>
      <c r="L49" s="126">
        <f t="shared" si="11"/>
        <v>24976962</v>
      </c>
      <c r="M49" s="126">
        <f t="shared" si="11"/>
        <v>29802398</v>
      </c>
      <c r="N49" s="126">
        <f t="shared" si="11"/>
        <v>20469752</v>
      </c>
      <c r="O49" s="127">
        <f t="shared" si="3"/>
        <v>152387865</v>
      </c>
      <c r="P49" s="129">
        <f t="shared" si="4"/>
        <v>159032648</v>
      </c>
    </row>
    <row r="50" spans="1:16" ht="30" customHeight="1">
      <c r="A50" s="48"/>
      <c r="B50" s="48"/>
      <c r="C50" s="49"/>
      <c r="D50" s="50"/>
      <c r="E50" s="54" t="s">
        <v>39</v>
      </c>
      <c r="F50" s="121">
        <v>0</v>
      </c>
      <c r="G50" s="121">
        <v>0</v>
      </c>
      <c r="H50" s="127">
        <f t="shared" si="1"/>
        <v>0</v>
      </c>
      <c r="I50" s="53">
        <v>0</v>
      </c>
      <c r="J50" s="121">
        <v>27019632</v>
      </c>
      <c r="K50" s="121">
        <v>21046267</v>
      </c>
      <c r="L50" s="121">
        <v>15716523</v>
      </c>
      <c r="M50" s="121">
        <v>18186793</v>
      </c>
      <c r="N50" s="121">
        <v>11978828</v>
      </c>
      <c r="O50" s="127">
        <f t="shared" si="3"/>
        <v>93948043</v>
      </c>
      <c r="P50" s="129">
        <f t="shared" si="4"/>
        <v>93948043</v>
      </c>
    </row>
    <row r="51" spans="1:16" ht="30" customHeight="1">
      <c r="A51" s="48"/>
      <c r="B51" s="48"/>
      <c r="C51" s="49"/>
      <c r="D51" s="50"/>
      <c r="E51" s="54" t="s">
        <v>40</v>
      </c>
      <c r="F51" s="121">
        <v>0</v>
      </c>
      <c r="G51" s="121">
        <v>0</v>
      </c>
      <c r="H51" s="127">
        <f t="shared" si="1"/>
        <v>0</v>
      </c>
      <c r="I51" s="53">
        <v>0</v>
      </c>
      <c r="J51" s="121">
        <v>0</v>
      </c>
      <c r="K51" s="121">
        <v>262143</v>
      </c>
      <c r="L51" s="121">
        <v>573515</v>
      </c>
      <c r="M51" s="121">
        <v>2400667</v>
      </c>
      <c r="N51" s="121">
        <v>1933930</v>
      </c>
      <c r="O51" s="127">
        <f t="shared" si="3"/>
        <v>5170255</v>
      </c>
      <c r="P51" s="129">
        <f t="shared" si="4"/>
        <v>5170255</v>
      </c>
    </row>
    <row r="52" spans="1:16" ht="30" customHeight="1">
      <c r="A52" s="48"/>
      <c r="B52" s="48"/>
      <c r="C52" s="49"/>
      <c r="D52" s="50"/>
      <c r="E52" s="54" t="s">
        <v>41</v>
      </c>
      <c r="F52" s="121">
        <v>676544</v>
      </c>
      <c r="G52" s="121">
        <v>2347758</v>
      </c>
      <c r="H52" s="127">
        <f t="shared" si="1"/>
        <v>3024302</v>
      </c>
      <c r="I52" s="53">
        <v>0</v>
      </c>
      <c r="J52" s="121">
        <v>6195173</v>
      </c>
      <c r="K52" s="121">
        <v>5769882</v>
      </c>
      <c r="L52" s="121">
        <v>3095106</v>
      </c>
      <c r="M52" s="121">
        <v>4500552</v>
      </c>
      <c r="N52" s="121">
        <v>3975040</v>
      </c>
      <c r="O52" s="127">
        <f t="shared" si="3"/>
        <v>23535753</v>
      </c>
      <c r="P52" s="129">
        <f t="shared" si="4"/>
        <v>26560055</v>
      </c>
    </row>
    <row r="53" spans="1:16" ht="30" customHeight="1">
      <c r="A53" s="48"/>
      <c r="B53" s="48"/>
      <c r="C53" s="49"/>
      <c r="D53" s="50"/>
      <c r="E53" s="54" t="s">
        <v>42</v>
      </c>
      <c r="F53" s="121">
        <v>806505</v>
      </c>
      <c r="G53" s="121">
        <v>1914722</v>
      </c>
      <c r="H53" s="127">
        <f t="shared" si="1"/>
        <v>2721227</v>
      </c>
      <c r="I53" s="53">
        <v>0</v>
      </c>
      <c r="J53" s="121">
        <v>5674603</v>
      </c>
      <c r="K53" s="121">
        <v>4094905</v>
      </c>
      <c r="L53" s="121">
        <v>3468728</v>
      </c>
      <c r="M53" s="121">
        <v>2694703</v>
      </c>
      <c r="N53" s="121">
        <v>1349718</v>
      </c>
      <c r="O53" s="127">
        <f t="shared" si="3"/>
        <v>17282657</v>
      </c>
      <c r="P53" s="129">
        <f t="shared" si="4"/>
        <v>20003884</v>
      </c>
    </row>
    <row r="54" spans="1:16" ht="30" customHeight="1">
      <c r="A54" s="48"/>
      <c r="B54" s="48"/>
      <c r="C54" s="49"/>
      <c r="D54" s="50"/>
      <c r="E54" s="54" t="s">
        <v>43</v>
      </c>
      <c r="F54" s="121">
        <v>379732</v>
      </c>
      <c r="G54" s="121">
        <v>519522</v>
      </c>
      <c r="H54" s="127">
        <f t="shared" si="1"/>
        <v>899254</v>
      </c>
      <c r="I54" s="53">
        <v>0</v>
      </c>
      <c r="J54" s="121">
        <v>3960677</v>
      </c>
      <c r="K54" s="121">
        <v>3115471</v>
      </c>
      <c r="L54" s="121">
        <v>2123090</v>
      </c>
      <c r="M54" s="121">
        <v>2019683</v>
      </c>
      <c r="N54" s="121">
        <v>1232236</v>
      </c>
      <c r="O54" s="127">
        <f t="shared" si="3"/>
        <v>12451157</v>
      </c>
      <c r="P54" s="129">
        <f t="shared" si="4"/>
        <v>13350411</v>
      </c>
    </row>
    <row r="55" spans="1:16" ht="30" customHeight="1">
      <c r="A55" s="48"/>
      <c r="B55" s="48"/>
      <c r="C55" s="49"/>
      <c r="D55" s="55" t="s">
        <v>44</v>
      </c>
      <c r="E55" s="56"/>
      <c r="F55" s="126">
        <f>SUM(F56:F57)</f>
        <v>6398411</v>
      </c>
      <c r="G55" s="126">
        <f>SUM(G56:G57)</f>
        <v>13558330</v>
      </c>
      <c r="H55" s="127">
        <f t="shared" si="1"/>
        <v>19956741</v>
      </c>
      <c r="I55" s="128">
        <f aca="true" t="shared" si="12" ref="I55:N55">SUM(I56:I57)</f>
        <v>0</v>
      </c>
      <c r="J55" s="126">
        <f t="shared" si="12"/>
        <v>120217487</v>
      </c>
      <c r="K55" s="126">
        <f t="shared" si="12"/>
        <v>99344153</v>
      </c>
      <c r="L55" s="126">
        <f t="shared" si="12"/>
        <v>66151929</v>
      </c>
      <c r="M55" s="126">
        <f t="shared" si="12"/>
        <v>48145770</v>
      </c>
      <c r="N55" s="126">
        <f t="shared" si="12"/>
        <v>26922548</v>
      </c>
      <c r="O55" s="127">
        <f t="shared" si="3"/>
        <v>360781887</v>
      </c>
      <c r="P55" s="129">
        <f t="shared" si="4"/>
        <v>380738628</v>
      </c>
    </row>
    <row r="56" spans="1:16" ht="30" customHeight="1">
      <c r="A56" s="48"/>
      <c r="B56" s="48"/>
      <c r="C56" s="49"/>
      <c r="D56" s="50"/>
      <c r="E56" s="54" t="s">
        <v>45</v>
      </c>
      <c r="F56" s="121">
        <v>0</v>
      </c>
      <c r="G56" s="121">
        <v>0</v>
      </c>
      <c r="H56" s="127">
        <f t="shared" si="1"/>
        <v>0</v>
      </c>
      <c r="I56" s="53">
        <v>0</v>
      </c>
      <c r="J56" s="121">
        <v>89666910</v>
      </c>
      <c r="K56" s="121">
        <v>74661597</v>
      </c>
      <c r="L56" s="121">
        <v>51737616</v>
      </c>
      <c r="M56" s="121">
        <v>41518814</v>
      </c>
      <c r="N56" s="121">
        <v>23858409</v>
      </c>
      <c r="O56" s="127">
        <f t="shared" si="3"/>
        <v>281443346</v>
      </c>
      <c r="P56" s="129">
        <f t="shared" si="4"/>
        <v>281443346</v>
      </c>
    </row>
    <row r="57" spans="1:16" ht="30" customHeight="1">
      <c r="A57" s="48"/>
      <c r="B57" s="48"/>
      <c r="C57" s="49"/>
      <c r="D57" s="50"/>
      <c r="E57" s="54" t="s">
        <v>46</v>
      </c>
      <c r="F57" s="121">
        <v>6398411</v>
      </c>
      <c r="G57" s="121">
        <v>13558330</v>
      </c>
      <c r="H57" s="127">
        <f t="shared" si="1"/>
        <v>19956741</v>
      </c>
      <c r="I57" s="53">
        <v>0</v>
      </c>
      <c r="J57" s="121">
        <v>30550577</v>
      </c>
      <c r="K57" s="121">
        <v>24682556</v>
      </c>
      <c r="L57" s="121">
        <v>14414313</v>
      </c>
      <c r="M57" s="121">
        <v>6626956</v>
      </c>
      <c r="N57" s="121">
        <v>3064139</v>
      </c>
      <c r="O57" s="127">
        <f t="shared" si="3"/>
        <v>79338541</v>
      </c>
      <c r="P57" s="129">
        <f t="shared" si="4"/>
        <v>99295282</v>
      </c>
    </row>
    <row r="58" spans="1:16" ht="30" customHeight="1">
      <c r="A58" s="48"/>
      <c r="B58" s="48"/>
      <c r="C58" s="49"/>
      <c r="D58" s="55" t="s">
        <v>47</v>
      </c>
      <c r="E58" s="56"/>
      <c r="F58" s="126">
        <f>SUM(F59:F62)</f>
        <v>215600</v>
      </c>
      <c r="G58" s="126">
        <f>SUM(G59:G62)</f>
        <v>679797</v>
      </c>
      <c r="H58" s="127">
        <f t="shared" si="1"/>
        <v>895397</v>
      </c>
      <c r="I58" s="128">
        <f aca="true" t="shared" si="13" ref="I58:N58">SUM(I59:I62)</f>
        <v>0</v>
      </c>
      <c r="J58" s="126">
        <f t="shared" si="13"/>
        <v>9642589</v>
      </c>
      <c r="K58" s="126">
        <f t="shared" si="13"/>
        <v>11340520</v>
      </c>
      <c r="L58" s="126">
        <f t="shared" si="13"/>
        <v>27469752</v>
      </c>
      <c r="M58" s="126">
        <f t="shared" si="13"/>
        <v>25013368</v>
      </c>
      <c r="N58" s="126">
        <f t="shared" si="13"/>
        <v>9953234</v>
      </c>
      <c r="O58" s="127">
        <f t="shared" si="3"/>
        <v>83419463</v>
      </c>
      <c r="P58" s="129">
        <f t="shared" si="4"/>
        <v>84314860</v>
      </c>
    </row>
    <row r="59" spans="1:16" ht="30" customHeight="1">
      <c r="A59" s="48"/>
      <c r="B59" s="48"/>
      <c r="C59" s="49"/>
      <c r="D59" s="50"/>
      <c r="E59" s="54" t="s">
        <v>48</v>
      </c>
      <c r="F59" s="121">
        <v>135230</v>
      </c>
      <c r="G59" s="121">
        <v>598536</v>
      </c>
      <c r="H59" s="127">
        <f t="shared" si="1"/>
        <v>733766</v>
      </c>
      <c r="I59" s="53">
        <v>0</v>
      </c>
      <c r="J59" s="121">
        <v>7348206</v>
      </c>
      <c r="K59" s="121">
        <v>9843676</v>
      </c>
      <c r="L59" s="121">
        <v>26020499</v>
      </c>
      <c r="M59" s="121">
        <v>24080670</v>
      </c>
      <c r="N59" s="121">
        <v>9617318</v>
      </c>
      <c r="O59" s="127">
        <f t="shared" si="3"/>
        <v>76910369</v>
      </c>
      <c r="P59" s="129">
        <f t="shared" si="4"/>
        <v>77644135</v>
      </c>
    </row>
    <row r="60" spans="1:16" ht="30" customHeight="1">
      <c r="A60" s="48"/>
      <c r="B60" s="48"/>
      <c r="C60" s="49"/>
      <c r="D60" s="50"/>
      <c r="E60" s="57" t="s">
        <v>49</v>
      </c>
      <c r="F60" s="121">
        <v>80370</v>
      </c>
      <c r="G60" s="121">
        <v>81261</v>
      </c>
      <c r="H60" s="127">
        <f t="shared" si="1"/>
        <v>161631</v>
      </c>
      <c r="I60" s="53">
        <v>0</v>
      </c>
      <c r="J60" s="121">
        <v>2294383</v>
      </c>
      <c r="K60" s="121">
        <v>1496844</v>
      </c>
      <c r="L60" s="121">
        <v>1449253</v>
      </c>
      <c r="M60" s="121">
        <v>932698</v>
      </c>
      <c r="N60" s="121">
        <v>335916</v>
      </c>
      <c r="O60" s="127">
        <f t="shared" si="3"/>
        <v>6509094</v>
      </c>
      <c r="P60" s="129">
        <f t="shared" si="4"/>
        <v>6670725</v>
      </c>
    </row>
    <row r="61" spans="1:16" ht="30" customHeight="1">
      <c r="A61" s="48"/>
      <c r="B61" s="48"/>
      <c r="C61" s="49"/>
      <c r="D61" s="50"/>
      <c r="E61" s="57" t="s">
        <v>50</v>
      </c>
      <c r="F61" s="121">
        <v>0</v>
      </c>
      <c r="G61" s="121">
        <v>0</v>
      </c>
      <c r="H61" s="127">
        <f t="shared" si="1"/>
        <v>0</v>
      </c>
      <c r="I61" s="53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7">
        <f t="shared" si="3"/>
        <v>0</v>
      </c>
      <c r="P61" s="129">
        <f t="shared" si="4"/>
        <v>0</v>
      </c>
    </row>
    <row r="62" spans="1:16" ht="30" customHeight="1">
      <c r="A62" s="48"/>
      <c r="B62" s="48"/>
      <c r="C62" s="49"/>
      <c r="D62" s="58"/>
      <c r="E62" s="57" t="s">
        <v>77</v>
      </c>
      <c r="F62" s="121">
        <v>0</v>
      </c>
      <c r="G62" s="121">
        <v>0</v>
      </c>
      <c r="H62" s="127">
        <f t="shared" si="1"/>
        <v>0</v>
      </c>
      <c r="I62" s="69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7">
        <f t="shared" si="3"/>
        <v>0</v>
      </c>
      <c r="P62" s="129">
        <f t="shared" si="4"/>
        <v>0</v>
      </c>
    </row>
    <row r="63" spans="1:16" ht="30" customHeight="1">
      <c r="A63" s="48"/>
      <c r="B63" s="48"/>
      <c r="C63" s="49"/>
      <c r="D63" s="55" t="s">
        <v>51</v>
      </c>
      <c r="E63" s="56"/>
      <c r="F63" s="126">
        <f>SUM(F64:F66)</f>
        <v>6873408</v>
      </c>
      <c r="G63" s="126">
        <f>SUM(G64:G66)</f>
        <v>8599765</v>
      </c>
      <c r="H63" s="127">
        <f t="shared" si="1"/>
        <v>15473173</v>
      </c>
      <c r="I63" s="128">
        <f aca="true" t="shared" si="14" ref="I63:N63">SUM(I64:I66)</f>
        <v>0</v>
      </c>
      <c r="J63" s="126">
        <f t="shared" si="14"/>
        <v>13340481</v>
      </c>
      <c r="K63" s="126">
        <f t="shared" si="14"/>
        <v>18102703</v>
      </c>
      <c r="L63" s="126">
        <f t="shared" si="14"/>
        <v>11522839</v>
      </c>
      <c r="M63" s="126">
        <f t="shared" si="14"/>
        <v>10344812</v>
      </c>
      <c r="N63" s="126">
        <f t="shared" si="14"/>
        <v>4921135</v>
      </c>
      <c r="O63" s="127">
        <f t="shared" si="3"/>
        <v>58231970</v>
      </c>
      <c r="P63" s="129">
        <f t="shared" si="4"/>
        <v>73705143</v>
      </c>
    </row>
    <row r="64" spans="1:16" ht="30" customHeight="1">
      <c r="A64" s="48"/>
      <c r="B64" s="48"/>
      <c r="C64" s="49"/>
      <c r="D64" s="50"/>
      <c r="E64" s="57" t="s">
        <v>52</v>
      </c>
      <c r="F64" s="52">
        <v>3131815</v>
      </c>
      <c r="G64" s="52">
        <v>5638764</v>
      </c>
      <c r="H64" s="127">
        <f t="shared" si="1"/>
        <v>8770579</v>
      </c>
      <c r="I64" s="53">
        <v>0</v>
      </c>
      <c r="J64" s="52">
        <v>9871972</v>
      </c>
      <c r="K64" s="52">
        <v>15753178</v>
      </c>
      <c r="L64" s="52">
        <v>10786954</v>
      </c>
      <c r="M64" s="52">
        <v>9401597</v>
      </c>
      <c r="N64" s="52">
        <v>4752956</v>
      </c>
      <c r="O64" s="127">
        <f t="shared" si="3"/>
        <v>50566657</v>
      </c>
      <c r="P64" s="129">
        <f t="shared" si="4"/>
        <v>59337236</v>
      </c>
    </row>
    <row r="65" spans="1:16" ht="30" customHeight="1">
      <c r="A65" s="48"/>
      <c r="B65" s="48"/>
      <c r="C65" s="49"/>
      <c r="D65" s="50"/>
      <c r="E65" s="57" t="s">
        <v>53</v>
      </c>
      <c r="F65" s="52">
        <v>636835</v>
      </c>
      <c r="G65" s="52">
        <v>634129</v>
      </c>
      <c r="H65" s="127">
        <f t="shared" si="1"/>
        <v>1270964</v>
      </c>
      <c r="I65" s="115">
        <v>0</v>
      </c>
      <c r="J65" s="52">
        <v>1030343</v>
      </c>
      <c r="K65" s="52">
        <v>605274</v>
      </c>
      <c r="L65" s="52">
        <v>282396</v>
      </c>
      <c r="M65" s="52">
        <v>414009</v>
      </c>
      <c r="N65" s="52">
        <v>76967</v>
      </c>
      <c r="O65" s="127">
        <f t="shared" si="3"/>
        <v>2408989</v>
      </c>
      <c r="P65" s="129">
        <f t="shared" si="4"/>
        <v>3679953</v>
      </c>
    </row>
    <row r="66" spans="1:16" ht="30" customHeight="1">
      <c r="A66" s="48"/>
      <c r="B66" s="48"/>
      <c r="C66" s="49"/>
      <c r="D66" s="50"/>
      <c r="E66" s="57" t="s">
        <v>54</v>
      </c>
      <c r="F66" s="52">
        <v>3104758</v>
      </c>
      <c r="G66" s="52">
        <v>2326872</v>
      </c>
      <c r="H66" s="127">
        <f t="shared" si="1"/>
        <v>5431630</v>
      </c>
      <c r="I66" s="115">
        <v>0</v>
      </c>
      <c r="J66" s="52">
        <v>2438166</v>
      </c>
      <c r="K66" s="52">
        <v>1744251</v>
      </c>
      <c r="L66" s="52">
        <v>453489</v>
      </c>
      <c r="M66" s="52">
        <v>529206</v>
      </c>
      <c r="N66" s="52">
        <v>91212</v>
      </c>
      <c r="O66" s="127">
        <f t="shared" si="3"/>
        <v>5256324</v>
      </c>
      <c r="P66" s="129">
        <f t="shared" si="4"/>
        <v>10687954</v>
      </c>
    </row>
    <row r="67" spans="1:16" ht="30" customHeight="1">
      <c r="A67" s="48"/>
      <c r="B67" s="48"/>
      <c r="C67" s="49"/>
      <c r="D67" s="59" t="s">
        <v>55</v>
      </c>
      <c r="E67" s="60"/>
      <c r="F67" s="52">
        <v>916694</v>
      </c>
      <c r="G67" s="52">
        <v>1646965</v>
      </c>
      <c r="H67" s="127">
        <f t="shared" si="1"/>
        <v>2563659</v>
      </c>
      <c r="I67" s="53">
        <v>0</v>
      </c>
      <c r="J67" s="52">
        <v>13396865</v>
      </c>
      <c r="K67" s="52">
        <v>8663369</v>
      </c>
      <c r="L67" s="52">
        <v>9280242</v>
      </c>
      <c r="M67" s="52">
        <v>11485008</v>
      </c>
      <c r="N67" s="52">
        <v>7450961</v>
      </c>
      <c r="O67" s="127">
        <f t="shared" si="3"/>
        <v>50276445</v>
      </c>
      <c r="P67" s="129">
        <f t="shared" si="4"/>
        <v>52840104</v>
      </c>
    </row>
    <row r="68" spans="1:16" ht="30" customHeight="1" thickBot="1">
      <c r="A68" s="48"/>
      <c r="B68" s="48"/>
      <c r="C68" s="61"/>
      <c r="D68" s="62" t="s">
        <v>56</v>
      </c>
      <c r="E68" s="63"/>
      <c r="F68" s="64">
        <v>4010101</v>
      </c>
      <c r="G68" s="64">
        <v>5318291</v>
      </c>
      <c r="H68" s="130">
        <f t="shared" si="1"/>
        <v>9328392</v>
      </c>
      <c r="I68" s="65">
        <v>0</v>
      </c>
      <c r="J68" s="64">
        <v>39815143</v>
      </c>
      <c r="K68" s="64">
        <v>23628788</v>
      </c>
      <c r="L68" s="64">
        <v>16732133</v>
      </c>
      <c r="M68" s="64">
        <v>11098684</v>
      </c>
      <c r="N68" s="64">
        <v>4726348</v>
      </c>
      <c r="O68" s="130">
        <f t="shared" si="3"/>
        <v>96001096</v>
      </c>
      <c r="P68" s="131">
        <f t="shared" si="4"/>
        <v>105329488</v>
      </c>
    </row>
    <row r="69" spans="1:16" ht="30" customHeight="1">
      <c r="A69" s="48"/>
      <c r="B69" s="48"/>
      <c r="C69" s="47" t="s">
        <v>57</v>
      </c>
      <c r="D69" s="66"/>
      <c r="E69" s="67"/>
      <c r="F69" s="122">
        <f>SUM(F70:F78)</f>
        <v>722777</v>
      </c>
      <c r="G69" s="122">
        <f>SUM(G70:G78)</f>
        <v>910136</v>
      </c>
      <c r="H69" s="123">
        <f t="shared" si="1"/>
        <v>1632913</v>
      </c>
      <c r="I69" s="124">
        <f aca="true" t="shared" si="15" ref="I69:N69">SUM(I70:I78)</f>
        <v>0</v>
      </c>
      <c r="J69" s="122">
        <f t="shared" si="15"/>
        <v>89128329</v>
      </c>
      <c r="K69" s="122">
        <f t="shared" si="15"/>
        <v>87829923</v>
      </c>
      <c r="L69" s="122">
        <f t="shared" si="15"/>
        <v>104196618</v>
      </c>
      <c r="M69" s="122">
        <f t="shared" si="15"/>
        <v>117310601</v>
      </c>
      <c r="N69" s="122">
        <f t="shared" si="15"/>
        <v>89581294</v>
      </c>
      <c r="O69" s="123">
        <f t="shared" si="3"/>
        <v>488046765</v>
      </c>
      <c r="P69" s="125">
        <f t="shared" si="4"/>
        <v>489679678</v>
      </c>
    </row>
    <row r="70" spans="1:16" ht="30" customHeight="1">
      <c r="A70" s="48"/>
      <c r="B70" s="48"/>
      <c r="C70" s="68"/>
      <c r="D70" s="59" t="s">
        <v>58</v>
      </c>
      <c r="E70" s="60"/>
      <c r="F70" s="119">
        <v>0</v>
      </c>
      <c r="G70" s="119">
        <v>0</v>
      </c>
      <c r="H70" s="132">
        <f t="shared" si="1"/>
        <v>0</v>
      </c>
      <c r="I70" s="69">
        <v>0</v>
      </c>
      <c r="J70" s="119">
        <v>11750085</v>
      </c>
      <c r="K70" s="119">
        <v>17523526</v>
      </c>
      <c r="L70" s="119">
        <v>15154367</v>
      </c>
      <c r="M70" s="119">
        <v>12090185</v>
      </c>
      <c r="N70" s="119">
        <v>6341238</v>
      </c>
      <c r="O70" s="132">
        <f t="shared" si="3"/>
        <v>62859401</v>
      </c>
      <c r="P70" s="133">
        <f t="shared" si="4"/>
        <v>62859401</v>
      </c>
    </row>
    <row r="71" spans="1:16" ht="30" customHeight="1">
      <c r="A71" s="48"/>
      <c r="B71" s="48"/>
      <c r="C71" s="49"/>
      <c r="D71" s="59" t="s">
        <v>59</v>
      </c>
      <c r="E71" s="60"/>
      <c r="F71" s="121">
        <v>0</v>
      </c>
      <c r="G71" s="121">
        <v>0</v>
      </c>
      <c r="H71" s="126">
        <f t="shared" si="1"/>
        <v>0</v>
      </c>
      <c r="I71" s="69">
        <v>0</v>
      </c>
      <c r="J71" s="121">
        <v>114759</v>
      </c>
      <c r="K71" s="121">
        <v>0</v>
      </c>
      <c r="L71" s="121">
        <v>0</v>
      </c>
      <c r="M71" s="121">
        <v>0</v>
      </c>
      <c r="N71" s="121">
        <v>0</v>
      </c>
      <c r="O71" s="127">
        <f t="shared" si="3"/>
        <v>114759</v>
      </c>
      <c r="P71" s="129">
        <f t="shared" si="4"/>
        <v>114759</v>
      </c>
    </row>
    <row r="72" spans="1:16" ht="30" customHeight="1">
      <c r="A72" s="48"/>
      <c r="B72" s="48"/>
      <c r="C72" s="49"/>
      <c r="D72" s="59" t="s">
        <v>74</v>
      </c>
      <c r="E72" s="60"/>
      <c r="F72" s="121">
        <v>0</v>
      </c>
      <c r="G72" s="121">
        <v>0</v>
      </c>
      <c r="H72" s="126">
        <f t="shared" si="1"/>
        <v>0</v>
      </c>
      <c r="I72" s="69">
        <v>0</v>
      </c>
      <c r="J72" s="121">
        <v>43737436</v>
      </c>
      <c r="K72" s="121">
        <v>34036272</v>
      </c>
      <c r="L72" s="121">
        <v>25534075</v>
      </c>
      <c r="M72" s="121">
        <v>13060953</v>
      </c>
      <c r="N72" s="121">
        <v>9835668</v>
      </c>
      <c r="O72" s="127">
        <f t="shared" si="3"/>
        <v>126204404</v>
      </c>
      <c r="P72" s="129">
        <f t="shared" si="4"/>
        <v>126204404</v>
      </c>
    </row>
    <row r="73" spans="1:16" ht="30" customHeight="1">
      <c r="A73" s="48"/>
      <c r="B73" s="48"/>
      <c r="C73" s="49"/>
      <c r="D73" s="59" t="s">
        <v>60</v>
      </c>
      <c r="E73" s="60"/>
      <c r="F73" s="121">
        <v>37638</v>
      </c>
      <c r="G73" s="121">
        <v>16173</v>
      </c>
      <c r="H73" s="126">
        <f t="shared" si="1"/>
        <v>53811</v>
      </c>
      <c r="I73" s="53">
        <v>0</v>
      </c>
      <c r="J73" s="121">
        <v>3534868</v>
      </c>
      <c r="K73" s="121">
        <v>2828076</v>
      </c>
      <c r="L73" s="121">
        <v>5582376</v>
      </c>
      <c r="M73" s="121">
        <v>5624239</v>
      </c>
      <c r="N73" s="121">
        <v>3369879</v>
      </c>
      <c r="O73" s="127">
        <f t="shared" si="3"/>
        <v>20939438</v>
      </c>
      <c r="P73" s="129">
        <f t="shared" si="4"/>
        <v>20993249</v>
      </c>
    </row>
    <row r="74" spans="1:16" ht="30" customHeight="1">
      <c r="A74" s="48"/>
      <c r="B74" s="48"/>
      <c r="C74" s="49"/>
      <c r="D74" s="59" t="s">
        <v>61</v>
      </c>
      <c r="E74" s="60"/>
      <c r="F74" s="121">
        <v>685139</v>
      </c>
      <c r="G74" s="121">
        <v>893963</v>
      </c>
      <c r="H74" s="126">
        <f t="shared" si="1"/>
        <v>1579102</v>
      </c>
      <c r="I74" s="53">
        <v>0</v>
      </c>
      <c r="J74" s="121">
        <v>11129818</v>
      </c>
      <c r="K74" s="121">
        <v>10265140</v>
      </c>
      <c r="L74" s="121">
        <v>9186023</v>
      </c>
      <c r="M74" s="121">
        <v>9532166</v>
      </c>
      <c r="N74" s="121">
        <v>3249833</v>
      </c>
      <c r="O74" s="127">
        <f t="shared" si="3"/>
        <v>43362980</v>
      </c>
      <c r="P74" s="129">
        <f t="shared" si="4"/>
        <v>44942082</v>
      </c>
    </row>
    <row r="75" spans="1:16" ht="30" customHeight="1">
      <c r="A75" s="48"/>
      <c r="B75" s="48"/>
      <c r="C75" s="49"/>
      <c r="D75" s="59" t="s">
        <v>62</v>
      </c>
      <c r="E75" s="60"/>
      <c r="F75" s="121">
        <v>0</v>
      </c>
      <c r="G75" s="121">
        <v>0</v>
      </c>
      <c r="H75" s="126">
        <f aca="true" t="shared" si="16" ref="H75:H84">SUM(F75:G75)</f>
        <v>0</v>
      </c>
      <c r="I75" s="69">
        <v>0</v>
      </c>
      <c r="J75" s="121">
        <v>18660771</v>
      </c>
      <c r="K75" s="121">
        <v>22263778</v>
      </c>
      <c r="L75" s="121">
        <v>28239214</v>
      </c>
      <c r="M75" s="121">
        <v>13668362</v>
      </c>
      <c r="N75" s="121">
        <v>9607074</v>
      </c>
      <c r="O75" s="127">
        <f aca="true" t="shared" si="17" ref="O75:O84">SUM(I75:N75)</f>
        <v>92439199</v>
      </c>
      <c r="P75" s="129">
        <f aca="true" t="shared" si="18" ref="P75:P84">SUM(O75,H75)</f>
        <v>92439199</v>
      </c>
    </row>
    <row r="76" spans="1:16" ht="30" customHeight="1">
      <c r="A76" s="48"/>
      <c r="B76" s="48"/>
      <c r="C76" s="49"/>
      <c r="D76" s="59" t="s">
        <v>63</v>
      </c>
      <c r="E76" s="60"/>
      <c r="F76" s="121">
        <v>0</v>
      </c>
      <c r="G76" s="121">
        <v>0</v>
      </c>
      <c r="H76" s="126">
        <f t="shared" si="16"/>
        <v>0</v>
      </c>
      <c r="I76" s="69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7">
        <f t="shared" si="17"/>
        <v>0</v>
      </c>
      <c r="P76" s="129">
        <f t="shared" si="18"/>
        <v>0</v>
      </c>
    </row>
    <row r="77" spans="1:16" ht="30" customHeight="1">
      <c r="A77" s="48"/>
      <c r="B77" s="48"/>
      <c r="C77" s="49"/>
      <c r="D77" s="188" t="s">
        <v>64</v>
      </c>
      <c r="E77" s="206"/>
      <c r="F77" s="121">
        <v>0</v>
      </c>
      <c r="G77" s="121">
        <v>0</v>
      </c>
      <c r="H77" s="127">
        <f t="shared" si="16"/>
        <v>0</v>
      </c>
      <c r="I77" s="69">
        <v>0</v>
      </c>
      <c r="J77" s="121">
        <v>200592</v>
      </c>
      <c r="K77" s="121">
        <v>913131</v>
      </c>
      <c r="L77" s="121">
        <v>20500563</v>
      </c>
      <c r="M77" s="121">
        <v>63334696</v>
      </c>
      <c r="N77" s="121">
        <v>57177602</v>
      </c>
      <c r="O77" s="127">
        <f t="shared" si="17"/>
        <v>142126584</v>
      </c>
      <c r="P77" s="129">
        <f t="shared" si="18"/>
        <v>142126584</v>
      </c>
    </row>
    <row r="78" spans="1:16" ht="30" customHeight="1" thickBot="1">
      <c r="A78" s="48"/>
      <c r="B78" s="48"/>
      <c r="C78" s="61"/>
      <c r="D78" s="190" t="s">
        <v>65</v>
      </c>
      <c r="E78" s="191"/>
      <c r="F78" s="120">
        <v>0</v>
      </c>
      <c r="G78" s="120">
        <v>0</v>
      </c>
      <c r="H78" s="134">
        <f t="shared" si="16"/>
        <v>0</v>
      </c>
      <c r="I78" s="7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34">
        <f t="shared" si="17"/>
        <v>0</v>
      </c>
      <c r="P78" s="135">
        <f t="shared" si="18"/>
        <v>0</v>
      </c>
    </row>
    <row r="79" spans="1:16" ht="30" customHeight="1">
      <c r="A79" s="48"/>
      <c r="B79" s="48"/>
      <c r="C79" s="47" t="s">
        <v>66</v>
      </c>
      <c r="D79" s="66"/>
      <c r="E79" s="67"/>
      <c r="F79" s="122">
        <f>SUM(F80:F83)</f>
        <v>0</v>
      </c>
      <c r="G79" s="122">
        <f>SUM(G80:G83)</f>
        <v>0</v>
      </c>
      <c r="H79" s="123">
        <f t="shared" si="16"/>
        <v>0</v>
      </c>
      <c r="I79" s="117">
        <v>0</v>
      </c>
      <c r="J79" s="122">
        <f>SUM(J80:J83)</f>
        <v>38979620</v>
      </c>
      <c r="K79" s="122">
        <f>SUM(K80:K83)</f>
        <v>46303025</v>
      </c>
      <c r="L79" s="122">
        <f>SUM(L80:L83)</f>
        <v>110311812</v>
      </c>
      <c r="M79" s="122">
        <f>SUM(M80:M83)</f>
        <v>246164899</v>
      </c>
      <c r="N79" s="122">
        <f>SUM(N80:N83)</f>
        <v>162449838</v>
      </c>
      <c r="O79" s="123">
        <f t="shared" si="17"/>
        <v>604209194</v>
      </c>
      <c r="P79" s="125">
        <f t="shared" si="18"/>
        <v>604209194</v>
      </c>
    </row>
    <row r="80" spans="1:16" ht="30" customHeight="1">
      <c r="A80" s="48"/>
      <c r="B80" s="48"/>
      <c r="C80" s="49"/>
      <c r="D80" s="59" t="s">
        <v>67</v>
      </c>
      <c r="E80" s="60"/>
      <c r="F80" s="52">
        <v>0</v>
      </c>
      <c r="G80" s="52">
        <v>0</v>
      </c>
      <c r="H80" s="127">
        <f t="shared" si="16"/>
        <v>0</v>
      </c>
      <c r="I80" s="69">
        <v>0</v>
      </c>
      <c r="J80" s="121">
        <v>1377796</v>
      </c>
      <c r="K80" s="121">
        <v>2736780</v>
      </c>
      <c r="L80" s="121">
        <v>45762221</v>
      </c>
      <c r="M80" s="121">
        <v>126865790</v>
      </c>
      <c r="N80" s="121">
        <v>89350044</v>
      </c>
      <c r="O80" s="127">
        <f t="shared" si="17"/>
        <v>266092631</v>
      </c>
      <c r="P80" s="129">
        <f t="shared" si="18"/>
        <v>266092631</v>
      </c>
    </row>
    <row r="81" spans="1:16" ht="30" customHeight="1">
      <c r="A81" s="48"/>
      <c r="B81" s="48"/>
      <c r="C81" s="49"/>
      <c r="D81" s="59" t="s">
        <v>68</v>
      </c>
      <c r="E81" s="60"/>
      <c r="F81" s="52">
        <v>0</v>
      </c>
      <c r="G81" s="52">
        <v>0</v>
      </c>
      <c r="H81" s="127">
        <f t="shared" si="16"/>
        <v>0</v>
      </c>
      <c r="I81" s="69">
        <v>0</v>
      </c>
      <c r="J81" s="121">
        <v>33788542</v>
      </c>
      <c r="K81" s="121">
        <v>39057056</v>
      </c>
      <c r="L81" s="121">
        <v>49146903</v>
      </c>
      <c r="M81" s="121">
        <v>53754853</v>
      </c>
      <c r="N81" s="121">
        <v>31871195</v>
      </c>
      <c r="O81" s="127">
        <f t="shared" si="17"/>
        <v>207618549</v>
      </c>
      <c r="P81" s="129">
        <f t="shared" si="18"/>
        <v>207618549</v>
      </c>
    </row>
    <row r="82" spans="1:16" ht="30" customHeight="1">
      <c r="A82" s="48"/>
      <c r="B82" s="48"/>
      <c r="C82" s="49"/>
      <c r="D82" s="59" t="s">
        <v>69</v>
      </c>
      <c r="E82" s="60"/>
      <c r="F82" s="52">
        <v>0</v>
      </c>
      <c r="G82" s="52">
        <v>0</v>
      </c>
      <c r="H82" s="127">
        <f t="shared" si="16"/>
        <v>0</v>
      </c>
      <c r="I82" s="69">
        <v>0</v>
      </c>
      <c r="J82" s="121">
        <v>1396890</v>
      </c>
      <c r="K82" s="121">
        <v>2534823</v>
      </c>
      <c r="L82" s="121">
        <v>9965719</v>
      </c>
      <c r="M82" s="121">
        <v>34110089</v>
      </c>
      <c r="N82" s="121">
        <v>21468748</v>
      </c>
      <c r="O82" s="127">
        <f t="shared" si="17"/>
        <v>69476269</v>
      </c>
      <c r="P82" s="129">
        <f t="shared" si="18"/>
        <v>69476269</v>
      </c>
    </row>
    <row r="83" spans="1:16" ht="30" customHeight="1" thickBot="1">
      <c r="A83" s="48"/>
      <c r="B83" s="48"/>
      <c r="C83" s="61"/>
      <c r="D83" s="62" t="s">
        <v>78</v>
      </c>
      <c r="E83" s="63"/>
      <c r="F83" s="64">
        <v>0</v>
      </c>
      <c r="G83" s="64">
        <v>0</v>
      </c>
      <c r="H83" s="130">
        <f t="shared" si="16"/>
        <v>0</v>
      </c>
      <c r="I83" s="71">
        <v>0</v>
      </c>
      <c r="J83" s="137">
        <v>2416392</v>
      </c>
      <c r="K83" s="137">
        <v>1974366</v>
      </c>
      <c r="L83" s="137">
        <v>5436969</v>
      </c>
      <c r="M83" s="137">
        <v>31434167</v>
      </c>
      <c r="N83" s="137">
        <v>19759851</v>
      </c>
      <c r="O83" s="130">
        <f t="shared" si="17"/>
        <v>61021745</v>
      </c>
      <c r="P83" s="131">
        <f t="shared" si="18"/>
        <v>61021745</v>
      </c>
    </row>
    <row r="84" spans="1:16" ht="30" customHeight="1" thickBot="1">
      <c r="A84" s="48"/>
      <c r="B84" s="48"/>
      <c r="C84" s="192" t="s">
        <v>70</v>
      </c>
      <c r="D84" s="193"/>
      <c r="E84" s="193"/>
      <c r="F84" s="138">
        <f>SUM(F48,F69,F79)</f>
        <v>20999772</v>
      </c>
      <c r="G84" s="138">
        <f>SUM(G48,G69,G79)</f>
        <v>35495286</v>
      </c>
      <c r="H84" s="139">
        <f t="shared" si="16"/>
        <v>56495058</v>
      </c>
      <c r="I84" s="140">
        <f aca="true" t="shared" si="19" ref="I84:N84">SUM(I48,I69,I79)</f>
        <v>0</v>
      </c>
      <c r="J84" s="138">
        <f t="shared" si="19"/>
        <v>367370599</v>
      </c>
      <c r="K84" s="138">
        <f t="shared" si="19"/>
        <v>329501149</v>
      </c>
      <c r="L84" s="138">
        <f t="shared" si="19"/>
        <v>370642287</v>
      </c>
      <c r="M84" s="138">
        <f t="shared" si="19"/>
        <v>499365540</v>
      </c>
      <c r="N84" s="138">
        <f t="shared" si="19"/>
        <v>326475110</v>
      </c>
      <c r="O84" s="139">
        <f t="shared" si="17"/>
        <v>1893354685</v>
      </c>
      <c r="P84" s="141">
        <f t="shared" si="18"/>
        <v>1949849743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2019-08-16T08:40:35Z</cp:lastPrinted>
  <dcterms:created xsi:type="dcterms:W3CDTF">2012-04-10T04:28:23Z</dcterms:created>
  <dcterms:modified xsi:type="dcterms:W3CDTF">2019-09-21T09:10:43Z</dcterms:modified>
  <cp:category/>
  <cp:version/>
  <cp:contentType/>
  <cp:contentStatus/>
</cp:coreProperties>
</file>