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<sst xmlns="http://schemas.openxmlformats.org/spreadsheetml/2006/main" count="283" uniqueCount="94">
  <si>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</si>
  <si>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</si>
  <si>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</si>
  <si>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</si>
  <si>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</si>
  <si>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</si>
  <si>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</si>
  <si>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</si>
  <si>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</si>
  <si>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</si>
  <si>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</si>
  <si>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</si>
  <si>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</si>
  <si>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</si>
  <si>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</si>
  <si>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</si>
  <si>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</si>
  <si>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</si>
  <si>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</si>
  <si>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</si>
  <si>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</si>
  <si>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</si>
  <si>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</si>
  <si>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</si>
  <si>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</si>
  <si>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</si>
  <si>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</si>
  <si>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</si>
  <si>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</si>
  <si>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</si>
  <si>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</si>
  <si>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</si>
  <si>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</si>
  <si>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</si>
  <si>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</si>
  <si>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</si>
  <si>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</si>
  <si>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</si>
  <si>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</si>
  <si>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</si>
  <si>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</si>
  <si>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</si>
  <si>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</si>
  <si>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</si>
  <si>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</si>
  <si>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</si>
  <si>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</si>
  <si>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</si>
  <si>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</si>
  <si>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</si>
  <si>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</si>
  <si>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</si>
  <si>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</si>
  <si>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</si>
  <si>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</si>
  <si>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</si>
  <si>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</si>
  <si>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</si>
  <si>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</si>
  <si>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</si>
  <si>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</si>
  <si>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</si>
  <si>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</si>
  <si>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</si>
  <si>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</si>
  <si>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</si>
  <si>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</si>
  <si>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</si>
  <si>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</si>
  <si>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</si>
  <si>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</si>
  <si>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</si>
  <si>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</si>
  <si>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</si>
  <si>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</si>
  <si>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</si>
  <si>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</si>
  <si>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</si>
  <si>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</si>
  <si>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</si>
  <si>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</si>
  <si>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</si>
  <si>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</si>
  <si>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</si>
  <si>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</si>
  <si>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</si>
  <si>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</si>
  <si>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</si>
  <si>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</si>
  <si>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</si>
  <si>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</si>
  <si>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01年 7月分）</t>
  </si>
  <si>
    <t>（令和 01年 7月分）</t>
  </si>
  <si>
    <t>（令和 01年 7月分）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</si>
</sst>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 style="medium"/>
      <bottom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 style="thick"/>
      <right/>
      <top/>
      <bottom/>
    </border>
    <border diagonalUp="1">
      <left style="double"/>
      <right style="medium"/>
      <top style="thin"/>
      <bottom style="thin"/>
      <diagonal style="thin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ck"/>
      <right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/>
      <bottom style="thick"/>
    </border>
    <border diagonalUp="1">
      <left style="double"/>
      <right style="medium"/>
      <top style="medium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/>
      <right style="thick"/>
      <top style="thick"/>
      <bottom style="medium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79" fontId="4" fillId="0" borderId="0" xfId="0" applyNumberFormat="1" applyFont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9" fontId="6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176" fontId="12" fillId="0" borderId="28" xfId="0" applyNumberFormat="1" applyFont="1" applyFill="1" applyBorder="1" applyAlignment="1">
      <alignment vertical="center" shrinkToFit="1"/>
    </xf>
    <xf numFmtId="176" fontId="12" fillId="0" borderId="29" xfId="0" applyNumberFormat="1" applyFont="1" applyFill="1" applyBorder="1" applyAlignment="1">
      <alignment vertical="center" shrinkToFi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178" fontId="12" fillId="0" borderId="37" xfId="0" applyNumberFormat="1" applyFont="1" applyFill="1" applyBorder="1" applyAlignment="1">
      <alignment vertical="center" shrinkToFit="1"/>
    </xf>
    <xf numFmtId="178" fontId="12" fillId="0" borderId="19" xfId="0" applyNumberFormat="1" applyFont="1" applyFill="1" applyBorder="1" applyAlignment="1">
      <alignment vertical="center" shrinkToFit="1"/>
    </xf>
    <xf numFmtId="0" fontId="8" fillId="0" borderId="38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178" fontId="12" fillId="0" borderId="45" xfId="0" applyNumberFormat="1" applyFont="1" applyFill="1" applyBorder="1" applyAlignment="1">
      <alignment vertical="center" shrinkToFit="1"/>
    </xf>
    <xf numFmtId="178" fontId="12" fillId="0" borderId="46" xfId="0" applyNumberFormat="1" applyFont="1" applyFill="1" applyBorder="1" applyAlignment="1">
      <alignment vertical="center" shrinkToFit="1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176" fontId="12" fillId="0" borderId="48" xfId="0" applyNumberFormat="1" applyFont="1" applyFill="1" applyBorder="1" applyAlignment="1">
      <alignment vertical="center" shrinkToFit="1"/>
    </xf>
    <xf numFmtId="176" fontId="12" fillId="0" borderId="49" xfId="0" applyNumberFormat="1" applyFont="1" applyFill="1" applyBorder="1" applyAlignment="1">
      <alignment vertical="center" shrinkToFit="1"/>
    </xf>
    <xf numFmtId="176" fontId="12" fillId="0" borderId="50" xfId="0" applyNumberFormat="1" applyFont="1" applyFill="1" applyBorder="1" applyAlignment="1">
      <alignment vertical="center" shrinkToFit="1"/>
    </xf>
    <xf numFmtId="0" fontId="8" fillId="0" borderId="51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179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78" fontId="8" fillId="0" borderId="53" xfId="0" applyNumberFormat="1" applyFont="1" applyFill="1" applyBorder="1" applyAlignment="1">
      <alignment vertical="center"/>
    </xf>
    <xf numFmtId="176" fontId="8" fillId="0" borderId="54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178" fontId="8" fillId="0" borderId="55" xfId="0" applyNumberFormat="1" applyFont="1" applyFill="1" applyBorder="1" applyAlignment="1">
      <alignment vertical="center"/>
    </xf>
    <xf numFmtId="178" fontId="8" fillId="0" borderId="56" xfId="0" applyNumberFormat="1" applyFont="1" applyFill="1" applyBorder="1" applyAlignment="1">
      <alignment vertical="center"/>
    </xf>
    <xf numFmtId="0" fontId="8" fillId="0" borderId="57" xfId="0" applyFont="1" applyFill="1" applyBorder="1" applyAlignment="1">
      <alignment horizontal="left" vertical="center"/>
    </xf>
    <xf numFmtId="178" fontId="8" fillId="0" borderId="58" xfId="0" applyNumberFormat="1" applyFont="1" applyFill="1" applyBorder="1" applyAlignment="1">
      <alignment vertical="center"/>
    </xf>
    <xf numFmtId="178" fontId="8" fillId="0" borderId="59" xfId="0" applyNumberFormat="1" applyFont="1" applyFill="1" applyBorder="1" applyAlignment="1">
      <alignment vertical="center"/>
    </xf>
    <xf numFmtId="178" fontId="8" fillId="0" borderId="60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182" fontId="6" fillId="0" borderId="0" xfId="0" applyNumberFormat="1" applyFont="1" applyAlignment="1">
      <alignment horizontal="center" vertical="center"/>
    </xf>
    <xf numFmtId="56" fontId="3" fillId="0" borderId="0" xfId="0" applyNumberFormat="1" applyFont="1" applyAlignment="1">
      <alignment/>
    </xf>
    <xf numFmtId="176" fontId="4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1" fontId="8" fillId="0" borderId="61" xfId="0" applyNumberFormat="1" applyFont="1" applyFill="1" applyBorder="1" applyAlignment="1">
      <alignment vertical="center" shrinkToFit="1"/>
    </xf>
    <xf numFmtId="178" fontId="8" fillId="0" borderId="19" xfId="0" applyNumberFormat="1" applyFont="1" applyFill="1" applyBorder="1" applyAlignment="1" applyProtection="1">
      <alignment vertical="center" shrinkToFit="1"/>
      <protection locked="0"/>
    </xf>
    <xf numFmtId="178" fontId="8" fillId="0" borderId="37" xfId="0" applyNumberFormat="1" applyFont="1" applyFill="1" applyBorder="1" applyAlignment="1" applyProtection="1">
      <alignment vertical="center" shrinkToFit="1"/>
      <protection locked="0"/>
    </xf>
    <xf numFmtId="176" fontId="8" fillId="0" borderId="62" xfId="0" applyNumberFormat="1" applyFont="1" applyFill="1" applyBorder="1" applyAlignment="1" applyProtection="1">
      <alignment vertical="center" shrinkToFit="1"/>
      <protection/>
    </xf>
    <xf numFmtId="178" fontId="8" fillId="0" borderId="45" xfId="0" applyNumberFormat="1" applyFont="1" applyFill="1" applyBorder="1" applyAlignment="1" applyProtection="1">
      <alignment vertical="center" shrinkToFit="1"/>
      <protection locked="0"/>
    </xf>
    <xf numFmtId="178" fontId="8" fillId="0" borderId="63" xfId="0" applyNumberFormat="1" applyFont="1" applyFill="1" applyBorder="1" applyAlignment="1">
      <alignment vertical="center" shrinkToFit="1"/>
    </xf>
    <xf numFmtId="178" fontId="8" fillId="0" borderId="64" xfId="0" applyNumberFormat="1" applyFont="1" applyFill="1" applyBorder="1" applyAlignment="1">
      <alignment vertical="center" shrinkToFit="1"/>
    </xf>
    <xf numFmtId="178" fontId="8" fillId="0" borderId="37" xfId="0" applyNumberFormat="1" applyFont="1" applyFill="1" applyBorder="1" applyAlignment="1">
      <alignment vertical="center" shrinkToFit="1"/>
    </xf>
    <xf numFmtId="178" fontId="8" fillId="0" borderId="65" xfId="0" applyNumberFormat="1" applyFont="1" applyFill="1" applyBorder="1" applyAlignment="1" applyProtection="1">
      <alignment vertical="center" shrinkToFit="1"/>
      <protection/>
    </xf>
    <xf numFmtId="178" fontId="8" fillId="0" borderId="66" xfId="0" applyNumberFormat="1" applyFont="1" applyFill="1" applyBorder="1" applyAlignment="1" applyProtection="1">
      <alignment vertical="center" shrinkToFit="1"/>
      <protection/>
    </xf>
    <xf numFmtId="178" fontId="8" fillId="0" borderId="13" xfId="0" applyNumberFormat="1" applyFont="1" applyFill="1" applyBorder="1" applyAlignment="1" applyProtection="1">
      <alignment vertical="center" shrinkToFit="1"/>
      <protection/>
    </xf>
    <xf numFmtId="178" fontId="8" fillId="0" borderId="67" xfId="0" applyNumberFormat="1" applyFont="1" applyFill="1" applyBorder="1" applyAlignment="1" applyProtection="1">
      <alignment vertical="center" shrinkToFit="1"/>
      <protection/>
    </xf>
    <xf numFmtId="178" fontId="8" fillId="0" borderId="37" xfId="0" applyNumberFormat="1" applyFont="1" applyFill="1" applyBorder="1" applyAlignment="1" applyProtection="1">
      <alignment vertical="center" shrinkToFit="1"/>
      <protection/>
    </xf>
    <xf numFmtId="178" fontId="8" fillId="0" borderId="68" xfId="0" applyNumberFormat="1" applyFont="1" applyFill="1" applyBorder="1" applyAlignment="1" applyProtection="1">
      <alignment vertical="center" shrinkToFit="1"/>
      <protection/>
    </xf>
    <xf numFmtId="178" fontId="8" fillId="0" borderId="19" xfId="0" applyNumberFormat="1" applyFont="1" applyFill="1" applyBorder="1" applyAlignment="1" applyProtection="1">
      <alignment vertical="center" shrinkToFit="1"/>
      <protection/>
    </xf>
    <xf numFmtId="178" fontId="8" fillId="0" borderId="69" xfId="0" applyNumberFormat="1" applyFont="1" applyFill="1" applyBorder="1" applyAlignment="1" applyProtection="1">
      <alignment vertical="center" shrinkToFit="1"/>
      <protection/>
    </xf>
    <xf numFmtId="178" fontId="8" fillId="0" borderId="70" xfId="0" applyNumberFormat="1" applyFont="1" applyFill="1" applyBorder="1" applyAlignment="1" applyProtection="1">
      <alignment vertical="center" shrinkToFit="1"/>
      <protection/>
    </xf>
    <xf numFmtId="178" fontId="8" fillId="0" borderId="71" xfId="0" applyNumberFormat="1" applyFont="1" applyFill="1" applyBorder="1" applyAlignment="1" applyProtection="1">
      <alignment vertical="center" shrinkToFit="1"/>
      <protection/>
    </xf>
    <xf numFmtId="178" fontId="8" fillId="0" borderId="72" xfId="0" applyNumberFormat="1" applyFont="1" applyFill="1" applyBorder="1" applyAlignment="1" applyProtection="1">
      <alignment vertical="center" shrinkToFit="1"/>
      <protection/>
    </xf>
    <xf numFmtId="178" fontId="8" fillId="0" borderId="73" xfId="0" applyNumberFormat="1" applyFont="1" applyFill="1" applyBorder="1" applyAlignment="1" applyProtection="1">
      <alignment vertical="center" shrinkToFit="1"/>
      <protection/>
    </xf>
    <xf numFmtId="178" fontId="8" fillId="0" borderId="74" xfId="0" applyNumberFormat="1" applyFont="1" applyFill="1" applyBorder="1" applyAlignment="1" applyProtection="1">
      <alignment vertical="center" shrinkToFit="1"/>
      <protection/>
    </xf>
    <xf numFmtId="178" fontId="8" fillId="0" borderId="75" xfId="0" applyNumberFormat="1" applyFont="1" applyFill="1" applyBorder="1" applyAlignment="1" applyProtection="1">
      <alignment vertical="center" shrinkToFit="1"/>
      <protection/>
    </xf>
    <xf numFmtId="178" fontId="8" fillId="0" borderId="76" xfId="0" applyNumberFormat="1" applyFont="1" applyFill="1" applyBorder="1" applyAlignment="1" applyProtection="1">
      <alignment vertical="center" shrinkToFit="1"/>
      <protection/>
    </xf>
    <xf numFmtId="178" fontId="8" fillId="0" borderId="45" xfId="0" applyNumberFormat="1" applyFont="1" applyFill="1" applyBorder="1" applyAlignment="1">
      <alignment vertical="center" shrinkToFit="1"/>
    </xf>
    <xf numFmtId="178" fontId="8" fillId="0" borderId="77" xfId="0" applyNumberFormat="1" applyFont="1" applyFill="1" applyBorder="1" applyAlignment="1" applyProtection="1">
      <alignment vertical="center" shrinkToFit="1"/>
      <protection/>
    </xf>
    <xf numFmtId="178" fontId="8" fillId="0" borderId="78" xfId="0" applyNumberFormat="1" applyFont="1" applyFill="1" applyBorder="1" applyAlignment="1" applyProtection="1">
      <alignment vertical="center" shrinkToFit="1"/>
      <protection/>
    </xf>
    <xf numFmtId="178" fontId="8" fillId="0" borderId="79" xfId="0" applyNumberFormat="1" applyFont="1" applyFill="1" applyBorder="1" applyAlignment="1" applyProtection="1">
      <alignment vertical="center" shrinkToFit="1"/>
      <protection/>
    </xf>
    <xf numFmtId="178" fontId="8" fillId="0" borderId="80" xfId="0" applyNumberFormat="1" applyFont="1" applyFill="1" applyBorder="1" applyAlignment="1" applyProtection="1">
      <alignment vertical="center" shrinkToFit="1"/>
      <protection/>
    </xf>
    <xf numFmtId="176" fontId="8" fillId="0" borderId="81" xfId="0" applyNumberFormat="1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178" fontId="8" fillId="0" borderId="43" xfId="0" applyNumberFormat="1" applyFont="1" applyBorder="1" applyAlignment="1">
      <alignment vertical="center"/>
    </xf>
    <xf numFmtId="178" fontId="8" fillId="0" borderId="83" xfId="0" applyNumberFormat="1" applyFont="1" applyBorder="1" applyAlignment="1">
      <alignment vertical="center"/>
    </xf>
    <xf numFmtId="180" fontId="3" fillId="0" borderId="28" xfId="0" applyNumberFormat="1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178" fontId="8" fillId="0" borderId="86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3" fontId="6" fillId="0" borderId="0" xfId="0" applyNumberFormat="1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178" fontId="8" fillId="0" borderId="85" xfId="0" applyNumberFormat="1" applyFont="1" applyBorder="1" applyAlignment="1">
      <alignment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178" fontId="8" fillId="0" borderId="85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8" fillId="0" borderId="99" xfId="0" applyFont="1" applyFill="1" applyBorder="1" applyAlignment="1">
      <alignment horizontal="left" vertical="center"/>
    </xf>
    <xf numFmtId="0" fontId="8" fillId="0" borderId="100" xfId="0" applyFont="1" applyFill="1" applyBorder="1" applyAlignment="1">
      <alignment horizontal="left" vertical="center"/>
    </xf>
    <xf numFmtId="0" fontId="8" fillId="0" borderId="10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 shrinkToFit="1"/>
    </xf>
    <xf numFmtId="0" fontId="8" fillId="0" borderId="1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50" zoomScaleNormal="50" zoomScalePageLayoutView="0" workbookViewId="0" topLeftCell="A41">
      <selection activeCell="O48" sqref="O48"/>
    </sheetView>
  </sheetViews>
  <sheetFormatPr defaultColWidth="0" defaultRowHeight="13.5" zeroHeight="1"/>
  <cols>
    <col min="1" max="1" width="4.625" style="48" customWidth="1"/>
    <col min="2" max="2" width="3.75390625" style="48" customWidth="1"/>
    <col min="3" max="4" width="6.125" style="48" customWidth="1"/>
    <col min="5" max="5" width="20.625" style="48" customWidth="1"/>
    <col min="6" max="16" width="16.625" style="48" customWidth="1"/>
    <col min="17" max="17" width="4.25390625" style="48" customWidth="1"/>
    <col min="18" max="16384" width="0" style="48" hidden="1" customWidth="1"/>
  </cols>
  <sheetData>
    <row r="1" spans="4:15" ht="39.75" customHeight="1">
      <c r="D1" s="73"/>
      <c r="E1" s="74"/>
      <c r="F1" s="162" t="s">
        <v>21</v>
      </c>
      <c r="G1" s="162"/>
      <c r="H1" s="162"/>
      <c r="I1" s="162"/>
      <c r="J1" s="162"/>
      <c r="K1" s="162"/>
      <c r="L1" s="162"/>
      <c r="M1" s="162"/>
      <c r="N1" s="162"/>
      <c r="O1" s="75"/>
    </row>
    <row r="2" spans="5:16" ht="45" customHeight="1">
      <c r="E2" s="76"/>
      <c r="F2" s="163" t="s">
        <v>91</v>
      </c>
      <c r="G2" s="163"/>
      <c r="H2" s="163"/>
      <c r="I2" s="163"/>
      <c r="J2" s="163"/>
      <c r="K2" s="164"/>
      <c r="L2" s="164"/>
      <c r="M2" s="164"/>
      <c r="N2" s="164"/>
      <c r="O2" s="177">
        <v>41009</v>
      </c>
      <c r="P2" s="177"/>
    </row>
    <row r="3" spans="6:17" ht="30" customHeight="1">
      <c r="F3" s="77"/>
      <c r="G3" s="77"/>
      <c r="H3" s="77"/>
      <c r="I3" s="77"/>
      <c r="J3" s="77"/>
      <c r="N3" s="78"/>
      <c r="O3" s="177" t="s">
        <v>0</v>
      </c>
      <c r="P3" s="177"/>
      <c r="Q3" s="79"/>
    </row>
    <row r="4" spans="3:17" s="1" customFormat="1" ht="45" customHeight="1">
      <c r="C4" s="103" t="s">
        <v>22</v>
      </c>
      <c r="F4" s="104"/>
      <c r="G4" s="105"/>
      <c r="H4" s="104"/>
      <c r="I4" s="104"/>
      <c r="J4" s="104"/>
      <c r="M4" s="98" t="s">
        <v>75</v>
      </c>
      <c r="N4" s="106"/>
      <c r="P4" s="102"/>
      <c r="Q4" s="5"/>
    </row>
    <row r="5" spans="6:17" s="1" customFormat="1" ht="7.5" customHeight="1" thickBot="1">
      <c r="F5" s="104"/>
      <c r="G5" s="104"/>
      <c r="H5" s="104"/>
      <c r="I5" s="104"/>
      <c r="J5" s="104"/>
      <c r="N5" s="106"/>
      <c r="O5" s="102"/>
      <c r="P5" s="102"/>
      <c r="Q5" s="5"/>
    </row>
    <row r="6" spans="3:19" s="1" customFormat="1" ht="45" customHeight="1">
      <c r="C6" s="175" t="s">
        <v>20</v>
      </c>
      <c r="D6" s="167"/>
      <c r="E6" s="176"/>
      <c r="F6" s="171" t="s">
        <v>80</v>
      </c>
      <c r="G6" s="176"/>
      <c r="H6" s="167" t="s">
        <v>81</v>
      </c>
      <c r="I6" s="167"/>
      <c r="J6" s="171" t="s">
        <v>82</v>
      </c>
      <c r="K6" s="172"/>
      <c r="L6" s="167" t="s">
        <v>85</v>
      </c>
      <c r="M6" s="168"/>
      <c r="P6" s="106"/>
      <c r="Q6" s="102"/>
      <c r="R6" s="102"/>
      <c r="S6" s="5"/>
    </row>
    <row r="7" spans="3:19" s="1" customFormat="1" ht="45" customHeight="1" thickBot="1">
      <c r="C7" s="159" t="s">
        <v>19</v>
      </c>
      <c r="D7" s="160"/>
      <c r="E7" s="160"/>
      <c r="F7" s="152">
        <v>42962</v>
      </c>
      <c r="G7" s="161"/>
      <c r="H7" s="165">
        <v>31680</v>
      </c>
      <c r="I7" s="161"/>
      <c r="J7" s="152">
        <v>16761</v>
      </c>
      <c r="K7" s="153"/>
      <c r="L7" s="169">
        <f>SUM(F7:K7)</f>
        <v>91403</v>
      </c>
      <c r="M7" s="170"/>
      <c r="P7" s="106"/>
      <c r="Q7" s="102"/>
      <c r="R7" s="102"/>
      <c r="S7" s="5"/>
    </row>
    <row r="8" spans="3:21" s="1" customFormat="1" ht="30" customHeight="1">
      <c r="C8" s="107"/>
      <c r="D8" s="107"/>
      <c r="E8" s="107"/>
      <c r="F8" s="108"/>
      <c r="G8" s="108"/>
      <c r="H8" s="109"/>
      <c r="I8" s="109"/>
      <c r="J8" s="108"/>
      <c r="K8" s="108"/>
      <c r="L8" s="108"/>
      <c r="M8" s="108"/>
      <c r="N8" s="109"/>
      <c r="O8" s="109"/>
      <c r="R8" s="106"/>
      <c r="S8" s="102"/>
      <c r="T8" s="102"/>
      <c r="U8" s="5"/>
    </row>
    <row r="9" spans="3:17" ht="45" customHeight="1">
      <c r="C9" s="80" t="s">
        <v>23</v>
      </c>
      <c r="E9" s="81"/>
      <c r="O9" s="97"/>
      <c r="P9" s="99" t="s">
        <v>75</v>
      </c>
      <c r="Q9" s="79"/>
    </row>
    <row r="10" spans="3:17" ht="6.75" customHeight="1" thickBot="1">
      <c r="C10" s="82"/>
      <c r="D10" s="82"/>
      <c r="E10" s="83"/>
      <c r="L10" s="84"/>
      <c r="M10" s="84"/>
      <c r="N10" s="154"/>
      <c r="O10" s="154"/>
      <c r="P10" s="154"/>
      <c r="Q10" s="84"/>
    </row>
    <row r="11" spans="3:17" ht="49.5" customHeight="1">
      <c r="C11" s="157"/>
      <c r="D11" s="158"/>
      <c r="E11" s="158"/>
      <c r="F11" s="8" t="s">
        <v>10</v>
      </c>
      <c r="G11" s="8" t="s">
        <v>28</v>
      </c>
      <c r="H11" s="9" t="s">
        <v>11</v>
      </c>
      <c r="I11" s="10" t="s">
        <v>29</v>
      </c>
      <c r="J11" s="11" t="s">
        <v>1</v>
      </c>
      <c r="K11" s="11" t="s">
        <v>2</v>
      </c>
      <c r="L11" s="11" t="s">
        <v>3</v>
      </c>
      <c r="M11" s="11" t="s">
        <v>4</v>
      </c>
      <c r="N11" s="11" t="s">
        <v>5</v>
      </c>
      <c r="O11" s="12" t="s">
        <v>11</v>
      </c>
      <c r="P11" s="13" t="s">
        <v>83</v>
      </c>
      <c r="Q11" s="14"/>
    </row>
    <row r="12" spans="3:17" ht="49.5" customHeight="1">
      <c r="C12" s="85" t="s">
        <v>86</v>
      </c>
      <c r="D12" s="15"/>
      <c r="E12" s="15"/>
      <c r="F12" s="21">
        <f>SUM(F13:F15)</f>
        <v>3672</v>
      </c>
      <c r="G12" s="21">
        <f>SUM(G13:G15)</f>
        <v>2763</v>
      </c>
      <c r="H12" s="22">
        <f>SUM(H13:H15)</f>
        <v>6435</v>
      </c>
      <c r="I12" s="16">
        <v>0</v>
      </c>
      <c r="J12" s="21">
        <f aca="true" t="shared" si="0" ref="J12:O12">SUM(J13:J15)</f>
        <v>4385</v>
      </c>
      <c r="K12" s="21">
        <f t="shared" si="0"/>
        <v>2584</v>
      </c>
      <c r="L12" s="21">
        <f t="shared" si="0"/>
        <v>2022</v>
      </c>
      <c r="M12" s="21">
        <f t="shared" si="0"/>
        <v>2472</v>
      </c>
      <c r="N12" s="21">
        <f t="shared" si="0"/>
        <v>1437</v>
      </c>
      <c r="O12" s="22">
        <f t="shared" si="0"/>
        <v>12900</v>
      </c>
      <c r="P12" s="24">
        <f aca="true" t="shared" si="1" ref="P12:P17">H12+O12</f>
        <v>19335</v>
      </c>
      <c r="Q12" s="14"/>
    </row>
    <row r="13" spans="3:16" ht="49.5" customHeight="1">
      <c r="C13" s="85" t="s">
        <v>87</v>
      </c>
      <c r="D13" s="86"/>
      <c r="E13" s="86"/>
      <c r="F13" s="21">
        <v>403</v>
      </c>
      <c r="G13" s="21">
        <v>320</v>
      </c>
      <c r="H13" s="22">
        <f>SUM(F13:G13)</f>
        <v>723</v>
      </c>
      <c r="I13" s="16">
        <v>0</v>
      </c>
      <c r="J13" s="21">
        <v>448</v>
      </c>
      <c r="K13" s="21">
        <v>246</v>
      </c>
      <c r="L13" s="21">
        <v>183</v>
      </c>
      <c r="M13" s="21">
        <v>182</v>
      </c>
      <c r="N13" s="21">
        <v>116</v>
      </c>
      <c r="O13" s="22">
        <f>SUM(J13:N13)</f>
        <v>1175</v>
      </c>
      <c r="P13" s="24">
        <f t="shared" si="1"/>
        <v>1898</v>
      </c>
    </row>
    <row r="14" spans="3:16" ht="49.5" customHeight="1">
      <c r="C14" s="155" t="s">
        <v>88</v>
      </c>
      <c r="D14" s="156"/>
      <c r="E14" s="156"/>
      <c r="F14" s="21">
        <v>1661</v>
      </c>
      <c r="G14" s="21">
        <v>1052</v>
      </c>
      <c r="H14" s="22">
        <f>SUM(F14:G14)</f>
        <v>2713</v>
      </c>
      <c r="I14" s="16">
        <v>0</v>
      </c>
      <c r="J14" s="21">
        <v>1557</v>
      </c>
      <c r="K14" s="21">
        <v>831</v>
      </c>
      <c r="L14" s="21">
        <v>564</v>
      </c>
      <c r="M14" s="21">
        <v>676</v>
      </c>
      <c r="N14" s="21">
        <v>379</v>
      </c>
      <c r="O14" s="22">
        <f>SUM(J14:N14)</f>
        <v>4007</v>
      </c>
      <c r="P14" s="24">
        <f t="shared" si="1"/>
        <v>6720</v>
      </c>
    </row>
    <row r="15" spans="3:16" ht="49.5" customHeight="1">
      <c r="C15" s="85" t="s">
        <v>89</v>
      </c>
      <c r="D15" s="86"/>
      <c r="E15" s="86"/>
      <c r="F15" s="21">
        <v>1608</v>
      </c>
      <c r="G15" s="21">
        <v>1391</v>
      </c>
      <c r="H15" s="22">
        <f>SUM(F15:G15)</f>
        <v>2999</v>
      </c>
      <c r="I15" s="16"/>
      <c r="J15" s="21">
        <v>2380</v>
      </c>
      <c r="K15" s="21">
        <v>1507</v>
      </c>
      <c r="L15" s="21">
        <v>1275</v>
      </c>
      <c r="M15" s="21">
        <v>1614</v>
      </c>
      <c r="N15" s="21">
        <v>942</v>
      </c>
      <c r="O15" s="22">
        <f>SUM(J15:N15)</f>
        <v>7718</v>
      </c>
      <c r="P15" s="24">
        <f t="shared" si="1"/>
        <v>10717</v>
      </c>
    </row>
    <row r="16" spans="3:16" ht="49.5" customHeight="1">
      <c r="C16" s="155" t="s">
        <v>90</v>
      </c>
      <c r="D16" s="156"/>
      <c r="E16" s="156"/>
      <c r="F16" s="21">
        <v>40</v>
      </c>
      <c r="G16" s="21">
        <v>43</v>
      </c>
      <c r="H16" s="22">
        <f>SUM(F16:G16)</f>
        <v>83</v>
      </c>
      <c r="I16" s="16">
        <v>0</v>
      </c>
      <c r="J16" s="21">
        <v>81</v>
      </c>
      <c r="K16" s="21">
        <v>45</v>
      </c>
      <c r="L16" s="21">
        <v>39</v>
      </c>
      <c r="M16" s="21">
        <v>45</v>
      </c>
      <c r="N16" s="21">
        <v>19</v>
      </c>
      <c r="O16" s="22">
        <f>SUM(J16:N16)</f>
        <v>229</v>
      </c>
      <c r="P16" s="24">
        <f t="shared" si="1"/>
        <v>312</v>
      </c>
    </row>
    <row r="17" spans="3:16" ht="49.5" customHeight="1" thickBot="1">
      <c r="C17" s="150" t="s">
        <v>14</v>
      </c>
      <c r="D17" s="151"/>
      <c r="E17" s="151"/>
      <c r="F17" s="87">
        <f>F12+F16</f>
        <v>3712</v>
      </c>
      <c r="G17" s="87">
        <f>G12+G16</f>
        <v>2806</v>
      </c>
      <c r="H17" s="87">
        <f>H12+H16</f>
        <v>6518</v>
      </c>
      <c r="I17" s="88">
        <v>0</v>
      </c>
      <c r="J17" s="87">
        <f aca="true" t="shared" si="2" ref="J17:O17">J12+J16</f>
        <v>4466</v>
      </c>
      <c r="K17" s="87">
        <f t="shared" si="2"/>
        <v>2629</v>
      </c>
      <c r="L17" s="87">
        <f t="shared" si="2"/>
        <v>2061</v>
      </c>
      <c r="M17" s="87">
        <f t="shared" si="2"/>
        <v>2517</v>
      </c>
      <c r="N17" s="87">
        <f t="shared" si="2"/>
        <v>1456</v>
      </c>
      <c r="O17" s="87">
        <f t="shared" si="2"/>
        <v>13129</v>
      </c>
      <c r="P17" s="89">
        <f t="shared" si="1"/>
        <v>19647</v>
      </c>
    </row>
    <row r="18" ht="30" customHeight="1"/>
    <row r="19" spans="3:17" ht="39.75" customHeight="1">
      <c r="C19" s="80" t="s">
        <v>24</v>
      </c>
      <c r="E19" s="81"/>
      <c r="N19" s="100"/>
      <c r="O19" s="79"/>
      <c r="P19" s="101" t="s">
        <v>79</v>
      </c>
      <c r="Q19" s="79"/>
    </row>
    <row r="20" spans="3:17" ht="6.75" customHeight="1" thickBot="1">
      <c r="C20" s="82"/>
      <c r="D20" s="82"/>
      <c r="E20" s="83"/>
      <c r="L20" s="84"/>
      <c r="M20" s="84"/>
      <c r="N20" s="84"/>
      <c r="P20" s="84"/>
      <c r="Q20" s="84"/>
    </row>
    <row r="21" spans="3:17" ht="49.5" customHeight="1">
      <c r="C21" s="157"/>
      <c r="D21" s="158"/>
      <c r="E21" s="158"/>
      <c r="F21" s="181" t="s">
        <v>15</v>
      </c>
      <c r="G21" s="166"/>
      <c r="H21" s="166"/>
      <c r="I21" s="166" t="s">
        <v>16</v>
      </c>
      <c r="J21" s="166"/>
      <c r="K21" s="166"/>
      <c r="L21" s="166"/>
      <c r="M21" s="166"/>
      <c r="N21" s="166"/>
      <c r="O21" s="166"/>
      <c r="P21" s="148" t="s">
        <v>84</v>
      </c>
      <c r="Q21" s="14"/>
    </row>
    <row r="22" spans="3:17" ht="49.5" customHeight="1">
      <c r="C22" s="186"/>
      <c r="D22" s="187"/>
      <c r="E22" s="187"/>
      <c r="F22" s="15" t="s">
        <v>7</v>
      </c>
      <c r="G22" s="15" t="s">
        <v>8</v>
      </c>
      <c r="H22" s="17" t="s">
        <v>9</v>
      </c>
      <c r="I22" s="18" t="s">
        <v>29</v>
      </c>
      <c r="J22" s="15" t="s">
        <v>1</v>
      </c>
      <c r="K22" s="19" t="s">
        <v>2</v>
      </c>
      <c r="L22" s="19" t="s">
        <v>3</v>
      </c>
      <c r="M22" s="19" t="s">
        <v>4</v>
      </c>
      <c r="N22" s="19" t="s">
        <v>5</v>
      </c>
      <c r="O22" s="20" t="s">
        <v>9</v>
      </c>
      <c r="P22" s="149"/>
      <c r="Q22" s="14"/>
    </row>
    <row r="23" spans="3:17" ht="49.5" customHeight="1">
      <c r="C23" s="85" t="s">
        <v>12</v>
      </c>
      <c r="D23" s="15"/>
      <c r="E23" s="15"/>
      <c r="F23" s="21">
        <v>954</v>
      </c>
      <c r="G23" s="21">
        <v>1232</v>
      </c>
      <c r="H23" s="22">
        <f>SUM(F23:G23)</f>
        <v>2186</v>
      </c>
      <c r="I23" s="23">
        <v>0</v>
      </c>
      <c r="J23" s="21">
        <v>3259</v>
      </c>
      <c r="K23" s="21">
        <v>1937</v>
      </c>
      <c r="L23" s="21">
        <v>1128</v>
      </c>
      <c r="M23" s="21">
        <v>780</v>
      </c>
      <c r="N23" s="21">
        <v>363</v>
      </c>
      <c r="O23" s="22">
        <f>SUM(I23:N23)</f>
        <v>7467</v>
      </c>
      <c r="P23" s="24">
        <f>H23+O23</f>
        <v>9653</v>
      </c>
      <c r="Q23" s="14"/>
    </row>
    <row r="24" spans="3:16" ht="49.5" customHeight="1">
      <c r="C24" s="155" t="s">
        <v>13</v>
      </c>
      <c r="D24" s="156"/>
      <c r="E24" s="156"/>
      <c r="F24" s="21">
        <v>12</v>
      </c>
      <c r="G24" s="21">
        <v>20</v>
      </c>
      <c r="H24" s="22">
        <f>SUM(F24:G24)</f>
        <v>32</v>
      </c>
      <c r="I24" s="23">
        <v>0</v>
      </c>
      <c r="J24" s="21">
        <v>60</v>
      </c>
      <c r="K24" s="21">
        <v>36</v>
      </c>
      <c r="L24" s="21">
        <v>22</v>
      </c>
      <c r="M24" s="21">
        <v>20</v>
      </c>
      <c r="N24" s="21">
        <v>9</v>
      </c>
      <c r="O24" s="22">
        <f>SUM(I24:N24)</f>
        <v>147</v>
      </c>
      <c r="P24" s="24">
        <f>H24+O24</f>
        <v>179</v>
      </c>
    </row>
    <row r="25" spans="3:16" ht="49.5" customHeight="1" thickBot="1">
      <c r="C25" s="150" t="s">
        <v>14</v>
      </c>
      <c r="D25" s="151"/>
      <c r="E25" s="151"/>
      <c r="F25" s="87">
        <f>SUM(F23:F24)</f>
        <v>966</v>
      </c>
      <c r="G25" s="87">
        <f>SUM(G23:G24)</f>
        <v>1252</v>
      </c>
      <c r="H25" s="90">
        <f>SUM(F25:G25)</f>
        <v>2218</v>
      </c>
      <c r="I25" s="91">
        <f>SUM(I23:I24)</f>
        <v>0</v>
      </c>
      <c r="J25" s="87">
        <f aca="true" t="shared" si="3" ref="J25:O25">SUM(J23:J24)</f>
        <v>3319</v>
      </c>
      <c r="K25" s="87">
        <f t="shared" si="3"/>
        <v>1973</v>
      </c>
      <c r="L25" s="87">
        <f t="shared" si="3"/>
        <v>1150</v>
      </c>
      <c r="M25" s="87">
        <f t="shared" si="3"/>
        <v>800</v>
      </c>
      <c r="N25" s="87">
        <f t="shared" si="3"/>
        <v>372</v>
      </c>
      <c r="O25" s="90">
        <f t="shared" si="3"/>
        <v>7614</v>
      </c>
      <c r="P25" s="89">
        <f>H25+O25</f>
        <v>9832</v>
      </c>
    </row>
    <row r="26" ht="30" customHeight="1"/>
    <row r="27" spans="3:17" ht="39.75" customHeight="1">
      <c r="C27" s="80" t="s">
        <v>25</v>
      </c>
      <c r="E27" s="81"/>
      <c r="N27" s="79"/>
      <c r="O27" s="79"/>
      <c r="P27" s="101" t="s">
        <v>79</v>
      </c>
      <c r="Q27" s="79"/>
    </row>
    <row r="28" spans="3:17" ht="6.75" customHeight="1" thickBot="1">
      <c r="C28" s="82"/>
      <c r="D28" s="82"/>
      <c r="E28" s="83"/>
      <c r="L28" s="84"/>
      <c r="M28" s="84"/>
      <c r="N28" s="84"/>
      <c r="P28" s="84"/>
      <c r="Q28" s="84"/>
    </row>
    <row r="29" spans="3:17" ht="49.5" customHeight="1">
      <c r="C29" s="157"/>
      <c r="D29" s="158"/>
      <c r="E29" s="158"/>
      <c r="F29" s="181" t="s">
        <v>15</v>
      </c>
      <c r="G29" s="166"/>
      <c r="H29" s="166"/>
      <c r="I29" s="166" t="s">
        <v>16</v>
      </c>
      <c r="J29" s="166"/>
      <c r="K29" s="166"/>
      <c r="L29" s="166"/>
      <c r="M29" s="166"/>
      <c r="N29" s="166"/>
      <c r="O29" s="166"/>
      <c r="P29" s="148" t="s">
        <v>84</v>
      </c>
      <c r="Q29" s="14"/>
    </row>
    <row r="30" spans="3:17" ht="49.5" customHeight="1">
      <c r="C30" s="186"/>
      <c r="D30" s="187"/>
      <c r="E30" s="187"/>
      <c r="F30" s="15" t="s">
        <v>7</v>
      </c>
      <c r="G30" s="15" t="s">
        <v>8</v>
      </c>
      <c r="H30" s="17" t="s">
        <v>9</v>
      </c>
      <c r="I30" s="18" t="s">
        <v>29</v>
      </c>
      <c r="J30" s="15" t="s">
        <v>1</v>
      </c>
      <c r="K30" s="19" t="s">
        <v>2</v>
      </c>
      <c r="L30" s="19" t="s">
        <v>3</v>
      </c>
      <c r="M30" s="19" t="s">
        <v>4</v>
      </c>
      <c r="N30" s="19" t="s">
        <v>5</v>
      </c>
      <c r="O30" s="20" t="s">
        <v>9</v>
      </c>
      <c r="P30" s="149"/>
      <c r="Q30" s="14"/>
    </row>
    <row r="31" spans="3:17" ht="49.5" customHeight="1">
      <c r="C31" s="85" t="s">
        <v>12</v>
      </c>
      <c r="D31" s="15"/>
      <c r="E31" s="15"/>
      <c r="F31" s="21">
        <v>17</v>
      </c>
      <c r="G31" s="21">
        <v>11</v>
      </c>
      <c r="H31" s="22">
        <f>SUM(F31:G31)</f>
        <v>28</v>
      </c>
      <c r="I31" s="23">
        <v>0</v>
      </c>
      <c r="J31" s="21">
        <v>1038</v>
      </c>
      <c r="K31" s="21">
        <v>688</v>
      </c>
      <c r="L31" s="21">
        <v>541</v>
      </c>
      <c r="M31" s="21">
        <v>494</v>
      </c>
      <c r="N31" s="21">
        <v>316</v>
      </c>
      <c r="O31" s="22">
        <f>SUM(I31:N31)</f>
        <v>3077</v>
      </c>
      <c r="P31" s="24">
        <f>H31+O31</f>
        <v>3105</v>
      </c>
      <c r="Q31" s="14"/>
    </row>
    <row r="32" spans="3:16" ht="49.5" customHeight="1">
      <c r="C32" s="155" t="s">
        <v>13</v>
      </c>
      <c r="D32" s="156"/>
      <c r="E32" s="156"/>
      <c r="F32" s="21">
        <v>0</v>
      </c>
      <c r="G32" s="21">
        <v>0</v>
      </c>
      <c r="H32" s="22">
        <f>SUM(F32:G32)</f>
        <v>0</v>
      </c>
      <c r="I32" s="23">
        <v>0</v>
      </c>
      <c r="J32" s="21">
        <v>7</v>
      </c>
      <c r="K32" s="21">
        <v>10</v>
      </c>
      <c r="L32" s="21">
        <v>3</v>
      </c>
      <c r="M32" s="21">
        <v>2</v>
      </c>
      <c r="N32" s="21">
        <v>1</v>
      </c>
      <c r="O32" s="22">
        <f>SUM(I32:N32)</f>
        <v>23</v>
      </c>
      <c r="P32" s="24">
        <f>H32+O32</f>
        <v>23</v>
      </c>
    </row>
    <row r="33" spans="3:16" ht="49.5" customHeight="1" thickBot="1">
      <c r="C33" s="150" t="s">
        <v>14</v>
      </c>
      <c r="D33" s="151"/>
      <c r="E33" s="151"/>
      <c r="F33" s="87">
        <f>SUM(F31:F32)</f>
        <v>17</v>
      </c>
      <c r="G33" s="87">
        <f>SUM(G31:G32)</f>
        <v>11</v>
      </c>
      <c r="H33" s="90">
        <f>SUM(F33:G33)</f>
        <v>28</v>
      </c>
      <c r="I33" s="91">
        <f aca="true" t="shared" si="4" ref="I33:N33">SUM(I31:I32)</f>
        <v>0</v>
      </c>
      <c r="J33" s="87">
        <f t="shared" si="4"/>
        <v>1045</v>
      </c>
      <c r="K33" s="87">
        <f t="shared" si="4"/>
        <v>698</v>
      </c>
      <c r="L33" s="87">
        <f t="shared" si="4"/>
        <v>544</v>
      </c>
      <c r="M33" s="87">
        <f t="shared" si="4"/>
        <v>496</v>
      </c>
      <c r="N33" s="87">
        <f t="shared" si="4"/>
        <v>317</v>
      </c>
      <c r="O33" s="90">
        <f>SUM(I33:N33)</f>
        <v>3100</v>
      </c>
      <c r="P33" s="89">
        <f>H33+O33</f>
        <v>3128</v>
      </c>
    </row>
    <row r="34" ht="30" customHeight="1"/>
    <row r="35" spans="3:17" ht="39.75" customHeight="1">
      <c r="C35" s="80" t="s">
        <v>26</v>
      </c>
      <c r="E35" s="81"/>
      <c r="N35" s="79"/>
      <c r="O35" s="101" t="s">
        <v>79</v>
      </c>
      <c r="P35" s="79"/>
      <c r="Q35" s="79"/>
    </row>
    <row r="36" spans="3:17" ht="6.75" customHeight="1" thickBot="1">
      <c r="C36" s="82"/>
      <c r="D36" s="82"/>
      <c r="E36" s="83"/>
      <c r="L36" s="84"/>
      <c r="M36" s="84"/>
      <c r="N36" s="84"/>
      <c r="P36" s="84"/>
      <c r="Q36" s="84"/>
    </row>
    <row r="37" spans="3:17" ht="49.5" customHeight="1">
      <c r="C37" s="157"/>
      <c r="D37" s="158"/>
      <c r="E37" s="158"/>
      <c r="F37" s="181" t="s">
        <v>15</v>
      </c>
      <c r="G37" s="166"/>
      <c r="H37" s="166"/>
      <c r="I37" s="166" t="s">
        <v>16</v>
      </c>
      <c r="J37" s="166"/>
      <c r="K37" s="166"/>
      <c r="L37" s="166"/>
      <c r="M37" s="166"/>
      <c r="N37" s="180"/>
      <c r="O37" s="178" t="s">
        <v>84</v>
      </c>
      <c r="P37" s="14"/>
      <c r="Q37" s="14"/>
    </row>
    <row r="38" spans="3:17" ht="49.5" customHeight="1" thickBot="1">
      <c r="C38" s="184"/>
      <c r="D38" s="185"/>
      <c r="E38" s="185"/>
      <c r="F38" s="25" t="s">
        <v>7</v>
      </c>
      <c r="G38" s="25" t="s">
        <v>8</v>
      </c>
      <c r="H38" s="26" t="s">
        <v>9</v>
      </c>
      <c r="I38" s="27" t="s">
        <v>1</v>
      </c>
      <c r="J38" s="25" t="s">
        <v>2</v>
      </c>
      <c r="K38" s="28" t="s">
        <v>3</v>
      </c>
      <c r="L38" s="28" t="s">
        <v>4</v>
      </c>
      <c r="M38" s="28" t="s">
        <v>5</v>
      </c>
      <c r="N38" s="29" t="s">
        <v>11</v>
      </c>
      <c r="O38" s="179"/>
      <c r="P38" s="14"/>
      <c r="Q38" s="14"/>
    </row>
    <row r="39" spans="3:17" ht="49.5" customHeight="1">
      <c r="C39" s="92" t="s">
        <v>17</v>
      </c>
      <c r="D39" s="8"/>
      <c r="E39" s="8"/>
      <c r="F39" s="30">
        <f>SUM(F40:F41)</f>
        <v>0</v>
      </c>
      <c r="G39" s="30">
        <f>SUM(G40:G41)</f>
        <v>0</v>
      </c>
      <c r="H39" s="31">
        <f aca="true" t="shared" si="5" ref="H39:H50">SUM(F39:G39)</f>
        <v>0</v>
      </c>
      <c r="I39" s="32">
        <f>SUM(I40:I41)</f>
        <v>7</v>
      </c>
      <c r="J39" s="30">
        <f>SUM(J40:J41)</f>
        <v>13</v>
      </c>
      <c r="K39" s="30">
        <f>SUM(K40:K41)</f>
        <v>194</v>
      </c>
      <c r="L39" s="30">
        <f>SUM(L40:L41)</f>
        <v>505</v>
      </c>
      <c r="M39" s="30">
        <f>SUM(M40:M41)</f>
        <v>355</v>
      </c>
      <c r="N39" s="31">
        <f aca="true" t="shared" si="6" ref="N39:N50">SUM(I39:M39)</f>
        <v>1074</v>
      </c>
      <c r="O39" s="33">
        <f>H39+N39</f>
        <v>1074</v>
      </c>
      <c r="P39" s="14"/>
      <c r="Q39" s="14"/>
    </row>
    <row r="40" spans="3:15" ht="49.5" customHeight="1">
      <c r="C40" s="155" t="s">
        <v>12</v>
      </c>
      <c r="D40" s="156"/>
      <c r="E40" s="156"/>
      <c r="F40" s="21">
        <v>0</v>
      </c>
      <c r="G40" s="21">
        <v>0</v>
      </c>
      <c r="H40" s="22">
        <f t="shared" si="5"/>
        <v>0</v>
      </c>
      <c r="I40" s="23">
        <v>7</v>
      </c>
      <c r="J40" s="21">
        <v>13</v>
      </c>
      <c r="K40" s="21">
        <v>191</v>
      </c>
      <c r="L40" s="21">
        <v>503</v>
      </c>
      <c r="M40" s="21">
        <v>354</v>
      </c>
      <c r="N40" s="22">
        <f>SUM(I40:M40)</f>
        <v>1068</v>
      </c>
      <c r="O40" s="24">
        <f aca="true" t="shared" si="7" ref="O40:O50">H40+N40</f>
        <v>1068</v>
      </c>
    </row>
    <row r="41" spans="3:15" ht="49.5" customHeight="1" thickBot="1">
      <c r="C41" s="150" t="s">
        <v>13</v>
      </c>
      <c r="D41" s="151"/>
      <c r="E41" s="151"/>
      <c r="F41" s="87">
        <v>0</v>
      </c>
      <c r="G41" s="87">
        <v>0</v>
      </c>
      <c r="H41" s="90">
        <f t="shared" si="5"/>
        <v>0</v>
      </c>
      <c r="I41" s="91">
        <v>0</v>
      </c>
      <c r="J41" s="87">
        <v>0</v>
      </c>
      <c r="K41" s="87">
        <v>3</v>
      </c>
      <c r="L41" s="87">
        <v>2</v>
      </c>
      <c r="M41" s="87">
        <v>1</v>
      </c>
      <c r="N41" s="90">
        <f t="shared" si="6"/>
        <v>6</v>
      </c>
      <c r="O41" s="89">
        <f t="shared" si="7"/>
        <v>6</v>
      </c>
    </row>
    <row r="42" spans="3:15" ht="49.5" customHeight="1">
      <c r="C42" s="173" t="s">
        <v>30</v>
      </c>
      <c r="D42" s="174"/>
      <c r="E42" s="174"/>
      <c r="F42" s="30">
        <f>SUM(F43:F44)</f>
        <v>0</v>
      </c>
      <c r="G42" s="30">
        <f>SUM(G43:G44)</f>
        <v>0</v>
      </c>
      <c r="H42" s="31">
        <f t="shared" si="5"/>
        <v>0</v>
      </c>
      <c r="I42" s="32">
        <f>SUM(I43:I44)</f>
        <v>135</v>
      </c>
      <c r="J42" s="30">
        <f>SUM(J43:J44)</f>
        <v>154</v>
      </c>
      <c r="K42" s="30">
        <f>SUM(K43:K44)</f>
        <v>184</v>
      </c>
      <c r="L42" s="30">
        <f>SUM(L43:L44)</f>
        <v>189</v>
      </c>
      <c r="M42" s="30">
        <f>SUM(M43:M44)</f>
        <v>110</v>
      </c>
      <c r="N42" s="31">
        <f t="shared" si="6"/>
        <v>772</v>
      </c>
      <c r="O42" s="33">
        <f t="shared" si="7"/>
        <v>772</v>
      </c>
    </row>
    <row r="43" spans="3:15" ht="49.5" customHeight="1">
      <c r="C43" s="155" t="s">
        <v>12</v>
      </c>
      <c r="D43" s="156"/>
      <c r="E43" s="156"/>
      <c r="F43" s="21">
        <v>0</v>
      </c>
      <c r="G43" s="21">
        <v>0</v>
      </c>
      <c r="H43" s="22">
        <f t="shared" si="5"/>
        <v>0</v>
      </c>
      <c r="I43" s="23">
        <v>134</v>
      </c>
      <c r="J43" s="21">
        <v>154</v>
      </c>
      <c r="K43" s="21">
        <v>180</v>
      </c>
      <c r="L43" s="21">
        <v>186</v>
      </c>
      <c r="M43" s="21">
        <v>108</v>
      </c>
      <c r="N43" s="22">
        <f t="shared" si="6"/>
        <v>762</v>
      </c>
      <c r="O43" s="24">
        <f t="shared" si="7"/>
        <v>762</v>
      </c>
    </row>
    <row r="44" spans="3:15" ht="49.5" customHeight="1" thickBot="1">
      <c r="C44" s="150" t="s">
        <v>13</v>
      </c>
      <c r="D44" s="151"/>
      <c r="E44" s="151"/>
      <c r="F44" s="87">
        <v>0</v>
      </c>
      <c r="G44" s="87">
        <v>0</v>
      </c>
      <c r="H44" s="90">
        <f t="shared" si="5"/>
        <v>0</v>
      </c>
      <c r="I44" s="91">
        <v>1</v>
      </c>
      <c r="J44" s="87">
        <v>0</v>
      </c>
      <c r="K44" s="87">
        <v>4</v>
      </c>
      <c r="L44" s="87">
        <v>3</v>
      </c>
      <c r="M44" s="87">
        <v>2</v>
      </c>
      <c r="N44" s="90">
        <f t="shared" si="6"/>
        <v>10</v>
      </c>
      <c r="O44" s="89">
        <f t="shared" si="7"/>
        <v>10</v>
      </c>
    </row>
    <row r="45" spans="3:15" ht="49.5" customHeight="1">
      <c r="C45" s="173" t="s">
        <v>18</v>
      </c>
      <c r="D45" s="174"/>
      <c r="E45" s="174"/>
      <c r="F45" s="30">
        <f>SUM(F46:F47)</f>
        <v>0</v>
      </c>
      <c r="G45" s="30">
        <f>SUM(G46:G47)</f>
        <v>0</v>
      </c>
      <c r="H45" s="31">
        <f t="shared" si="5"/>
        <v>0</v>
      </c>
      <c r="I45" s="32">
        <f>SUM(I46:I47)</f>
        <v>5</v>
      </c>
      <c r="J45" s="30">
        <f>SUM(J46:J47)</f>
        <v>9</v>
      </c>
      <c r="K45" s="30">
        <f>SUM(K46:K47)</f>
        <v>31</v>
      </c>
      <c r="L45" s="30">
        <f>SUM(L46:L47)</f>
        <v>104</v>
      </c>
      <c r="M45" s="30">
        <f>SUM(M46:M47)</f>
        <v>63</v>
      </c>
      <c r="N45" s="31">
        <f>SUM(I45:M45)</f>
        <v>212</v>
      </c>
      <c r="O45" s="33">
        <f t="shared" si="7"/>
        <v>212</v>
      </c>
    </row>
    <row r="46" spans="3:15" ht="49.5" customHeight="1">
      <c r="C46" s="155" t="s">
        <v>12</v>
      </c>
      <c r="D46" s="156"/>
      <c r="E46" s="156"/>
      <c r="F46" s="21">
        <v>0</v>
      </c>
      <c r="G46" s="21">
        <v>0</v>
      </c>
      <c r="H46" s="22">
        <f t="shared" si="5"/>
        <v>0</v>
      </c>
      <c r="I46" s="23">
        <v>5</v>
      </c>
      <c r="J46" s="21">
        <v>9</v>
      </c>
      <c r="K46" s="21">
        <v>31</v>
      </c>
      <c r="L46" s="21">
        <v>102</v>
      </c>
      <c r="M46" s="21">
        <v>63</v>
      </c>
      <c r="N46" s="22">
        <f>SUM(I46:M46)</f>
        <v>210</v>
      </c>
      <c r="O46" s="24">
        <f>H46+N46</f>
        <v>210</v>
      </c>
    </row>
    <row r="47" spans="3:15" ht="49.5" customHeight="1" thickBot="1">
      <c r="C47" s="150" t="s">
        <v>13</v>
      </c>
      <c r="D47" s="151"/>
      <c r="E47" s="151"/>
      <c r="F47" s="87">
        <v>0</v>
      </c>
      <c r="G47" s="87">
        <v>0</v>
      </c>
      <c r="H47" s="90">
        <f t="shared" si="5"/>
        <v>0</v>
      </c>
      <c r="I47" s="91">
        <v>0</v>
      </c>
      <c r="J47" s="87">
        <v>0</v>
      </c>
      <c r="K47" s="87">
        <v>0</v>
      </c>
      <c r="L47" s="87">
        <v>2</v>
      </c>
      <c r="M47" s="87">
        <v>0</v>
      </c>
      <c r="N47" s="90">
        <f>SUM(I47:M47)</f>
        <v>2</v>
      </c>
      <c r="O47" s="89">
        <f t="shared" si="7"/>
        <v>2</v>
      </c>
    </row>
    <row r="48" spans="3:15" ht="49.5" customHeight="1">
      <c r="C48" s="173" t="s">
        <v>76</v>
      </c>
      <c r="D48" s="174"/>
      <c r="E48" s="174"/>
      <c r="F48" s="30">
        <f>SUM(F49:F50)</f>
        <v>0</v>
      </c>
      <c r="G48" s="30">
        <f>SUM(G49:G50)</f>
        <v>0</v>
      </c>
      <c r="H48" s="31">
        <f>SUM(F48:G48)</f>
        <v>0</v>
      </c>
      <c r="I48" s="32">
        <f>SUM(I49:I50)</f>
        <v>8</v>
      </c>
      <c r="J48" s="30">
        <f>SUM(J49:J50)</f>
        <v>8</v>
      </c>
      <c r="K48" s="30">
        <f>SUM(K49:K50)</f>
        <v>17</v>
      </c>
      <c r="L48" s="30">
        <f>SUM(L49:L50)</f>
        <v>93</v>
      </c>
      <c r="M48" s="30">
        <f>SUM(M49:M50)</f>
        <v>50</v>
      </c>
      <c r="N48" s="31">
        <f>SUM(I48:M48)</f>
        <v>176</v>
      </c>
      <c r="O48" s="33">
        <f>H48+N48</f>
        <v>176</v>
      </c>
    </row>
    <row r="49" spans="3:15" ht="49.5" customHeight="1">
      <c r="C49" s="155" t="s">
        <v>12</v>
      </c>
      <c r="D49" s="156"/>
      <c r="E49" s="156"/>
      <c r="F49" s="21">
        <v>0</v>
      </c>
      <c r="G49" s="21">
        <v>0</v>
      </c>
      <c r="H49" s="22">
        <f t="shared" si="5"/>
        <v>0</v>
      </c>
      <c r="I49" s="23">
        <v>8</v>
      </c>
      <c r="J49" s="21">
        <v>8</v>
      </c>
      <c r="K49" s="21">
        <v>16</v>
      </c>
      <c r="L49" s="21">
        <v>91</v>
      </c>
      <c r="M49" s="21">
        <v>49</v>
      </c>
      <c r="N49" s="22">
        <f>SUM(I49:M49)</f>
        <v>172</v>
      </c>
      <c r="O49" s="24">
        <f t="shared" si="7"/>
        <v>172</v>
      </c>
    </row>
    <row r="50" spans="3:15" ht="49.5" customHeight="1" thickBot="1">
      <c r="C50" s="150" t="s">
        <v>13</v>
      </c>
      <c r="D50" s="151"/>
      <c r="E50" s="151"/>
      <c r="F50" s="87">
        <v>0</v>
      </c>
      <c r="G50" s="87">
        <v>0</v>
      </c>
      <c r="H50" s="90">
        <f t="shared" si="5"/>
        <v>0</v>
      </c>
      <c r="I50" s="91">
        <v>0</v>
      </c>
      <c r="J50" s="87">
        <v>0</v>
      </c>
      <c r="K50" s="87">
        <v>1</v>
      </c>
      <c r="L50" s="87">
        <v>2</v>
      </c>
      <c r="M50" s="87">
        <v>1</v>
      </c>
      <c r="N50" s="90">
        <f t="shared" si="6"/>
        <v>4</v>
      </c>
      <c r="O50" s="89">
        <f t="shared" si="7"/>
        <v>4</v>
      </c>
    </row>
    <row r="51" spans="3:15" ht="49.5" customHeight="1" thickBot="1">
      <c r="C51" s="182" t="s">
        <v>14</v>
      </c>
      <c r="D51" s="183"/>
      <c r="E51" s="183"/>
      <c r="F51" s="93">
        <v>0</v>
      </c>
      <c r="G51" s="93">
        <v>0</v>
      </c>
      <c r="H51" s="94">
        <v>0</v>
      </c>
      <c r="I51" s="95">
        <v>155</v>
      </c>
      <c r="J51" s="93">
        <v>183</v>
      </c>
      <c r="K51" s="93">
        <v>421</v>
      </c>
      <c r="L51" s="93">
        <v>883</v>
      </c>
      <c r="M51" s="93">
        <v>575</v>
      </c>
      <c r="N51" s="94">
        <v>2217</v>
      </c>
      <c r="O51" s="96">
        <f>H51+N51</f>
        <v>2217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="50" zoomScaleNormal="50" zoomScalePageLayoutView="0" workbookViewId="0" topLeftCell="A1">
      <selection activeCell="N3" sqref="N3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48" customWidth="1"/>
    <col min="17" max="17" width="4.25390625" style="48" customWidth="1"/>
    <col min="18" max="16384" width="0" style="48" hidden="1" customWidth="1"/>
  </cols>
  <sheetData>
    <row r="1" spans="4:15" ht="39.75" customHeight="1">
      <c r="D1" s="2"/>
      <c r="E1" s="3"/>
      <c r="G1" s="195" t="s">
        <v>21</v>
      </c>
      <c r="H1" s="195"/>
      <c r="I1" s="195"/>
      <c r="J1" s="195"/>
      <c r="K1" s="195"/>
      <c r="L1" s="195"/>
      <c r="M1" s="195"/>
      <c r="N1" s="111"/>
      <c r="O1" s="75"/>
    </row>
    <row r="2" spans="5:16" ht="30" customHeight="1">
      <c r="E2" s="4"/>
      <c r="G2" s="196" t="s">
        <v>92</v>
      </c>
      <c r="H2" s="196"/>
      <c r="I2" s="196"/>
      <c r="J2" s="196"/>
      <c r="K2" s="196"/>
      <c r="L2" s="196"/>
      <c r="M2" s="196"/>
      <c r="N2" s="112"/>
      <c r="O2" s="177">
        <v>41086</v>
      </c>
      <c r="P2" s="177"/>
    </row>
    <row r="3" spans="5:17" ht="24.75" customHeight="1">
      <c r="E3" s="34"/>
      <c r="F3" s="113"/>
      <c r="N3" s="114"/>
      <c r="O3" s="177"/>
      <c r="P3" s="177"/>
      <c r="Q3" s="79"/>
    </row>
    <row r="4" spans="3:17" ht="24.75" customHeight="1">
      <c r="C4" s="6"/>
      <c r="N4" s="115"/>
      <c r="O4" s="177" t="s">
        <v>31</v>
      </c>
      <c r="P4" s="177"/>
      <c r="Q4" s="79"/>
    </row>
    <row r="5" spans="3:17" ht="27" customHeight="1">
      <c r="C5" s="6" t="s">
        <v>27</v>
      </c>
      <c r="E5" s="7"/>
      <c r="F5" s="116"/>
      <c r="N5" s="117"/>
      <c r="O5" s="117"/>
      <c r="P5" s="101" t="s">
        <v>79</v>
      </c>
      <c r="Q5" s="79"/>
    </row>
    <row r="6" spans="3:17" ht="9" customHeight="1" thickBot="1">
      <c r="C6" s="35"/>
      <c r="D6" s="35"/>
      <c r="E6" s="35"/>
      <c r="F6" s="118"/>
      <c r="L6" s="84"/>
      <c r="M6" s="84"/>
      <c r="N6" s="119"/>
      <c r="O6" s="119"/>
      <c r="P6" s="119"/>
      <c r="Q6" s="84"/>
    </row>
    <row r="7" spans="3:17" ht="30" customHeight="1" thickBot="1" thickTop="1">
      <c r="C7" s="197" t="s">
        <v>32</v>
      </c>
      <c r="D7" s="198"/>
      <c r="E7" s="198"/>
      <c r="F7" s="201" t="s">
        <v>33</v>
      </c>
      <c r="G7" s="202"/>
      <c r="H7" s="202"/>
      <c r="I7" s="203" t="s">
        <v>34</v>
      </c>
      <c r="J7" s="203"/>
      <c r="K7" s="203"/>
      <c r="L7" s="203"/>
      <c r="M7" s="203"/>
      <c r="N7" s="203"/>
      <c r="O7" s="204"/>
      <c r="P7" s="205" t="s">
        <v>6</v>
      </c>
      <c r="Q7" s="14"/>
    </row>
    <row r="8" spans="3:17" ht="42" customHeight="1" thickBot="1">
      <c r="C8" s="199"/>
      <c r="D8" s="200"/>
      <c r="E8" s="200"/>
      <c r="F8" s="36" t="s">
        <v>7</v>
      </c>
      <c r="G8" s="36" t="s">
        <v>8</v>
      </c>
      <c r="H8" s="37" t="s">
        <v>9</v>
      </c>
      <c r="I8" s="38" t="s">
        <v>35</v>
      </c>
      <c r="J8" s="39" t="s">
        <v>1</v>
      </c>
      <c r="K8" s="39" t="s">
        <v>2</v>
      </c>
      <c r="L8" s="39" t="s">
        <v>3</v>
      </c>
      <c r="M8" s="39" t="s">
        <v>4</v>
      </c>
      <c r="N8" s="39" t="s">
        <v>5</v>
      </c>
      <c r="O8" s="40" t="s">
        <v>9</v>
      </c>
      <c r="P8" s="206"/>
      <c r="Q8" s="14"/>
    </row>
    <row r="9" spans="3:17" ht="30" customHeight="1" thickBot="1">
      <c r="C9" s="208" t="s">
        <v>36</v>
      </c>
      <c r="D9" s="41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14"/>
    </row>
    <row r="10" spans="1:17" ht="30" customHeight="1">
      <c r="A10" s="48"/>
      <c r="B10" s="48"/>
      <c r="C10" s="47" t="s">
        <v>37</v>
      </c>
      <c r="D10" s="44"/>
      <c r="E10" s="45"/>
      <c r="F10" s="127">
        <f>SUM(F11,F17,F20,F25,F29,F30)</f>
        <v>2055</v>
      </c>
      <c r="G10" s="127">
        <f>SUM(G11,G17,G20,G25,G29,G30)</f>
        <v>2792</v>
      </c>
      <c r="H10" s="128">
        <f>SUM(F10:G10)</f>
        <v>4847</v>
      </c>
      <c r="I10" s="129">
        <f aca="true" t="shared" si="0" ref="I10:N10">SUM(I11,I17,I20,I25,I29,I30)</f>
        <v>0</v>
      </c>
      <c r="J10" s="127">
        <f t="shared" si="0"/>
        <v>8962</v>
      </c>
      <c r="K10" s="127">
        <f t="shared" si="0"/>
        <v>6045</v>
      </c>
      <c r="L10" s="127">
        <f t="shared" si="0"/>
        <v>3554</v>
      </c>
      <c r="M10" s="127">
        <f t="shared" si="0"/>
        <v>2628</v>
      </c>
      <c r="N10" s="127">
        <f t="shared" si="0"/>
        <v>1340</v>
      </c>
      <c r="O10" s="128">
        <f>SUM(I10:N10)</f>
        <v>22529</v>
      </c>
      <c r="P10" s="130">
        <f>SUM(O10,H10)</f>
        <v>27376</v>
      </c>
      <c r="Q10" s="14"/>
    </row>
    <row r="11" spans="1:16" ht="30" customHeight="1">
      <c r="A11" s="48"/>
      <c r="B11" s="48"/>
      <c r="C11" s="49"/>
      <c r="D11" s="50" t="s">
        <v>38</v>
      </c>
      <c r="E11" s="51"/>
      <c r="F11" s="131">
        <f>SUM(F12:F16)</f>
        <v>117</v>
      </c>
      <c r="G11" s="131">
        <f>SUM(G12:G16)</f>
        <v>206</v>
      </c>
      <c r="H11" s="132">
        <f aca="true" t="shared" si="1" ref="H11:H74">SUM(F11:G11)</f>
        <v>323</v>
      </c>
      <c r="I11" s="133">
        <f aca="true" t="shared" si="2" ref="I11:N11">SUM(I12:I16)</f>
        <v>0</v>
      </c>
      <c r="J11" s="131">
        <f t="shared" si="2"/>
        <v>1930</v>
      </c>
      <c r="K11" s="131">
        <f t="shared" si="2"/>
        <v>1325</v>
      </c>
      <c r="L11" s="131">
        <f t="shared" si="2"/>
        <v>765</v>
      </c>
      <c r="M11" s="131">
        <f t="shared" si="2"/>
        <v>682</v>
      </c>
      <c r="N11" s="131">
        <f t="shared" si="2"/>
        <v>467</v>
      </c>
      <c r="O11" s="132">
        <f aca="true" t="shared" si="3" ref="O11:O74">SUM(I11:N11)</f>
        <v>5169</v>
      </c>
      <c r="P11" s="134">
        <f aca="true" t="shared" si="4" ref="P11:P74">SUM(O11,H11)</f>
        <v>5492</v>
      </c>
    </row>
    <row r="12" spans="1:16" ht="30" customHeight="1">
      <c r="A12" s="48"/>
      <c r="B12" s="48"/>
      <c r="C12" s="49"/>
      <c r="D12" s="50"/>
      <c r="E12" s="54" t="s">
        <v>39</v>
      </c>
      <c r="F12" s="126">
        <v>0</v>
      </c>
      <c r="G12" s="126">
        <v>0</v>
      </c>
      <c r="H12" s="132">
        <f>SUM(F12:G12)</f>
        <v>0</v>
      </c>
      <c r="I12" s="53">
        <v>0</v>
      </c>
      <c r="J12" s="126">
        <v>1035</v>
      </c>
      <c r="K12" s="126">
        <v>588</v>
      </c>
      <c r="L12" s="126">
        <v>260</v>
      </c>
      <c r="M12" s="126">
        <v>208</v>
      </c>
      <c r="N12" s="126">
        <v>131</v>
      </c>
      <c r="O12" s="132">
        <f t="shared" si="3"/>
        <v>2222</v>
      </c>
      <c r="P12" s="134">
        <f t="shared" si="4"/>
        <v>2222</v>
      </c>
    </row>
    <row r="13" spans="1:16" ht="30" customHeight="1">
      <c r="A13" s="48"/>
      <c r="B13" s="48"/>
      <c r="C13" s="49"/>
      <c r="D13" s="50"/>
      <c r="E13" s="54" t="s">
        <v>40</v>
      </c>
      <c r="F13" s="126">
        <v>0</v>
      </c>
      <c r="G13" s="126">
        <v>0</v>
      </c>
      <c r="H13" s="132">
        <f t="shared" si="1"/>
        <v>0</v>
      </c>
      <c r="I13" s="53">
        <v>0</v>
      </c>
      <c r="J13" s="126">
        <v>2</v>
      </c>
      <c r="K13" s="126">
        <v>5</v>
      </c>
      <c r="L13" s="126">
        <v>11</v>
      </c>
      <c r="M13" s="126">
        <v>34</v>
      </c>
      <c r="N13" s="126">
        <v>36</v>
      </c>
      <c r="O13" s="132">
        <f t="shared" si="3"/>
        <v>88</v>
      </c>
      <c r="P13" s="134">
        <f t="shared" si="4"/>
        <v>88</v>
      </c>
    </row>
    <row r="14" spans="1:16" ht="30" customHeight="1">
      <c r="A14" s="48"/>
      <c r="B14" s="48"/>
      <c r="C14" s="49"/>
      <c r="D14" s="50"/>
      <c r="E14" s="54" t="s">
        <v>41</v>
      </c>
      <c r="F14" s="126">
        <v>38</v>
      </c>
      <c r="G14" s="126">
        <v>86</v>
      </c>
      <c r="H14" s="132">
        <f t="shared" si="1"/>
        <v>124</v>
      </c>
      <c r="I14" s="53">
        <v>0</v>
      </c>
      <c r="J14" s="126">
        <v>195</v>
      </c>
      <c r="K14" s="126">
        <v>154</v>
      </c>
      <c r="L14" s="126">
        <v>89</v>
      </c>
      <c r="M14" s="126">
        <v>106</v>
      </c>
      <c r="N14" s="126">
        <v>84</v>
      </c>
      <c r="O14" s="132">
        <f t="shared" si="3"/>
        <v>628</v>
      </c>
      <c r="P14" s="134">
        <f t="shared" si="4"/>
        <v>752</v>
      </c>
    </row>
    <row r="15" spans="1:16" ht="30" customHeight="1">
      <c r="A15" s="48"/>
      <c r="B15" s="48"/>
      <c r="C15" s="49"/>
      <c r="D15" s="50"/>
      <c r="E15" s="54" t="s">
        <v>42</v>
      </c>
      <c r="F15" s="126">
        <v>35</v>
      </c>
      <c r="G15" s="126">
        <v>51</v>
      </c>
      <c r="H15" s="132">
        <f t="shared" si="1"/>
        <v>86</v>
      </c>
      <c r="I15" s="53">
        <v>0</v>
      </c>
      <c r="J15" s="126">
        <v>160</v>
      </c>
      <c r="K15" s="126">
        <v>124</v>
      </c>
      <c r="L15" s="126">
        <v>101</v>
      </c>
      <c r="M15" s="126">
        <v>79</v>
      </c>
      <c r="N15" s="126">
        <v>38</v>
      </c>
      <c r="O15" s="132">
        <f t="shared" si="3"/>
        <v>502</v>
      </c>
      <c r="P15" s="134">
        <f t="shared" si="4"/>
        <v>588</v>
      </c>
    </row>
    <row r="16" spans="1:16" ht="30" customHeight="1">
      <c r="A16" s="48"/>
      <c r="B16" s="48"/>
      <c r="C16" s="49"/>
      <c r="D16" s="50"/>
      <c r="E16" s="54" t="s">
        <v>43</v>
      </c>
      <c r="F16" s="126">
        <v>44</v>
      </c>
      <c r="G16" s="126">
        <v>69</v>
      </c>
      <c r="H16" s="132">
        <f t="shared" si="1"/>
        <v>113</v>
      </c>
      <c r="I16" s="53">
        <v>0</v>
      </c>
      <c r="J16" s="126">
        <v>538</v>
      </c>
      <c r="K16" s="126">
        <v>454</v>
      </c>
      <c r="L16" s="126">
        <v>304</v>
      </c>
      <c r="M16" s="126">
        <v>255</v>
      </c>
      <c r="N16" s="126">
        <v>178</v>
      </c>
      <c r="O16" s="132">
        <f t="shared" si="3"/>
        <v>1729</v>
      </c>
      <c r="P16" s="134">
        <f t="shared" si="4"/>
        <v>1842</v>
      </c>
    </row>
    <row r="17" spans="3:16" s="48" customFormat="1" ht="30" customHeight="1">
      <c r="C17" s="49"/>
      <c r="D17" s="55" t="s">
        <v>44</v>
      </c>
      <c r="E17" s="56"/>
      <c r="F17" s="131">
        <f>SUM(F18:F19)</f>
        <v>314</v>
      </c>
      <c r="G17" s="131">
        <f>SUM(G18:G19)</f>
        <v>338</v>
      </c>
      <c r="H17" s="132">
        <f t="shared" si="1"/>
        <v>652</v>
      </c>
      <c r="I17" s="133">
        <f aca="true" t="shared" si="5" ref="I17:N17">SUM(I18:I19)</f>
        <v>0</v>
      </c>
      <c r="J17" s="131">
        <f t="shared" si="5"/>
        <v>2100</v>
      </c>
      <c r="K17" s="131">
        <f t="shared" si="5"/>
        <v>1314</v>
      </c>
      <c r="L17" s="131">
        <f t="shared" si="5"/>
        <v>689</v>
      </c>
      <c r="M17" s="131">
        <f t="shared" si="5"/>
        <v>418</v>
      </c>
      <c r="N17" s="131">
        <f t="shared" si="5"/>
        <v>179</v>
      </c>
      <c r="O17" s="132">
        <f t="shared" si="3"/>
        <v>4700</v>
      </c>
      <c r="P17" s="134">
        <f t="shared" si="4"/>
        <v>5352</v>
      </c>
    </row>
    <row r="18" spans="3:16" s="48" customFormat="1" ht="30" customHeight="1">
      <c r="C18" s="49"/>
      <c r="D18" s="50"/>
      <c r="E18" s="54" t="s">
        <v>45</v>
      </c>
      <c r="F18" s="126">
        <v>0</v>
      </c>
      <c r="G18" s="126">
        <v>0</v>
      </c>
      <c r="H18" s="132">
        <f t="shared" si="1"/>
        <v>0</v>
      </c>
      <c r="I18" s="53">
        <v>0</v>
      </c>
      <c r="J18" s="126">
        <v>1480</v>
      </c>
      <c r="K18" s="126">
        <v>943</v>
      </c>
      <c r="L18" s="126">
        <v>492</v>
      </c>
      <c r="M18" s="126">
        <v>326</v>
      </c>
      <c r="N18" s="126">
        <v>142</v>
      </c>
      <c r="O18" s="132">
        <f t="shared" si="3"/>
        <v>3383</v>
      </c>
      <c r="P18" s="134">
        <f t="shared" si="4"/>
        <v>3383</v>
      </c>
    </row>
    <row r="19" spans="3:16" s="48" customFormat="1" ht="30" customHeight="1">
      <c r="C19" s="49"/>
      <c r="D19" s="50"/>
      <c r="E19" s="54" t="s">
        <v>46</v>
      </c>
      <c r="F19" s="126">
        <v>314</v>
      </c>
      <c r="G19" s="126">
        <v>338</v>
      </c>
      <c r="H19" s="132">
        <f t="shared" si="1"/>
        <v>652</v>
      </c>
      <c r="I19" s="53">
        <v>0</v>
      </c>
      <c r="J19" s="126">
        <v>620</v>
      </c>
      <c r="K19" s="126">
        <v>371</v>
      </c>
      <c r="L19" s="126">
        <v>197</v>
      </c>
      <c r="M19" s="126">
        <v>92</v>
      </c>
      <c r="N19" s="126">
        <v>37</v>
      </c>
      <c r="O19" s="132">
        <f t="shared" si="3"/>
        <v>1317</v>
      </c>
      <c r="P19" s="134">
        <f t="shared" si="4"/>
        <v>1969</v>
      </c>
    </row>
    <row r="20" spans="3:16" s="48" customFormat="1" ht="30" customHeight="1">
      <c r="C20" s="49"/>
      <c r="D20" s="55" t="s">
        <v>47</v>
      </c>
      <c r="E20" s="56"/>
      <c r="F20" s="131">
        <f>SUM(F21:F24)</f>
        <v>10</v>
      </c>
      <c r="G20" s="131">
        <f>SUM(G21:G24)</f>
        <v>18</v>
      </c>
      <c r="H20" s="132">
        <f t="shared" si="1"/>
        <v>28</v>
      </c>
      <c r="I20" s="133">
        <f aca="true" t="shared" si="6" ref="I20:N20">SUM(I21:I24)</f>
        <v>0</v>
      </c>
      <c r="J20" s="131">
        <f t="shared" si="6"/>
        <v>189</v>
      </c>
      <c r="K20" s="131">
        <f t="shared" si="6"/>
        <v>158</v>
      </c>
      <c r="L20" s="131">
        <f t="shared" si="6"/>
        <v>206</v>
      </c>
      <c r="M20" s="131">
        <f t="shared" si="6"/>
        <v>169</v>
      </c>
      <c r="N20" s="131">
        <f t="shared" si="6"/>
        <v>66</v>
      </c>
      <c r="O20" s="132">
        <f t="shared" si="3"/>
        <v>788</v>
      </c>
      <c r="P20" s="134">
        <f t="shared" si="4"/>
        <v>816</v>
      </c>
    </row>
    <row r="21" spans="3:16" s="48" customFormat="1" ht="30" customHeight="1">
      <c r="C21" s="49"/>
      <c r="D21" s="50"/>
      <c r="E21" s="54" t="s">
        <v>48</v>
      </c>
      <c r="F21" s="126">
        <v>7</v>
      </c>
      <c r="G21" s="126">
        <v>16</v>
      </c>
      <c r="H21" s="132">
        <f t="shared" si="1"/>
        <v>23</v>
      </c>
      <c r="I21" s="53">
        <v>0</v>
      </c>
      <c r="J21" s="126">
        <v>153</v>
      </c>
      <c r="K21" s="126">
        <v>134</v>
      </c>
      <c r="L21" s="126">
        <v>184</v>
      </c>
      <c r="M21" s="126">
        <v>154</v>
      </c>
      <c r="N21" s="126">
        <v>59</v>
      </c>
      <c r="O21" s="132">
        <f t="shared" si="3"/>
        <v>684</v>
      </c>
      <c r="P21" s="134">
        <f t="shared" si="4"/>
        <v>707</v>
      </c>
    </row>
    <row r="22" spans="3:16" s="48" customFormat="1" ht="30" customHeight="1">
      <c r="C22" s="49"/>
      <c r="D22" s="50"/>
      <c r="E22" s="57" t="s">
        <v>49</v>
      </c>
      <c r="F22" s="126">
        <v>3</v>
      </c>
      <c r="G22" s="126">
        <v>2</v>
      </c>
      <c r="H22" s="132">
        <f t="shared" si="1"/>
        <v>5</v>
      </c>
      <c r="I22" s="53">
        <v>0</v>
      </c>
      <c r="J22" s="126">
        <v>36</v>
      </c>
      <c r="K22" s="126">
        <v>24</v>
      </c>
      <c r="L22" s="126">
        <v>22</v>
      </c>
      <c r="M22" s="126">
        <v>15</v>
      </c>
      <c r="N22" s="126">
        <v>7</v>
      </c>
      <c r="O22" s="132">
        <f t="shared" si="3"/>
        <v>104</v>
      </c>
      <c r="P22" s="134">
        <f t="shared" si="4"/>
        <v>109</v>
      </c>
    </row>
    <row r="23" spans="3:16" s="48" customFormat="1" ht="30" customHeight="1">
      <c r="C23" s="49"/>
      <c r="D23" s="50"/>
      <c r="E23" s="57" t="s">
        <v>50</v>
      </c>
      <c r="F23" s="126">
        <v>0</v>
      </c>
      <c r="G23" s="126">
        <v>0</v>
      </c>
      <c r="H23" s="132">
        <f t="shared" si="1"/>
        <v>0</v>
      </c>
      <c r="I23" s="53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32">
        <f t="shared" si="3"/>
        <v>0</v>
      </c>
      <c r="P23" s="134">
        <f t="shared" si="4"/>
        <v>0</v>
      </c>
    </row>
    <row r="24" spans="3:16" s="48" customFormat="1" ht="30" customHeight="1">
      <c r="C24" s="49"/>
      <c r="D24" s="58"/>
      <c r="E24" s="57" t="s">
        <v>77</v>
      </c>
      <c r="F24" s="126">
        <v>0</v>
      </c>
      <c r="G24" s="126">
        <v>0</v>
      </c>
      <c r="H24" s="132">
        <f t="shared" si="1"/>
        <v>0</v>
      </c>
      <c r="I24" s="69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32">
        <f t="shared" si="3"/>
        <v>0</v>
      </c>
      <c r="P24" s="134">
        <f t="shared" si="4"/>
        <v>0</v>
      </c>
    </row>
    <row r="25" spans="3:16" s="48" customFormat="1" ht="30" customHeight="1">
      <c r="C25" s="49"/>
      <c r="D25" s="55" t="s">
        <v>51</v>
      </c>
      <c r="E25" s="56"/>
      <c r="F25" s="131">
        <f>SUM(F26:F28)</f>
        <v>690</v>
      </c>
      <c r="G25" s="131">
        <f>SUM(G26:G28)</f>
        <v>1004</v>
      </c>
      <c r="H25" s="132">
        <f t="shared" si="1"/>
        <v>1694</v>
      </c>
      <c r="I25" s="133">
        <f aca="true" t="shared" si="7" ref="I25:N25">SUM(I26:I28)</f>
        <v>0</v>
      </c>
      <c r="J25" s="131">
        <f>SUM(J26:J28)</f>
        <v>1510</v>
      </c>
      <c r="K25" s="131">
        <f t="shared" si="7"/>
        <v>1333</v>
      </c>
      <c r="L25" s="131">
        <f t="shared" si="7"/>
        <v>804</v>
      </c>
      <c r="M25" s="131">
        <f t="shared" si="7"/>
        <v>600</v>
      </c>
      <c r="N25" s="131">
        <f t="shared" si="7"/>
        <v>261</v>
      </c>
      <c r="O25" s="132">
        <f t="shared" si="3"/>
        <v>4508</v>
      </c>
      <c r="P25" s="134">
        <f t="shared" si="4"/>
        <v>6202</v>
      </c>
    </row>
    <row r="26" spans="3:16" s="48" customFormat="1" ht="30" customHeight="1">
      <c r="C26" s="49"/>
      <c r="D26" s="50"/>
      <c r="E26" s="57" t="s">
        <v>52</v>
      </c>
      <c r="F26" s="52">
        <v>650</v>
      </c>
      <c r="G26" s="52">
        <v>947</v>
      </c>
      <c r="H26" s="132">
        <f t="shared" si="1"/>
        <v>1597</v>
      </c>
      <c r="I26" s="53">
        <v>0</v>
      </c>
      <c r="J26" s="52">
        <v>1440</v>
      </c>
      <c r="K26" s="52">
        <v>1301</v>
      </c>
      <c r="L26" s="52">
        <v>784</v>
      </c>
      <c r="M26" s="52">
        <v>578</v>
      </c>
      <c r="N26" s="52">
        <v>256</v>
      </c>
      <c r="O26" s="132">
        <f t="shared" si="3"/>
        <v>4359</v>
      </c>
      <c r="P26" s="134">
        <f t="shared" si="4"/>
        <v>5956</v>
      </c>
    </row>
    <row r="27" spans="3:16" s="48" customFormat="1" ht="30" customHeight="1">
      <c r="C27" s="49"/>
      <c r="D27" s="50"/>
      <c r="E27" s="57" t="s">
        <v>53</v>
      </c>
      <c r="F27" s="52">
        <v>13</v>
      </c>
      <c r="G27" s="52">
        <v>24</v>
      </c>
      <c r="H27" s="132">
        <f t="shared" si="1"/>
        <v>37</v>
      </c>
      <c r="I27" s="120">
        <v>0</v>
      </c>
      <c r="J27" s="52">
        <v>32</v>
      </c>
      <c r="K27" s="52">
        <v>17</v>
      </c>
      <c r="L27" s="52">
        <v>5</v>
      </c>
      <c r="M27" s="52">
        <v>16</v>
      </c>
      <c r="N27" s="52">
        <v>5</v>
      </c>
      <c r="O27" s="132">
        <f t="shared" si="3"/>
        <v>75</v>
      </c>
      <c r="P27" s="134">
        <f t="shared" si="4"/>
        <v>112</v>
      </c>
    </row>
    <row r="28" spans="3:16" s="48" customFormat="1" ht="30" customHeight="1">
      <c r="C28" s="49"/>
      <c r="D28" s="50"/>
      <c r="E28" s="57" t="s">
        <v>54</v>
      </c>
      <c r="F28" s="52">
        <v>27</v>
      </c>
      <c r="G28" s="52">
        <v>33</v>
      </c>
      <c r="H28" s="132">
        <f t="shared" si="1"/>
        <v>60</v>
      </c>
      <c r="I28" s="120">
        <v>0</v>
      </c>
      <c r="J28" s="52">
        <v>38</v>
      </c>
      <c r="K28" s="52">
        <v>15</v>
      </c>
      <c r="L28" s="52">
        <v>15</v>
      </c>
      <c r="M28" s="52">
        <v>6</v>
      </c>
      <c r="N28" s="52">
        <v>0</v>
      </c>
      <c r="O28" s="132">
        <f t="shared" si="3"/>
        <v>74</v>
      </c>
      <c r="P28" s="134">
        <f t="shared" si="4"/>
        <v>134</v>
      </c>
    </row>
    <row r="29" spans="3:16" s="48" customFormat="1" ht="30" customHeight="1">
      <c r="C29" s="49"/>
      <c r="D29" s="59" t="s">
        <v>55</v>
      </c>
      <c r="E29" s="60"/>
      <c r="F29" s="52">
        <v>17</v>
      </c>
      <c r="G29" s="52">
        <v>21</v>
      </c>
      <c r="H29" s="132">
        <f t="shared" si="1"/>
        <v>38</v>
      </c>
      <c r="I29" s="53">
        <v>0</v>
      </c>
      <c r="J29" s="52">
        <v>90</v>
      </c>
      <c r="K29" s="52">
        <v>59</v>
      </c>
      <c r="L29" s="52">
        <v>45</v>
      </c>
      <c r="M29" s="52">
        <v>55</v>
      </c>
      <c r="N29" s="52">
        <v>32</v>
      </c>
      <c r="O29" s="132">
        <f t="shared" si="3"/>
        <v>281</v>
      </c>
      <c r="P29" s="134">
        <f t="shared" si="4"/>
        <v>319</v>
      </c>
    </row>
    <row r="30" spans="3:16" s="48" customFormat="1" ht="30" customHeight="1" thickBot="1">
      <c r="C30" s="61"/>
      <c r="D30" s="62" t="s">
        <v>56</v>
      </c>
      <c r="E30" s="63"/>
      <c r="F30" s="64">
        <v>907</v>
      </c>
      <c r="G30" s="64">
        <v>1205</v>
      </c>
      <c r="H30" s="135">
        <f t="shared" si="1"/>
        <v>2112</v>
      </c>
      <c r="I30" s="65">
        <v>0</v>
      </c>
      <c r="J30" s="64">
        <v>3143</v>
      </c>
      <c r="K30" s="64">
        <v>1856</v>
      </c>
      <c r="L30" s="64">
        <v>1045</v>
      </c>
      <c r="M30" s="64">
        <v>704</v>
      </c>
      <c r="N30" s="64">
        <v>335</v>
      </c>
      <c r="O30" s="135">
        <f t="shared" si="3"/>
        <v>7083</v>
      </c>
      <c r="P30" s="136">
        <f t="shared" si="4"/>
        <v>9195</v>
      </c>
    </row>
    <row r="31" spans="3:16" s="48" customFormat="1" ht="30" customHeight="1">
      <c r="C31" s="47" t="s">
        <v>57</v>
      </c>
      <c r="D31" s="66"/>
      <c r="E31" s="67"/>
      <c r="F31" s="127">
        <f>SUM(F32:F40)</f>
        <v>18</v>
      </c>
      <c r="G31" s="127">
        <f>SUM(G32:G40)</f>
        <v>11</v>
      </c>
      <c r="H31" s="128">
        <f t="shared" si="1"/>
        <v>29</v>
      </c>
      <c r="I31" s="129">
        <f aca="true" t="shared" si="8" ref="I31:N31">SUM(I32:I40)</f>
        <v>0</v>
      </c>
      <c r="J31" s="127">
        <f t="shared" si="8"/>
        <v>1180</v>
      </c>
      <c r="K31" s="127">
        <f t="shared" si="8"/>
        <v>808</v>
      </c>
      <c r="L31" s="127">
        <f t="shared" si="8"/>
        <v>610</v>
      </c>
      <c r="M31" s="127">
        <f t="shared" si="8"/>
        <v>540</v>
      </c>
      <c r="N31" s="127">
        <f t="shared" si="8"/>
        <v>337</v>
      </c>
      <c r="O31" s="128">
        <f t="shared" si="3"/>
        <v>3475</v>
      </c>
      <c r="P31" s="130">
        <f t="shared" si="4"/>
        <v>3504</v>
      </c>
    </row>
    <row r="32" spans="3:16" s="48" customFormat="1" ht="30" customHeight="1">
      <c r="C32" s="68"/>
      <c r="D32" s="59" t="s">
        <v>58</v>
      </c>
      <c r="E32" s="60"/>
      <c r="F32" s="124">
        <v>0</v>
      </c>
      <c r="G32" s="124">
        <v>0</v>
      </c>
      <c r="H32" s="137">
        <f t="shared" si="1"/>
        <v>0</v>
      </c>
      <c r="I32" s="69">
        <v>0</v>
      </c>
      <c r="J32" s="124">
        <v>173</v>
      </c>
      <c r="K32" s="124">
        <v>164</v>
      </c>
      <c r="L32" s="124">
        <v>94</v>
      </c>
      <c r="M32" s="124">
        <v>58</v>
      </c>
      <c r="N32" s="124">
        <v>25</v>
      </c>
      <c r="O32" s="137">
        <f t="shared" si="3"/>
        <v>514</v>
      </c>
      <c r="P32" s="138">
        <f t="shared" si="4"/>
        <v>514</v>
      </c>
    </row>
    <row r="33" spans="3:16" s="48" customFormat="1" ht="30" customHeight="1">
      <c r="C33" s="49"/>
      <c r="D33" s="59" t="s">
        <v>59</v>
      </c>
      <c r="E33" s="60"/>
      <c r="F33" s="126">
        <v>0</v>
      </c>
      <c r="G33" s="126">
        <v>0</v>
      </c>
      <c r="H33" s="131">
        <f t="shared" si="1"/>
        <v>0</v>
      </c>
      <c r="I33" s="69">
        <v>0</v>
      </c>
      <c r="J33" s="126">
        <v>1</v>
      </c>
      <c r="K33" s="126">
        <v>0</v>
      </c>
      <c r="L33" s="126">
        <v>0</v>
      </c>
      <c r="M33" s="126">
        <v>0</v>
      </c>
      <c r="N33" s="126">
        <v>0</v>
      </c>
      <c r="O33" s="132">
        <f t="shared" si="3"/>
        <v>1</v>
      </c>
      <c r="P33" s="134">
        <f t="shared" si="4"/>
        <v>1</v>
      </c>
    </row>
    <row r="34" spans="3:16" s="48" customFormat="1" ht="30" customHeight="1">
      <c r="C34" s="49"/>
      <c r="D34" s="59" t="s">
        <v>74</v>
      </c>
      <c r="E34" s="60"/>
      <c r="F34" s="126">
        <v>0</v>
      </c>
      <c r="G34" s="126">
        <v>0</v>
      </c>
      <c r="H34" s="131">
        <f t="shared" si="1"/>
        <v>0</v>
      </c>
      <c r="I34" s="69">
        <v>0</v>
      </c>
      <c r="J34" s="126">
        <v>782</v>
      </c>
      <c r="K34" s="126">
        <v>446</v>
      </c>
      <c r="L34" s="126">
        <v>230</v>
      </c>
      <c r="M34" s="126">
        <v>110</v>
      </c>
      <c r="N34" s="126">
        <v>55</v>
      </c>
      <c r="O34" s="132">
        <f t="shared" si="3"/>
        <v>1623</v>
      </c>
      <c r="P34" s="134">
        <f t="shared" si="4"/>
        <v>1623</v>
      </c>
    </row>
    <row r="35" spans="3:16" s="48" customFormat="1" ht="30" customHeight="1">
      <c r="C35" s="49"/>
      <c r="D35" s="59" t="s">
        <v>60</v>
      </c>
      <c r="E35" s="60"/>
      <c r="F35" s="126">
        <v>1</v>
      </c>
      <c r="G35" s="126">
        <v>1</v>
      </c>
      <c r="H35" s="131">
        <f t="shared" si="1"/>
        <v>2</v>
      </c>
      <c r="I35" s="53">
        <v>0</v>
      </c>
      <c r="J35" s="126">
        <v>38</v>
      </c>
      <c r="K35" s="126">
        <v>28</v>
      </c>
      <c r="L35" s="126">
        <v>41</v>
      </c>
      <c r="M35" s="126">
        <v>38</v>
      </c>
      <c r="N35" s="126">
        <v>18</v>
      </c>
      <c r="O35" s="132">
        <f t="shared" si="3"/>
        <v>163</v>
      </c>
      <c r="P35" s="134">
        <f t="shared" si="4"/>
        <v>165</v>
      </c>
    </row>
    <row r="36" spans="3:16" s="48" customFormat="1" ht="30" customHeight="1">
      <c r="C36" s="49"/>
      <c r="D36" s="59" t="s">
        <v>61</v>
      </c>
      <c r="E36" s="60"/>
      <c r="F36" s="126">
        <v>17</v>
      </c>
      <c r="G36" s="126">
        <v>10</v>
      </c>
      <c r="H36" s="131">
        <f t="shared" si="1"/>
        <v>27</v>
      </c>
      <c r="I36" s="53">
        <v>0</v>
      </c>
      <c r="J36" s="126">
        <v>107</v>
      </c>
      <c r="K36" s="126">
        <v>70</v>
      </c>
      <c r="L36" s="126">
        <v>46</v>
      </c>
      <c r="M36" s="126">
        <v>45</v>
      </c>
      <c r="N36" s="126">
        <v>11</v>
      </c>
      <c r="O36" s="132">
        <f t="shared" si="3"/>
        <v>279</v>
      </c>
      <c r="P36" s="134">
        <f t="shared" si="4"/>
        <v>306</v>
      </c>
    </row>
    <row r="37" spans="3:16" s="48" customFormat="1" ht="30" customHeight="1">
      <c r="C37" s="49"/>
      <c r="D37" s="59" t="s">
        <v>62</v>
      </c>
      <c r="E37" s="60"/>
      <c r="F37" s="126">
        <v>0</v>
      </c>
      <c r="G37" s="126">
        <v>0</v>
      </c>
      <c r="H37" s="131">
        <f t="shared" si="1"/>
        <v>0</v>
      </c>
      <c r="I37" s="69">
        <v>0</v>
      </c>
      <c r="J37" s="126">
        <v>78</v>
      </c>
      <c r="K37" s="126">
        <v>96</v>
      </c>
      <c r="L37" s="126">
        <v>115</v>
      </c>
      <c r="M37" s="126">
        <v>55</v>
      </c>
      <c r="N37" s="126">
        <v>35</v>
      </c>
      <c r="O37" s="132">
        <f t="shared" si="3"/>
        <v>379</v>
      </c>
      <c r="P37" s="134">
        <f t="shared" si="4"/>
        <v>379</v>
      </c>
    </row>
    <row r="38" spans="3:16" s="48" customFormat="1" ht="30" customHeight="1">
      <c r="C38" s="49"/>
      <c r="D38" s="59" t="s">
        <v>63</v>
      </c>
      <c r="E38" s="60"/>
      <c r="F38" s="126">
        <v>0</v>
      </c>
      <c r="G38" s="126">
        <v>0</v>
      </c>
      <c r="H38" s="131">
        <f t="shared" si="1"/>
        <v>0</v>
      </c>
      <c r="I38" s="69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32">
        <f t="shared" si="3"/>
        <v>0</v>
      </c>
      <c r="P38" s="134">
        <f t="shared" si="4"/>
        <v>0</v>
      </c>
    </row>
    <row r="39" spans="3:16" s="48" customFormat="1" ht="30" customHeight="1">
      <c r="C39" s="49"/>
      <c r="D39" s="188" t="s">
        <v>64</v>
      </c>
      <c r="E39" s="189"/>
      <c r="F39" s="126">
        <v>0</v>
      </c>
      <c r="G39" s="126">
        <v>0</v>
      </c>
      <c r="H39" s="132">
        <f t="shared" si="1"/>
        <v>0</v>
      </c>
      <c r="I39" s="69">
        <v>0</v>
      </c>
      <c r="J39" s="126">
        <v>1</v>
      </c>
      <c r="K39" s="126">
        <v>4</v>
      </c>
      <c r="L39" s="126">
        <v>84</v>
      </c>
      <c r="M39" s="126">
        <v>234</v>
      </c>
      <c r="N39" s="126">
        <v>193</v>
      </c>
      <c r="O39" s="132">
        <f t="shared" si="3"/>
        <v>516</v>
      </c>
      <c r="P39" s="134">
        <f t="shared" si="4"/>
        <v>516</v>
      </c>
    </row>
    <row r="40" spans="3:16" s="48" customFormat="1" ht="30" customHeight="1" thickBot="1">
      <c r="C40" s="61"/>
      <c r="D40" s="190" t="s">
        <v>65</v>
      </c>
      <c r="E40" s="191"/>
      <c r="F40" s="125">
        <v>0</v>
      </c>
      <c r="G40" s="125">
        <v>0</v>
      </c>
      <c r="H40" s="139">
        <f t="shared" si="1"/>
        <v>0</v>
      </c>
      <c r="I40" s="70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39">
        <f t="shared" si="3"/>
        <v>0</v>
      </c>
      <c r="P40" s="140">
        <f t="shared" si="4"/>
        <v>0</v>
      </c>
    </row>
    <row r="41" spans="3:16" s="48" customFormat="1" ht="30" customHeight="1">
      <c r="C41" s="47" t="s">
        <v>66</v>
      </c>
      <c r="D41" s="66"/>
      <c r="E41" s="67"/>
      <c r="F41" s="127">
        <f>SUM(F42:F45)</f>
        <v>0</v>
      </c>
      <c r="G41" s="127">
        <f>SUM(G42:G45)</f>
        <v>0</v>
      </c>
      <c r="H41" s="128">
        <f t="shared" si="1"/>
        <v>0</v>
      </c>
      <c r="I41" s="122">
        <v>0</v>
      </c>
      <c r="J41" s="127">
        <f>SUM(J42:J45)</f>
        <v>163</v>
      </c>
      <c r="K41" s="127">
        <f>SUM(K42:K45)</f>
        <v>189</v>
      </c>
      <c r="L41" s="127">
        <f>SUM(L42:L45)</f>
        <v>429</v>
      </c>
      <c r="M41" s="127">
        <f>SUM(M42:M45)</f>
        <v>908</v>
      </c>
      <c r="N41" s="127">
        <f>SUM(N42:N45)</f>
        <v>591</v>
      </c>
      <c r="O41" s="128">
        <f t="shared" si="3"/>
        <v>2280</v>
      </c>
      <c r="P41" s="130">
        <f t="shared" si="4"/>
        <v>2280</v>
      </c>
    </row>
    <row r="42" spans="3:16" s="48" customFormat="1" ht="30" customHeight="1">
      <c r="C42" s="49"/>
      <c r="D42" s="59" t="s">
        <v>67</v>
      </c>
      <c r="E42" s="60"/>
      <c r="F42" s="52">
        <v>0</v>
      </c>
      <c r="G42" s="52">
        <v>0</v>
      </c>
      <c r="H42" s="132">
        <f t="shared" si="1"/>
        <v>0</v>
      </c>
      <c r="I42" s="69">
        <v>0</v>
      </c>
      <c r="J42" s="126">
        <v>7</v>
      </c>
      <c r="K42" s="126">
        <v>13</v>
      </c>
      <c r="L42" s="126">
        <v>194</v>
      </c>
      <c r="M42" s="126">
        <v>510</v>
      </c>
      <c r="N42" s="126">
        <v>356</v>
      </c>
      <c r="O42" s="132">
        <f t="shared" si="3"/>
        <v>1080</v>
      </c>
      <c r="P42" s="134">
        <f t="shared" si="4"/>
        <v>1080</v>
      </c>
    </row>
    <row r="43" spans="3:16" s="48" customFormat="1" ht="30" customHeight="1">
      <c r="C43" s="49"/>
      <c r="D43" s="59" t="s">
        <v>68</v>
      </c>
      <c r="E43" s="60"/>
      <c r="F43" s="52">
        <v>0</v>
      </c>
      <c r="G43" s="52">
        <v>0</v>
      </c>
      <c r="H43" s="132">
        <f t="shared" si="1"/>
        <v>0</v>
      </c>
      <c r="I43" s="69">
        <v>0</v>
      </c>
      <c r="J43" s="126">
        <v>142</v>
      </c>
      <c r="K43" s="126">
        <v>157</v>
      </c>
      <c r="L43" s="126">
        <v>186</v>
      </c>
      <c r="M43" s="126">
        <v>191</v>
      </c>
      <c r="N43" s="126">
        <v>114</v>
      </c>
      <c r="O43" s="132">
        <f t="shared" si="3"/>
        <v>790</v>
      </c>
      <c r="P43" s="134">
        <f t="shared" si="4"/>
        <v>790</v>
      </c>
    </row>
    <row r="44" spans="3:16" s="48" customFormat="1" ht="30" customHeight="1">
      <c r="C44" s="49"/>
      <c r="D44" s="59" t="s">
        <v>69</v>
      </c>
      <c r="E44" s="60"/>
      <c r="F44" s="52">
        <v>0</v>
      </c>
      <c r="G44" s="52">
        <v>0</v>
      </c>
      <c r="H44" s="141">
        <f t="shared" si="1"/>
        <v>0</v>
      </c>
      <c r="I44" s="69">
        <v>0</v>
      </c>
      <c r="J44" s="126">
        <v>5</v>
      </c>
      <c r="K44" s="126">
        <v>10</v>
      </c>
      <c r="L44" s="126">
        <v>32</v>
      </c>
      <c r="M44" s="126">
        <v>105</v>
      </c>
      <c r="N44" s="126">
        <v>63</v>
      </c>
      <c r="O44" s="132">
        <f t="shared" si="3"/>
        <v>215</v>
      </c>
      <c r="P44" s="134">
        <f t="shared" si="4"/>
        <v>215</v>
      </c>
    </row>
    <row r="45" spans="3:16" s="48" customFormat="1" ht="30" customHeight="1" thickBot="1">
      <c r="C45" s="61"/>
      <c r="D45" s="62" t="s">
        <v>78</v>
      </c>
      <c r="E45" s="63"/>
      <c r="F45" s="64">
        <v>0</v>
      </c>
      <c r="G45" s="64">
        <v>0</v>
      </c>
      <c r="H45" s="135">
        <f t="shared" si="1"/>
        <v>0</v>
      </c>
      <c r="I45" s="71">
        <v>0</v>
      </c>
      <c r="J45" s="142">
        <v>9</v>
      </c>
      <c r="K45" s="142">
        <v>9</v>
      </c>
      <c r="L45" s="142">
        <v>17</v>
      </c>
      <c r="M45" s="142">
        <v>102</v>
      </c>
      <c r="N45" s="142">
        <v>58</v>
      </c>
      <c r="O45" s="135">
        <f t="shared" si="3"/>
        <v>195</v>
      </c>
      <c r="P45" s="136">
        <f t="shared" si="4"/>
        <v>195</v>
      </c>
    </row>
    <row r="46" spans="3:16" s="48" customFormat="1" ht="30" customHeight="1" thickBot="1">
      <c r="C46" s="192" t="s">
        <v>70</v>
      </c>
      <c r="D46" s="193"/>
      <c r="E46" s="194"/>
      <c r="F46" s="143">
        <f>SUM(F10,F31,F41)</f>
        <v>2073</v>
      </c>
      <c r="G46" s="143">
        <f>SUM(G10,G31,G41)</f>
        <v>2803</v>
      </c>
      <c r="H46" s="144">
        <f t="shared" si="1"/>
        <v>4876</v>
      </c>
      <c r="I46" s="145">
        <f aca="true" t="shared" si="9" ref="I46:N46">SUM(I10,I31,I41)</f>
        <v>0</v>
      </c>
      <c r="J46" s="143">
        <f t="shared" si="9"/>
        <v>10305</v>
      </c>
      <c r="K46" s="143">
        <f t="shared" si="9"/>
        <v>7042</v>
      </c>
      <c r="L46" s="143">
        <f t="shared" si="9"/>
        <v>4593</v>
      </c>
      <c r="M46" s="143">
        <f t="shared" si="9"/>
        <v>4076</v>
      </c>
      <c r="N46" s="143">
        <f t="shared" si="9"/>
        <v>2268</v>
      </c>
      <c r="O46" s="144">
        <f t="shared" si="3"/>
        <v>28284</v>
      </c>
      <c r="P46" s="146">
        <f t="shared" si="4"/>
        <v>33160</v>
      </c>
    </row>
    <row r="47" spans="3:17" s="48" customFormat="1" ht="30" customHeight="1" thickBot="1" thickTop="1">
      <c r="C47" s="72" t="s">
        <v>71</v>
      </c>
      <c r="D47" s="46"/>
      <c r="E47" s="46"/>
      <c r="F47" s="110"/>
      <c r="G47" s="110"/>
      <c r="H47" s="110">
        <f t="shared" si="1"/>
        <v>0</v>
      </c>
      <c r="I47" s="110"/>
      <c r="J47" s="110"/>
      <c r="K47" s="110"/>
      <c r="L47" s="110"/>
      <c r="M47" s="110"/>
      <c r="N47" s="110"/>
      <c r="O47" s="110">
        <f t="shared" si="3"/>
        <v>0</v>
      </c>
      <c r="P47" s="147">
        <f t="shared" si="4"/>
        <v>0</v>
      </c>
      <c r="Q47" s="14"/>
    </row>
    <row r="48" spans="3:17" s="48" customFormat="1" ht="30" customHeight="1">
      <c r="C48" s="47" t="s">
        <v>37</v>
      </c>
      <c r="D48" s="44"/>
      <c r="E48" s="45"/>
      <c r="F48" s="127">
        <f>SUM(F49,F55,F58,F63,F67,F68)</f>
        <v>1862275</v>
      </c>
      <c r="G48" s="127">
        <f>SUM(G49,G55,G58,G63,G67,G68)</f>
        <v>3470990</v>
      </c>
      <c r="H48" s="128">
        <f t="shared" si="1"/>
        <v>5333265</v>
      </c>
      <c r="I48" s="129">
        <f aca="true" t="shared" si="10" ref="I48:N48">SUM(I49,I55,I58,I63,I67,I68)</f>
        <v>0</v>
      </c>
      <c r="J48" s="127">
        <f t="shared" si="10"/>
        <v>27023087</v>
      </c>
      <c r="K48" s="127">
        <f t="shared" si="10"/>
        <v>21726974</v>
      </c>
      <c r="L48" s="127">
        <f t="shared" si="10"/>
        <v>17351936</v>
      </c>
      <c r="M48" s="127">
        <f t="shared" si="10"/>
        <v>15244262</v>
      </c>
      <c r="N48" s="127">
        <f t="shared" si="10"/>
        <v>8696249</v>
      </c>
      <c r="O48" s="128">
        <f t="shared" si="3"/>
        <v>90042508</v>
      </c>
      <c r="P48" s="130">
        <f t="shared" si="4"/>
        <v>95375773</v>
      </c>
      <c r="Q48" s="14"/>
    </row>
    <row r="49" spans="3:16" s="48" customFormat="1" ht="30" customHeight="1">
      <c r="C49" s="49"/>
      <c r="D49" s="50" t="s">
        <v>38</v>
      </c>
      <c r="E49" s="51"/>
      <c r="F49" s="131">
        <f>SUM(F50:F54)</f>
        <v>238632</v>
      </c>
      <c r="G49" s="131">
        <f>SUM(G50:G54)</f>
        <v>560267</v>
      </c>
      <c r="H49" s="132">
        <f t="shared" si="1"/>
        <v>798899</v>
      </c>
      <c r="I49" s="133">
        <f aca="true" t="shared" si="11" ref="I49:N49">SUM(I50:I54)</f>
        <v>0</v>
      </c>
      <c r="J49" s="131">
        <f t="shared" si="11"/>
        <v>5090195</v>
      </c>
      <c r="K49" s="131">
        <f t="shared" si="11"/>
        <v>4003544</v>
      </c>
      <c r="L49" s="131">
        <f t="shared" si="11"/>
        <v>2833390</v>
      </c>
      <c r="M49" s="131">
        <f t="shared" si="11"/>
        <v>3224311</v>
      </c>
      <c r="N49" s="131">
        <f t="shared" si="11"/>
        <v>2486065</v>
      </c>
      <c r="O49" s="132">
        <f t="shared" si="3"/>
        <v>17637505</v>
      </c>
      <c r="P49" s="134">
        <f t="shared" si="4"/>
        <v>18436404</v>
      </c>
    </row>
    <row r="50" spans="3:16" s="48" customFormat="1" ht="30" customHeight="1">
      <c r="C50" s="49"/>
      <c r="D50" s="50"/>
      <c r="E50" s="54" t="s">
        <v>39</v>
      </c>
      <c r="F50" s="126">
        <v>0</v>
      </c>
      <c r="G50" s="126">
        <v>0</v>
      </c>
      <c r="H50" s="132">
        <f t="shared" si="1"/>
        <v>0</v>
      </c>
      <c r="I50" s="53">
        <v>0</v>
      </c>
      <c r="J50" s="126">
        <v>3203645</v>
      </c>
      <c r="K50" s="126">
        <v>2437764</v>
      </c>
      <c r="L50" s="126">
        <v>1681283</v>
      </c>
      <c r="M50" s="126">
        <v>1938385</v>
      </c>
      <c r="N50" s="126">
        <v>1435686</v>
      </c>
      <c r="O50" s="132">
        <f t="shared" si="3"/>
        <v>10696763</v>
      </c>
      <c r="P50" s="134">
        <f t="shared" si="4"/>
        <v>10696763</v>
      </c>
    </row>
    <row r="51" spans="3:16" s="48" customFormat="1" ht="30" customHeight="1">
      <c r="C51" s="49"/>
      <c r="D51" s="50"/>
      <c r="E51" s="54" t="s">
        <v>40</v>
      </c>
      <c r="F51" s="126">
        <v>0</v>
      </c>
      <c r="G51" s="126">
        <v>0</v>
      </c>
      <c r="H51" s="132">
        <f t="shared" si="1"/>
        <v>0</v>
      </c>
      <c r="I51" s="53">
        <v>0</v>
      </c>
      <c r="J51" s="126">
        <v>11803</v>
      </c>
      <c r="K51" s="126">
        <v>35610</v>
      </c>
      <c r="L51" s="126">
        <v>66993</v>
      </c>
      <c r="M51" s="126">
        <v>281082</v>
      </c>
      <c r="N51" s="126">
        <v>235146</v>
      </c>
      <c r="O51" s="132">
        <f t="shared" si="3"/>
        <v>630634</v>
      </c>
      <c r="P51" s="134">
        <f t="shared" si="4"/>
        <v>630634</v>
      </c>
    </row>
    <row r="52" spans="3:16" s="48" customFormat="1" ht="30" customHeight="1">
      <c r="C52" s="49"/>
      <c r="D52" s="50"/>
      <c r="E52" s="54" t="s">
        <v>41</v>
      </c>
      <c r="F52" s="126">
        <v>94069</v>
      </c>
      <c r="G52" s="126">
        <v>301106</v>
      </c>
      <c r="H52" s="132">
        <f t="shared" si="1"/>
        <v>395175</v>
      </c>
      <c r="I52" s="53">
        <v>0</v>
      </c>
      <c r="J52" s="126">
        <v>749831</v>
      </c>
      <c r="K52" s="126">
        <v>630234</v>
      </c>
      <c r="L52" s="126">
        <v>391100</v>
      </c>
      <c r="M52" s="126">
        <v>472590</v>
      </c>
      <c r="N52" s="126">
        <v>512862</v>
      </c>
      <c r="O52" s="132">
        <f t="shared" si="3"/>
        <v>2756617</v>
      </c>
      <c r="P52" s="134">
        <f t="shared" si="4"/>
        <v>3151792</v>
      </c>
    </row>
    <row r="53" spans="3:16" s="48" customFormat="1" ht="30" customHeight="1">
      <c r="C53" s="49"/>
      <c r="D53" s="50"/>
      <c r="E53" s="54" t="s">
        <v>42</v>
      </c>
      <c r="F53" s="126">
        <v>101044</v>
      </c>
      <c r="G53" s="126">
        <v>197934</v>
      </c>
      <c r="H53" s="132">
        <f t="shared" si="1"/>
        <v>298978</v>
      </c>
      <c r="I53" s="53">
        <v>0</v>
      </c>
      <c r="J53" s="126">
        <v>666959</v>
      </c>
      <c r="K53" s="126">
        <v>522427</v>
      </c>
      <c r="L53" s="126">
        <v>442569</v>
      </c>
      <c r="M53" s="126">
        <v>333716</v>
      </c>
      <c r="N53" s="126">
        <v>163007</v>
      </c>
      <c r="O53" s="132">
        <f t="shared" si="3"/>
        <v>2128678</v>
      </c>
      <c r="P53" s="134">
        <f t="shared" si="4"/>
        <v>2427656</v>
      </c>
    </row>
    <row r="54" spans="3:16" s="48" customFormat="1" ht="30" customHeight="1">
      <c r="C54" s="49"/>
      <c r="D54" s="50"/>
      <c r="E54" s="54" t="s">
        <v>43</v>
      </c>
      <c r="F54" s="126">
        <v>43519</v>
      </c>
      <c r="G54" s="126">
        <v>61227</v>
      </c>
      <c r="H54" s="132">
        <f t="shared" si="1"/>
        <v>104746</v>
      </c>
      <c r="I54" s="53">
        <v>0</v>
      </c>
      <c r="J54" s="126">
        <v>457957</v>
      </c>
      <c r="K54" s="126">
        <v>377509</v>
      </c>
      <c r="L54" s="126">
        <v>251445</v>
      </c>
      <c r="M54" s="126">
        <v>198538</v>
      </c>
      <c r="N54" s="126">
        <v>139364</v>
      </c>
      <c r="O54" s="132">
        <f t="shared" si="3"/>
        <v>1424813</v>
      </c>
      <c r="P54" s="134">
        <f t="shared" si="4"/>
        <v>1529559</v>
      </c>
    </row>
    <row r="55" spans="3:16" s="48" customFormat="1" ht="30" customHeight="1">
      <c r="C55" s="49"/>
      <c r="D55" s="55" t="s">
        <v>44</v>
      </c>
      <c r="E55" s="56"/>
      <c r="F55" s="131">
        <f>SUM(F56:F57)</f>
        <v>738886</v>
      </c>
      <c r="G55" s="131">
        <f>SUM(G56:G57)</f>
        <v>1474326</v>
      </c>
      <c r="H55" s="132">
        <f t="shared" si="1"/>
        <v>2213212</v>
      </c>
      <c r="I55" s="133">
        <f aca="true" t="shared" si="12" ref="I55:N55">SUM(I56:I57)</f>
        <v>0</v>
      </c>
      <c r="J55" s="131">
        <f t="shared" si="12"/>
        <v>14152980</v>
      </c>
      <c r="K55" s="131">
        <f t="shared" si="12"/>
        <v>11272535</v>
      </c>
      <c r="L55" s="131">
        <f t="shared" si="12"/>
        <v>7876536</v>
      </c>
      <c r="M55" s="131">
        <f t="shared" si="12"/>
        <v>5720862</v>
      </c>
      <c r="N55" s="131">
        <f t="shared" si="12"/>
        <v>3111098</v>
      </c>
      <c r="O55" s="132">
        <f t="shared" si="3"/>
        <v>42134011</v>
      </c>
      <c r="P55" s="134">
        <f t="shared" si="4"/>
        <v>44347223</v>
      </c>
    </row>
    <row r="56" spans="3:16" s="48" customFormat="1" ht="30" customHeight="1">
      <c r="C56" s="49"/>
      <c r="D56" s="50"/>
      <c r="E56" s="54" t="s">
        <v>45</v>
      </c>
      <c r="F56" s="126">
        <v>0</v>
      </c>
      <c r="G56" s="126">
        <v>0</v>
      </c>
      <c r="H56" s="132">
        <f t="shared" si="1"/>
        <v>0</v>
      </c>
      <c r="I56" s="53">
        <v>0</v>
      </c>
      <c r="J56" s="126">
        <v>10609336</v>
      </c>
      <c r="K56" s="126">
        <v>8572255</v>
      </c>
      <c r="L56" s="126">
        <v>6093077</v>
      </c>
      <c r="M56" s="126">
        <v>4878843</v>
      </c>
      <c r="N56" s="126">
        <v>2757388</v>
      </c>
      <c r="O56" s="132">
        <f t="shared" si="3"/>
        <v>32910899</v>
      </c>
      <c r="P56" s="134">
        <f t="shared" si="4"/>
        <v>32910899</v>
      </c>
    </row>
    <row r="57" spans="3:16" s="48" customFormat="1" ht="30" customHeight="1">
      <c r="C57" s="49"/>
      <c r="D57" s="50"/>
      <c r="E57" s="54" t="s">
        <v>46</v>
      </c>
      <c r="F57" s="126">
        <v>738886</v>
      </c>
      <c r="G57" s="126">
        <v>1474326</v>
      </c>
      <c r="H57" s="132">
        <f t="shared" si="1"/>
        <v>2213212</v>
      </c>
      <c r="I57" s="53">
        <v>0</v>
      </c>
      <c r="J57" s="126">
        <v>3543644</v>
      </c>
      <c r="K57" s="126">
        <v>2700280</v>
      </c>
      <c r="L57" s="126">
        <v>1783459</v>
      </c>
      <c r="M57" s="126">
        <v>842019</v>
      </c>
      <c r="N57" s="126">
        <v>353710</v>
      </c>
      <c r="O57" s="132">
        <f t="shared" si="3"/>
        <v>9223112</v>
      </c>
      <c r="P57" s="134">
        <f t="shared" si="4"/>
        <v>11436324</v>
      </c>
    </row>
    <row r="58" spans="3:16" s="48" customFormat="1" ht="30" customHeight="1">
      <c r="C58" s="49"/>
      <c r="D58" s="55" t="s">
        <v>47</v>
      </c>
      <c r="E58" s="56"/>
      <c r="F58" s="131">
        <f>SUM(F59:F62)</f>
        <v>27161</v>
      </c>
      <c r="G58" s="131">
        <f>SUM(G59:G62)</f>
        <v>69264</v>
      </c>
      <c r="H58" s="132">
        <f t="shared" si="1"/>
        <v>96425</v>
      </c>
      <c r="I58" s="133">
        <f aca="true" t="shared" si="13" ref="I58:N58">SUM(I59:I62)</f>
        <v>0</v>
      </c>
      <c r="J58" s="131">
        <f t="shared" si="13"/>
        <v>1167677</v>
      </c>
      <c r="K58" s="131">
        <f t="shared" si="13"/>
        <v>1246183</v>
      </c>
      <c r="L58" s="131">
        <f t="shared" si="13"/>
        <v>2853440</v>
      </c>
      <c r="M58" s="131">
        <f t="shared" si="13"/>
        <v>2997003</v>
      </c>
      <c r="N58" s="131">
        <f t="shared" si="13"/>
        <v>1215555</v>
      </c>
      <c r="O58" s="132">
        <f t="shared" si="3"/>
        <v>9479858</v>
      </c>
      <c r="P58" s="134">
        <f t="shared" si="4"/>
        <v>9576283</v>
      </c>
    </row>
    <row r="59" spans="3:16" s="48" customFormat="1" ht="30" customHeight="1">
      <c r="C59" s="49"/>
      <c r="D59" s="50"/>
      <c r="E59" s="54" t="s">
        <v>48</v>
      </c>
      <c r="F59" s="126">
        <v>16916</v>
      </c>
      <c r="G59" s="126">
        <v>63442</v>
      </c>
      <c r="H59" s="132">
        <f t="shared" si="1"/>
        <v>80358</v>
      </c>
      <c r="I59" s="53">
        <v>0</v>
      </c>
      <c r="J59" s="126">
        <v>939271</v>
      </c>
      <c r="K59" s="126">
        <v>1063248</v>
      </c>
      <c r="L59" s="126">
        <v>2714985</v>
      </c>
      <c r="M59" s="126">
        <v>2866452</v>
      </c>
      <c r="N59" s="126">
        <v>1170878</v>
      </c>
      <c r="O59" s="132">
        <f t="shared" si="3"/>
        <v>8754834</v>
      </c>
      <c r="P59" s="134">
        <f t="shared" si="4"/>
        <v>8835192</v>
      </c>
    </row>
    <row r="60" spans="3:16" s="48" customFormat="1" ht="30" customHeight="1">
      <c r="C60" s="49"/>
      <c r="D60" s="50"/>
      <c r="E60" s="57" t="s">
        <v>49</v>
      </c>
      <c r="F60" s="126">
        <v>10245</v>
      </c>
      <c r="G60" s="126">
        <v>5822</v>
      </c>
      <c r="H60" s="132">
        <f t="shared" si="1"/>
        <v>16067</v>
      </c>
      <c r="I60" s="53">
        <v>0</v>
      </c>
      <c r="J60" s="126">
        <v>228406</v>
      </c>
      <c r="K60" s="126">
        <v>182935</v>
      </c>
      <c r="L60" s="126">
        <v>138455</v>
      </c>
      <c r="M60" s="126">
        <v>130551</v>
      </c>
      <c r="N60" s="126">
        <v>44677</v>
      </c>
      <c r="O60" s="132">
        <f t="shared" si="3"/>
        <v>725024</v>
      </c>
      <c r="P60" s="134">
        <f t="shared" si="4"/>
        <v>741091</v>
      </c>
    </row>
    <row r="61" spans="3:16" s="48" customFormat="1" ht="30" customHeight="1">
      <c r="C61" s="49"/>
      <c r="D61" s="50"/>
      <c r="E61" s="57" t="s">
        <v>50</v>
      </c>
      <c r="F61" s="126">
        <v>0</v>
      </c>
      <c r="G61" s="126">
        <v>0</v>
      </c>
      <c r="H61" s="132">
        <f t="shared" si="1"/>
        <v>0</v>
      </c>
      <c r="I61" s="53">
        <v>0</v>
      </c>
      <c r="J61" s="126">
        <v>0</v>
      </c>
      <c r="K61" s="126">
        <v>0</v>
      </c>
      <c r="L61" s="126">
        <v>0</v>
      </c>
      <c r="M61" s="126">
        <v>0</v>
      </c>
      <c r="N61" s="126">
        <v>0</v>
      </c>
      <c r="O61" s="132">
        <f t="shared" si="3"/>
        <v>0</v>
      </c>
      <c r="P61" s="134">
        <f t="shared" si="4"/>
        <v>0</v>
      </c>
    </row>
    <row r="62" spans="3:16" s="48" customFormat="1" ht="30" customHeight="1">
      <c r="C62" s="49"/>
      <c r="D62" s="58"/>
      <c r="E62" s="57" t="s">
        <v>77</v>
      </c>
      <c r="F62" s="126">
        <v>0</v>
      </c>
      <c r="G62" s="126">
        <v>0</v>
      </c>
      <c r="H62" s="132">
        <f t="shared" si="1"/>
        <v>0</v>
      </c>
      <c r="I62" s="69">
        <v>0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32">
        <f t="shared" si="3"/>
        <v>0</v>
      </c>
      <c r="P62" s="134">
        <f t="shared" si="4"/>
        <v>0</v>
      </c>
    </row>
    <row r="63" spans="3:16" s="48" customFormat="1" ht="30" customHeight="1">
      <c r="C63" s="49"/>
      <c r="D63" s="55" t="s">
        <v>51</v>
      </c>
      <c r="E63" s="56"/>
      <c r="F63" s="131">
        <f>SUM(F64)</f>
        <v>352589</v>
      </c>
      <c r="G63" s="131">
        <f>SUM(G64)</f>
        <v>624395</v>
      </c>
      <c r="H63" s="132">
        <f t="shared" si="1"/>
        <v>976984</v>
      </c>
      <c r="I63" s="133">
        <f aca="true" t="shared" si="14" ref="I63:N63">SUM(I64)</f>
        <v>0</v>
      </c>
      <c r="J63" s="131">
        <f t="shared" si="14"/>
        <v>1093049</v>
      </c>
      <c r="K63" s="131">
        <f t="shared" si="14"/>
        <v>1720826</v>
      </c>
      <c r="L63" s="131">
        <f t="shared" si="14"/>
        <v>1216383</v>
      </c>
      <c r="M63" s="131">
        <f t="shared" si="14"/>
        <v>1049823</v>
      </c>
      <c r="N63" s="131">
        <f t="shared" si="14"/>
        <v>520617</v>
      </c>
      <c r="O63" s="132">
        <f t="shared" si="3"/>
        <v>5600698</v>
      </c>
      <c r="P63" s="134">
        <f t="shared" si="4"/>
        <v>6577682</v>
      </c>
    </row>
    <row r="64" spans="3:16" s="48" customFormat="1" ht="30" customHeight="1">
      <c r="C64" s="49"/>
      <c r="D64" s="50"/>
      <c r="E64" s="57" t="s">
        <v>52</v>
      </c>
      <c r="F64" s="126">
        <v>352589</v>
      </c>
      <c r="G64" s="126">
        <v>624395</v>
      </c>
      <c r="H64" s="132">
        <f t="shared" si="1"/>
        <v>976984</v>
      </c>
      <c r="I64" s="53">
        <v>0</v>
      </c>
      <c r="J64" s="126">
        <v>1093049</v>
      </c>
      <c r="K64" s="126">
        <v>1720826</v>
      </c>
      <c r="L64" s="126">
        <v>1216383</v>
      </c>
      <c r="M64" s="126">
        <v>1049823</v>
      </c>
      <c r="N64" s="126">
        <v>520617</v>
      </c>
      <c r="O64" s="132">
        <f t="shared" si="3"/>
        <v>5600698</v>
      </c>
      <c r="P64" s="134">
        <f t="shared" si="4"/>
        <v>6577682</v>
      </c>
    </row>
    <row r="65" spans="3:16" s="48" customFormat="1" ht="30" customHeight="1" hidden="1">
      <c r="C65" s="49"/>
      <c r="D65" s="50"/>
      <c r="E65" s="57" t="s">
        <v>53</v>
      </c>
      <c r="F65" s="126">
        <v>0</v>
      </c>
      <c r="G65" s="126">
        <v>0</v>
      </c>
      <c r="H65" s="132">
        <f t="shared" si="1"/>
        <v>0</v>
      </c>
      <c r="I65" s="53">
        <v>0</v>
      </c>
      <c r="J65" s="126">
        <v>0</v>
      </c>
      <c r="K65" s="126">
        <v>0</v>
      </c>
      <c r="L65" s="126">
        <v>0</v>
      </c>
      <c r="M65" s="126">
        <v>0</v>
      </c>
      <c r="N65" s="126">
        <v>0</v>
      </c>
      <c r="O65" s="132">
        <f t="shared" si="3"/>
        <v>0</v>
      </c>
      <c r="P65" s="134">
        <f t="shared" si="4"/>
        <v>0</v>
      </c>
    </row>
    <row r="66" spans="3:16" s="48" customFormat="1" ht="30" customHeight="1" hidden="1">
      <c r="C66" s="49"/>
      <c r="D66" s="50"/>
      <c r="E66" s="57" t="s">
        <v>54</v>
      </c>
      <c r="F66" s="126">
        <v>0</v>
      </c>
      <c r="G66" s="126">
        <v>0</v>
      </c>
      <c r="H66" s="132">
        <f t="shared" si="1"/>
        <v>0</v>
      </c>
      <c r="I66" s="53">
        <v>0</v>
      </c>
      <c r="J66" s="126">
        <v>0</v>
      </c>
      <c r="K66" s="126">
        <v>0</v>
      </c>
      <c r="L66" s="126">
        <v>0</v>
      </c>
      <c r="M66" s="126">
        <v>0</v>
      </c>
      <c r="N66" s="126">
        <v>0</v>
      </c>
      <c r="O66" s="132">
        <f t="shared" si="3"/>
        <v>0</v>
      </c>
      <c r="P66" s="134">
        <f t="shared" si="4"/>
        <v>0</v>
      </c>
    </row>
    <row r="67" spans="3:16" s="48" customFormat="1" ht="30" customHeight="1">
      <c r="C67" s="49"/>
      <c r="D67" s="59" t="s">
        <v>55</v>
      </c>
      <c r="E67" s="60"/>
      <c r="F67" s="126">
        <v>104197</v>
      </c>
      <c r="G67" s="126">
        <v>211088</v>
      </c>
      <c r="H67" s="132">
        <f t="shared" si="1"/>
        <v>315285</v>
      </c>
      <c r="I67" s="53">
        <v>0</v>
      </c>
      <c r="J67" s="126">
        <v>1603667</v>
      </c>
      <c r="K67" s="126">
        <v>1155972</v>
      </c>
      <c r="L67" s="126">
        <v>947411</v>
      </c>
      <c r="M67" s="126">
        <v>1170176</v>
      </c>
      <c r="N67" s="126">
        <v>862781</v>
      </c>
      <c r="O67" s="132">
        <f t="shared" si="3"/>
        <v>5740007</v>
      </c>
      <c r="P67" s="134">
        <f t="shared" si="4"/>
        <v>6055292</v>
      </c>
    </row>
    <row r="68" spans="3:16" s="48" customFormat="1" ht="30" customHeight="1" thickBot="1">
      <c r="C68" s="61"/>
      <c r="D68" s="62" t="s">
        <v>56</v>
      </c>
      <c r="E68" s="63"/>
      <c r="F68" s="142">
        <v>400810</v>
      </c>
      <c r="G68" s="142">
        <v>531650</v>
      </c>
      <c r="H68" s="135">
        <f t="shared" si="1"/>
        <v>932460</v>
      </c>
      <c r="I68" s="65">
        <v>0</v>
      </c>
      <c r="J68" s="142">
        <v>3915519</v>
      </c>
      <c r="K68" s="142">
        <v>2327914</v>
      </c>
      <c r="L68" s="142">
        <v>1624776</v>
      </c>
      <c r="M68" s="142">
        <v>1082087</v>
      </c>
      <c r="N68" s="142">
        <v>500133</v>
      </c>
      <c r="O68" s="135">
        <f t="shared" si="3"/>
        <v>9450429</v>
      </c>
      <c r="P68" s="136">
        <f t="shared" si="4"/>
        <v>10382889</v>
      </c>
    </row>
    <row r="69" spans="3:16" s="48" customFormat="1" ht="30" customHeight="1">
      <c r="C69" s="47" t="s">
        <v>57</v>
      </c>
      <c r="D69" s="66"/>
      <c r="E69" s="67"/>
      <c r="F69" s="127">
        <f>SUM(F70:F78)</f>
        <v>80379</v>
      </c>
      <c r="G69" s="127">
        <f>SUM(G70:G78)</f>
        <v>82936</v>
      </c>
      <c r="H69" s="128">
        <f t="shared" si="1"/>
        <v>163315</v>
      </c>
      <c r="I69" s="129">
        <f aca="true" t="shared" si="15" ref="I69:N69">SUM(I70:I78)</f>
        <v>0</v>
      </c>
      <c r="J69" s="127">
        <f t="shared" si="15"/>
        <v>10157035</v>
      </c>
      <c r="K69" s="127">
        <f t="shared" si="15"/>
        <v>9985051</v>
      </c>
      <c r="L69" s="127">
        <f t="shared" si="15"/>
        <v>12027960</v>
      </c>
      <c r="M69" s="127">
        <f t="shared" si="15"/>
        <v>13372485</v>
      </c>
      <c r="N69" s="127">
        <f t="shared" si="15"/>
        <v>10072227</v>
      </c>
      <c r="O69" s="128">
        <f t="shared" si="3"/>
        <v>55614758</v>
      </c>
      <c r="P69" s="130">
        <f t="shared" si="4"/>
        <v>55778073</v>
      </c>
    </row>
    <row r="70" spans="3:16" s="48" customFormat="1" ht="30" customHeight="1">
      <c r="C70" s="68"/>
      <c r="D70" s="59" t="s">
        <v>58</v>
      </c>
      <c r="E70" s="60"/>
      <c r="F70" s="124">
        <v>0</v>
      </c>
      <c r="G70" s="124">
        <v>0</v>
      </c>
      <c r="H70" s="137">
        <f t="shared" si="1"/>
        <v>0</v>
      </c>
      <c r="I70" s="69">
        <v>0</v>
      </c>
      <c r="J70" s="124">
        <v>1271866</v>
      </c>
      <c r="K70" s="124">
        <v>1928178</v>
      </c>
      <c r="L70" s="124">
        <v>1709374</v>
      </c>
      <c r="M70" s="124">
        <v>1330176</v>
      </c>
      <c r="N70" s="124">
        <v>677942</v>
      </c>
      <c r="O70" s="137">
        <f t="shared" si="3"/>
        <v>6917536</v>
      </c>
      <c r="P70" s="138">
        <f t="shared" si="4"/>
        <v>6917536</v>
      </c>
    </row>
    <row r="71" spans="3:16" s="48" customFormat="1" ht="30" customHeight="1">
      <c r="C71" s="49"/>
      <c r="D71" s="59" t="s">
        <v>59</v>
      </c>
      <c r="E71" s="60"/>
      <c r="F71" s="126">
        <v>0</v>
      </c>
      <c r="G71" s="126">
        <v>0</v>
      </c>
      <c r="H71" s="131">
        <f t="shared" si="1"/>
        <v>0</v>
      </c>
      <c r="I71" s="69">
        <v>0</v>
      </c>
      <c r="J71" s="126">
        <v>11978</v>
      </c>
      <c r="K71" s="126">
        <v>0</v>
      </c>
      <c r="L71" s="126">
        <v>0</v>
      </c>
      <c r="M71" s="126">
        <v>0</v>
      </c>
      <c r="N71" s="126">
        <v>0</v>
      </c>
      <c r="O71" s="132">
        <f t="shared" si="3"/>
        <v>11978</v>
      </c>
      <c r="P71" s="134">
        <f t="shared" si="4"/>
        <v>11978</v>
      </c>
    </row>
    <row r="72" spans="3:16" s="48" customFormat="1" ht="30" customHeight="1">
      <c r="C72" s="49"/>
      <c r="D72" s="59" t="s">
        <v>74</v>
      </c>
      <c r="E72" s="60"/>
      <c r="F72" s="126">
        <v>0</v>
      </c>
      <c r="G72" s="126">
        <v>0</v>
      </c>
      <c r="H72" s="131">
        <f t="shared" si="1"/>
        <v>0</v>
      </c>
      <c r="I72" s="69">
        <v>0</v>
      </c>
      <c r="J72" s="126">
        <v>5045465</v>
      </c>
      <c r="K72" s="126">
        <v>3745389</v>
      </c>
      <c r="L72" s="126">
        <v>2856920</v>
      </c>
      <c r="M72" s="126">
        <v>1495738</v>
      </c>
      <c r="N72" s="126">
        <v>1230361</v>
      </c>
      <c r="O72" s="132">
        <f t="shared" si="3"/>
        <v>14373873</v>
      </c>
      <c r="P72" s="134">
        <f t="shared" si="4"/>
        <v>14373873</v>
      </c>
    </row>
    <row r="73" spans="3:16" s="48" customFormat="1" ht="30" customHeight="1">
      <c r="C73" s="49"/>
      <c r="D73" s="59" t="s">
        <v>60</v>
      </c>
      <c r="E73" s="60"/>
      <c r="F73" s="126">
        <v>2091</v>
      </c>
      <c r="G73" s="126">
        <v>843</v>
      </c>
      <c r="H73" s="131">
        <f t="shared" si="1"/>
        <v>2934</v>
      </c>
      <c r="I73" s="53">
        <v>0</v>
      </c>
      <c r="J73" s="126">
        <v>411109</v>
      </c>
      <c r="K73" s="126">
        <v>324442</v>
      </c>
      <c r="L73" s="126">
        <v>679923</v>
      </c>
      <c r="M73" s="126">
        <v>683381</v>
      </c>
      <c r="N73" s="126">
        <v>396800</v>
      </c>
      <c r="O73" s="132">
        <f t="shared" si="3"/>
        <v>2495655</v>
      </c>
      <c r="P73" s="134">
        <f t="shared" si="4"/>
        <v>2498589</v>
      </c>
    </row>
    <row r="74" spans="3:16" s="48" customFormat="1" ht="30" customHeight="1">
      <c r="C74" s="49"/>
      <c r="D74" s="59" t="s">
        <v>61</v>
      </c>
      <c r="E74" s="60"/>
      <c r="F74" s="126">
        <v>78288</v>
      </c>
      <c r="G74" s="126">
        <v>82093</v>
      </c>
      <c r="H74" s="131">
        <f t="shared" si="1"/>
        <v>160381</v>
      </c>
      <c r="I74" s="53">
        <v>0</v>
      </c>
      <c r="J74" s="126">
        <v>1320460</v>
      </c>
      <c r="K74" s="126">
        <v>1216154</v>
      </c>
      <c r="L74" s="126">
        <v>1091194</v>
      </c>
      <c r="M74" s="126">
        <v>1157149</v>
      </c>
      <c r="N74" s="126">
        <v>284719</v>
      </c>
      <c r="O74" s="132">
        <f t="shared" si="3"/>
        <v>5069676</v>
      </c>
      <c r="P74" s="134">
        <f t="shared" si="4"/>
        <v>5230057</v>
      </c>
    </row>
    <row r="75" spans="3:16" s="48" customFormat="1" ht="30" customHeight="1">
      <c r="C75" s="49"/>
      <c r="D75" s="59" t="s">
        <v>62</v>
      </c>
      <c r="E75" s="60"/>
      <c r="F75" s="126">
        <v>0</v>
      </c>
      <c r="G75" s="126">
        <v>0</v>
      </c>
      <c r="H75" s="131">
        <f aca="true" t="shared" si="16" ref="H75:H84">SUM(F75:G75)</f>
        <v>0</v>
      </c>
      <c r="I75" s="69">
        <v>0</v>
      </c>
      <c r="J75" s="126">
        <v>2073127</v>
      </c>
      <c r="K75" s="126">
        <v>2666032</v>
      </c>
      <c r="L75" s="126">
        <v>3382833</v>
      </c>
      <c r="M75" s="126">
        <v>1524778</v>
      </c>
      <c r="N75" s="126">
        <v>1023527</v>
      </c>
      <c r="O75" s="132">
        <f aca="true" t="shared" si="17" ref="O75:O84">SUM(I75:N75)</f>
        <v>10670297</v>
      </c>
      <c r="P75" s="134">
        <f aca="true" t="shared" si="18" ref="P75:P84">SUM(O75,H75)</f>
        <v>10670297</v>
      </c>
    </row>
    <row r="76" spans="3:16" s="48" customFormat="1" ht="30" customHeight="1">
      <c r="C76" s="49"/>
      <c r="D76" s="59" t="s">
        <v>63</v>
      </c>
      <c r="E76" s="60"/>
      <c r="F76" s="126">
        <v>0</v>
      </c>
      <c r="G76" s="126">
        <v>0</v>
      </c>
      <c r="H76" s="131">
        <f t="shared" si="16"/>
        <v>0</v>
      </c>
      <c r="I76" s="69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32">
        <f t="shared" si="17"/>
        <v>0</v>
      </c>
      <c r="P76" s="134">
        <f t="shared" si="18"/>
        <v>0</v>
      </c>
    </row>
    <row r="77" spans="3:16" s="48" customFormat="1" ht="30" customHeight="1">
      <c r="C77" s="49"/>
      <c r="D77" s="188" t="s">
        <v>64</v>
      </c>
      <c r="E77" s="189"/>
      <c r="F77" s="126">
        <v>0</v>
      </c>
      <c r="G77" s="126">
        <v>0</v>
      </c>
      <c r="H77" s="132">
        <f t="shared" si="16"/>
        <v>0</v>
      </c>
      <c r="I77" s="69">
        <v>0</v>
      </c>
      <c r="J77" s="126">
        <v>23030</v>
      </c>
      <c r="K77" s="126">
        <v>104856</v>
      </c>
      <c r="L77" s="126">
        <v>2307716</v>
      </c>
      <c r="M77" s="126">
        <v>7181263</v>
      </c>
      <c r="N77" s="126">
        <v>6458878</v>
      </c>
      <c r="O77" s="132">
        <f t="shared" si="17"/>
        <v>16075743</v>
      </c>
      <c r="P77" s="134">
        <f t="shared" si="18"/>
        <v>16075743</v>
      </c>
    </row>
    <row r="78" spans="3:16" s="48" customFormat="1" ht="30" customHeight="1" thickBot="1">
      <c r="C78" s="61"/>
      <c r="D78" s="190" t="s">
        <v>65</v>
      </c>
      <c r="E78" s="191"/>
      <c r="F78" s="125">
        <v>0</v>
      </c>
      <c r="G78" s="125">
        <v>0</v>
      </c>
      <c r="H78" s="139">
        <f t="shared" si="16"/>
        <v>0</v>
      </c>
      <c r="I78" s="70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39">
        <f t="shared" si="17"/>
        <v>0</v>
      </c>
      <c r="P78" s="140">
        <f t="shared" si="18"/>
        <v>0</v>
      </c>
    </row>
    <row r="79" spans="3:16" s="48" customFormat="1" ht="30" customHeight="1">
      <c r="C79" s="47" t="s">
        <v>66</v>
      </c>
      <c r="D79" s="66"/>
      <c r="E79" s="67"/>
      <c r="F79" s="127">
        <f>SUM(F80:F83)</f>
        <v>0</v>
      </c>
      <c r="G79" s="127">
        <f>SUM(G80:G83)</f>
        <v>0</v>
      </c>
      <c r="H79" s="128">
        <f t="shared" si="16"/>
        <v>0</v>
      </c>
      <c r="I79" s="122">
        <v>0</v>
      </c>
      <c r="J79" s="127">
        <f>SUM(J80:J83)</f>
        <v>4293250</v>
      </c>
      <c r="K79" s="127">
        <f>SUM(K80:K83)</f>
        <v>5199405</v>
      </c>
      <c r="L79" s="127">
        <f>SUM(L80:L83)</f>
        <v>12324558</v>
      </c>
      <c r="M79" s="127">
        <f>SUM(M80:M83)</f>
        <v>28287715</v>
      </c>
      <c r="N79" s="127">
        <f>SUM(N80:N83)</f>
        <v>19700860</v>
      </c>
      <c r="O79" s="128">
        <f t="shared" si="17"/>
        <v>69805788</v>
      </c>
      <c r="P79" s="130">
        <f t="shared" si="18"/>
        <v>69805788</v>
      </c>
    </row>
    <row r="80" spans="3:16" s="48" customFormat="1" ht="30" customHeight="1">
      <c r="C80" s="49"/>
      <c r="D80" s="59" t="s">
        <v>67</v>
      </c>
      <c r="E80" s="60"/>
      <c r="F80" s="52">
        <v>0</v>
      </c>
      <c r="G80" s="52">
        <v>0</v>
      </c>
      <c r="H80" s="132">
        <f t="shared" si="16"/>
        <v>0</v>
      </c>
      <c r="I80" s="69">
        <v>0</v>
      </c>
      <c r="J80" s="126">
        <v>156322</v>
      </c>
      <c r="K80" s="126">
        <v>310489</v>
      </c>
      <c r="L80" s="126">
        <v>5081320</v>
      </c>
      <c r="M80" s="126">
        <v>14341353</v>
      </c>
      <c r="N80" s="126">
        <v>10806485</v>
      </c>
      <c r="O80" s="132">
        <f t="shared" si="17"/>
        <v>30695969</v>
      </c>
      <c r="P80" s="134">
        <f t="shared" si="18"/>
        <v>30695969</v>
      </c>
    </row>
    <row r="81" spans="1:16" ht="30" customHeight="1">
      <c r="A81" s="48"/>
      <c r="B81" s="48"/>
      <c r="C81" s="49"/>
      <c r="D81" s="59" t="s">
        <v>68</v>
      </c>
      <c r="E81" s="60"/>
      <c r="F81" s="52">
        <v>0</v>
      </c>
      <c r="G81" s="52">
        <v>0</v>
      </c>
      <c r="H81" s="132">
        <f t="shared" si="16"/>
        <v>0</v>
      </c>
      <c r="I81" s="69">
        <v>0</v>
      </c>
      <c r="J81" s="126">
        <v>3823600</v>
      </c>
      <c r="K81" s="126">
        <v>4384205</v>
      </c>
      <c r="L81" s="126">
        <v>5565054</v>
      </c>
      <c r="M81" s="126">
        <v>6022807</v>
      </c>
      <c r="N81" s="126">
        <v>3936873</v>
      </c>
      <c r="O81" s="132">
        <f t="shared" si="17"/>
        <v>23732539</v>
      </c>
      <c r="P81" s="134">
        <f t="shared" si="18"/>
        <v>23732539</v>
      </c>
    </row>
    <row r="82" spans="1:16" ht="30" customHeight="1">
      <c r="A82" s="48"/>
      <c r="B82" s="48"/>
      <c r="C82" s="49"/>
      <c r="D82" s="59" t="s">
        <v>69</v>
      </c>
      <c r="E82" s="60"/>
      <c r="F82" s="52">
        <v>0</v>
      </c>
      <c r="G82" s="52">
        <v>0</v>
      </c>
      <c r="H82" s="132">
        <f t="shared" si="16"/>
        <v>0</v>
      </c>
      <c r="I82" s="69">
        <v>0</v>
      </c>
      <c r="J82" s="126">
        <v>85756</v>
      </c>
      <c r="K82" s="126">
        <v>249445</v>
      </c>
      <c r="L82" s="126">
        <v>1056345</v>
      </c>
      <c r="M82" s="126">
        <v>4037599</v>
      </c>
      <c r="N82" s="126">
        <v>2556587</v>
      </c>
      <c r="O82" s="132">
        <f t="shared" si="17"/>
        <v>7985732</v>
      </c>
      <c r="P82" s="134">
        <f t="shared" si="18"/>
        <v>7985732</v>
      </c>
    </row>
    <row r="83" spans="1:16" ht="30" customHeight="1" thickBot="1">
      <c r="A83" s="48"/>
      <c r="B83" s="48"/>
      <c r="C83" s="61"/>
      <c r="D83" s="62" t="s">
        <v>78</v>
      </c>
      <c r="E83" s="63"/>
      <c r="F83" s="64">
        <v>0</v>
      </c>
      <c r="G83" s="64">
        <v>0</v>
      </c>
      <c r="H83" s="135">
        <f t="shared" si="16"/>
        <v>0</v>
      </c>
      <c r="I83" s="71">
        <v>0</v>
      </c>
      <c r="J83" s="142">
        <v>227572</v>
      </c>
      <c r="K83" s="142">
        <v>255266</v>
      </c>
      <c r="L83" s="142">
        <v>621839</v>
      </c>
      <c r="M83" s="142">
        <v>3885956</v>
      </c>
      <c r="N83" s="142">
        <v>2400915</v>
      </c>
      <c r="O83" s="135">
        <f t="shared" si="17"/>
        <v>7391548</v>
      </c>
      <c r="P83" s="136">
        <f t="shared" si="18"/>
        <v>7391548</v>
      </c>
    </row>
    <row r="84" spans="1:16" ht="30" customHeight="1" thickBot="1">
      <c r="A84" s="48"/>
      <c r="B84" s="48"/>
      <c r="C84" s="192" t="s">
        <v>70</v>
      </c>
      <c r="D84" s="193"/>
      <c r="E84" s="193"/>
      <c r="F84" s="143">
        <f>SUM(F48,F69,F79)</f>
        <v>1942654</v>
      </c>
      <c r="G84" s="143">
        <f>SUM(G48,G69,G79)</f>
        <v>3553926</v>
      </c>
      <c r="H84" s="144">
        <f t="shared" si="16"/>
        <v>5496580</v>
      </c>
      <c r="I84" s="145">
        <f aca="true" t="shared" si="19" ref="I84:N84">SUM(I48,I69,I79)</f>
        <v>0</v>
      </c>
      <c r="J84" s="143">
        <f t="shared" si="19"/>
        <v>41473372</v>
      </c>
      <c r="K84" s="143">
        <f t="shared" si="19"/>
        <v>36911430</v>
      </c>
      <c r="L84" s="143">
        <f t="shared" si="19"/>
        <v>41704454</v>
      </c>
      <c r="M84" s="143">
        <f t="shared" si="19"/>
        <v>56904462</v>
      </c>
      <c r="N84" s="143">
        <f t="shared" si="19"/>
        <v>38469336</v>
      </c>
      <c r="O84" s="144">
        <f t="shared" si="17"/>
        <v>215463054</v>
      </c>
      <c r="P84" s="146">
        <f t="shared" si="18"/>
        <v>220959634</v>
      </c>
    </row>
    <row r="85" spans="3:5" ht="12.75" thickTop="1">
      <c r="C85" s="48"/>
      <c r="D85" s="48"/>
      <c r="E85" s="48"/>
    </row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55" zoomScaleNormal="55" zoomScalePageLayoutView="0" workbookViewId="0" topLeftCell="A1">
      <selection activeCell="E76" sqref="E76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48" customWidth="1"/>
    <col min="17" max="17" width="4.25390625" style="48" customWidth="1"/>
    <col min="18" max="16384" width="0" style="48" hidden="1" customWidth="1"/>
  </cols>
  <sheetData>
    <row r="1" spans="4:15" ht="39.75" customHeight="1">
      <c r="D1" s="2"/>
      <c r="E1" s="3"/>
      <c r="G1" s="195" t="s">
        <v>21</v>
      </c>
      <c r="H1" s="195"/>
      <c r="I1" s="195"/>
      <c r="J1" s="195"/>
      <c r="K1" s="195"/>
      <c r="L1" s="195"/>
      <c r="M1" s="195"/>
      <c r="N1" s="111"/>
      <c r="O1" s="75"/>
    </row>
    <row r="2" spans="5:16" ht="30" customHeight="1">
      <c r="E2" s="4"/>
      <c r="G2" s="196" t="s">
        <v>93</v>
      </c>
      <c r="H2" s="196"/>
      <c r="I2" s="196"/>
      <c r="J2" s="196"/>
      <c r="K2" s="196"/>
      <c r="L2" s="196"/>
      <c r="M2" s="196"/>
      <c r="N2" s="112"/>
      <c r="O2" s="177">
        <v>41086</v>
      </c>
      <c r="P2" s="177"/>
    </row>
    <row r="3" spans="5:17" ht="24.75" customHeight="1">
      <c r="E3" s="34"/>
      <c r="F3" s="113"/>
      <c r="N3" s="114"/>
      <c r="O3" s="177"/>
      <c r="P3" s="177"/>
      <c r="Q3" s="79"/>
    </row>
    <row r="4" spans="3:17" ht="24.75" customHeight="1">
      <c r="C4" s="6"/>
      <c r="N4" s="115"/>
      <c r="O4" s="177" t="s">
        <v>31</v>
      </c>
      <c r="P4" s="177"/>
      <c r="Q4" s="79"/>
    </row>
    <row r="5" spans="3:17" ht="27" customHeight="1">
      <c r="C5" s="6" t="s">
        <v>27</v>
      </c>
      <c r="E5" s="7"/>
      <c r="F5" s="116"/>
      <c r="N5" s="117"/>
      <c r="O5" s="117"/>
      <c r="P5" s="101" t="s">
        <v>79</v>
      </c>
      <c r="Q5" s="79"/>
    </row>
    <row r="6" spans="3:17" ht="9" customHeight="1" thickBot="1">
      <c r="C6" s="35"/>
      <c r="D6" s="35"/>
      <c r="E6" s="35"/>
      <c r="F6" s="118"/>
      <c r="L6" s="84"/>
      <c r="M6" s="84"/>
      <c r="N6" s="119"/>
      <c r="O6" s="119"/>
      <c r="P6" s="119"/>
      <c r="Q6" s="84"/>
    </row>
    <row r="7" spans="3:17" ht="30" customHeight="1" thickBot="1" thickTop="1">
      <c r="C7" s="197" t="s">
        <v>32</v>
      </c>
      <c r="D7" s="198"/>
      <c r="E7" s="198"/>
      <c r="F7" s="201" t="s">
        <v>33</v>
      </c>
      <c r="G7" s="202"/>
      <c r="H7" s="202"/>
      <c r="I7" s="203" t="s">
        <v>34</v>
      </c>
      <c r="J7" s="203"/>
      <c r="K7" s="203"/>
      <c r="L7" s="203"/>
      <c r="M7" s="203"/>
      <c r="N7" s="203"/>
      <c r="O7" s="204"/>
      <c r="P7" s="205" t="s">
        <v>6</v>
      </c>
      <c r="Q7" s="14"/>
    </row>
    <row r="8" spans="3:17" ht="42" customHeight="1" thickBot="1">
      <c r="C8" s="199"/>
      <c r="D8" s="200"/>
      <c r="E8" s="200"/>
      <c r="F8" s="36" t="s">
        <v>7</v>
      </c>
      <c r="G8" s="36" t="s">
        <v>8</v>
      </c>
      <c r="H8" s="37" t="s">
        <v>9</v>
      </c>
      <c r="I8" s="38" t="s">
        <v>35</v>
      </c>
      <c r="J8" s="39" t="s">
        <v>1</v>
      </c>
      <c r="K8" s="39" t="s">
        <v>2</v>
      </c>
      <c r="L8" s="39" t="s">
        <v>3</v>
      </c>
      <c r="M8" s="39" t="s">
        <v>4</v>
      </c>
      <c r="N8" s="39" t="s">
        <v>5</v>
      </c>
      <c r="O8" s="40" t="s">
        <v>9</v>
      </c>
      <c r="P8" s="206"/>
      <c r="Q8" s="14"/>
    </row>
    <row r="9" spans="3:17" ht="30" customHeight="1" thickBot="1">
      <c r="C9" s="208" t="s">
        <v>72</v>
      </c>
      <c r="D9" s="41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14"/>
    </row>
    <row r="10" spans="1:17" ht="30" customHeight="1">
      <c r="A10" s="48"/>
      <c r="B10" s="48"/>
      <c r="C10" s="47" t="s">
        <v>37</v>
      </c>
      <c r="D10" s="44"/>
      <c r="E10" s="45"/>
      <c r="F10" s="127">
        <f>SUM(F11,F17,F20,F25,F29,F30)</f>
        <v>21471630</v>
      </c>
      <c r="G10" s="127">
        <f>SUM(G11,G17,G20,G25,G29,G30)</f>
        <v>38589965</v>
      </c>
      <c r="H10" s="128">
        <f>SUM(F10:G10)</f>
        <v>60061595</v>
      </c>
      <c r="I10" s="129">
        <f aca="true" t="shared" si="0" ref="I10:N10">SUM(I11,I17,I20,I25,I29,I30)</f>
        <v>0</v>
      </c>
      <c r="J10" s="127">
        <f t="shared" si="0"/>
        <v>275411178</v>
      </c>
      <c r="K10" s="127">
        <f t="shared" si="0"/>
        <v>219195206</v>
      </c>
      <c r="L10" s="127">
        <f t="shared" si="0"/>
        <v>174949055</v>
      </c>
      <c r="M10" s="127">
        <f t="shared" si="0"/>
        <v>153904749</v>
      </c>
      <c r="N10" s="127">
        <f t="shared" si="0"/>
        <v>87371582</v>
      </c>
      <c r="O10" s="128">
        <f>SUM(I10:N10)</f>
        <v>910831770</v>
      </c>
      <c r="P10" s="130">
        <f>SUM(O10,H10)</f>
        <v>970893365</v>
      </c>
      <c r="Q10" s="14"/>
    </row>
    <row r="11" spans="1:16" ht="30" customHeight="1">
      <c r="A11" s="48"/>
      <c r="B11" s="48"/>
      <c r="C11" s="49"/>
      <c r="D11" s="50" t="s">
        <v>38</v>
      </c>
      <c r="E11" s="51"/>
      <c r="F11" s="131">
        <f>SUM(F12:F16)</f>
        <v>2387782</v>
      </c>
      <c r="G11" s="131">
        <f>SUM(G12:G16)</f>
        <v>5603268</v>
      </c>
      <c r="H11" s="132">
        <f aca="true" t="shared" si="1" ref="H11:H74">SUM(F11:G11)</f>
        <v>7991050</v>
      </c>
      <c r="I11" s="133">
        <f aca="true" t="shared" si="2" ref="I11:N11">SUM(I12:I16)</f>
        <v>0</v>
      </c>
      <c r="J11" s="131">
        <f t="shared" si="2"/>
        <v>50919825</v>
      </c>
      <c r="K11" s="131">
        <f t="shared" si="2"/>
        <v>40056111</v>
      </c>
      <c r="L11" s="131">
        <f t="shared" si="2"/>
        <v>28347027</v>
      </c>
      <c r="M11" s="131">
        <f t="shared" si="2"/>
        <v>32375651</v>
      </c>
      <c r="N11" s="131">
        <f t="shared" si="2"/>
        <v>24980574</v>
      </c>
      <c r="O11" s="132">
        <f aca="true" t="shared" si="3" ref="O11:O74">SUM(I11:N11)</f>
        <v>176679188</v>
      </c>
      <c r="P11" s="134">
        <f aca="true" t="shared" si="4" ref="P11:P74">SUM(O11,H11)</f>
        <v>184670238</v>
      </c>
    </row>
    <row r="12" spans="1:16" ht="30" customHeight="1">
      <c r="A12" s="48"/>
      <c r="B12" s="48"/>
      <c r="C12" s="49"/>
      <c r="D12" s="50"/>
      <c r="E12" s="54" t="s">
        <v>39</v>
      </c>
      <c r="F12" s="126">
        <v>0</v>
      </c>
      <c r="G12" s="126">
        <v>0</v>
      </c>
      <c r="H12" s="132">
        <f t="shared" si="1"/>
        <v>0</v>
      </c>
      <c r="I12" s="53">
        <v>0</v>
      </c>
      <c r="J12" s="126">
        <v>32053080</v>
      </c>
      <c r="K12" s="126">
        <v>24394513</v>
      </c>
      <c r="L12" s="126">
        <v>16824292</v>
      </c>
      <c r="M12" s="126">
        <v>19496057</v>
      </c>
      <c r="N12" s="126">
        <v>14434940</v>
      </c>
      <c r="O12" s="132">
        <f t="shared" si="3"/>
        <v>107202882</v>
      </c>
      <c r="P12" s="134">
        <f t="shared" si="4"/>
        <v>107202882</v>
      </c>
    </row>
    <row r="13" spans="1:16" ht="30" customHeight="1">
      <c r="A13" s="48"/>
      <c r="B13" s="48"/>
      <c r="C13" s="49"/>
      <c r="D13" s="50"/>
      <c r="E13" s="54" t="s">
        <v>40</v>
      </c>
      <c r="F13" s="126">
        <v>0</v>
      </c>
      <c r="G13" s="126">
        <v>0</v>
      </c>
      <c r="H13" s="132">
        <f t="shared" si="1"/>
        <v>0</v>
      </c>
      <c r="I13" s="53">
        <v>0</v>
      </c>
      <c r="J13" s="126">
        <v>118030</v>
      </c>
      <c r="K13" s="126">
        <v>357488</v>
      </c>
      <c r="L13" s="126">
        <v>671595</v>
      </c>
      <c r="M13" s="126">
        <v>2819704</v>
      </c>
      <c r="N13" s="126">
        <v>2382854</v>
      </c>
      <c r="O13" s="132">
        <f t="shared" si="3"/>
        <v>6349671</v>
      </c>
      <c r="P13" s="134">
        <f t="shared" si="4"/>
        <v>6349671</v>
      </c>
    </row>
    <row r="14" spans="1:16" ht="30" customHeight="1">
      <c r="A14" s="48"/>
      <c r="B14" s="48"/>
      <c r="C14" s="49"/>
      <c r="D14" s="50"/>
      <c r="E14" s="54" t="s">
        <v>41</v>
      </c>
      <c r="F14" s="126">
        <v>942152</v>
      </c>
      <c r="G14" s="126">
        <v>3011658</v>
      </c>
      <c r="H14" s="132">
        <f t="shared" si="1"/>
        <v>3953810</v>
      </c>
      <c r="I14" s="53">
        <v>0</v>
      </c>
      <c r="J14" s="126">
        <v>7499094</v>
      </c>
      <c r="K14" s="126">
        <v>6304750</v>
      </c>
      <c r="L14" s="126">
        <v>3911000</v>
      </c>
      <c r="M14" s="126">
        <v>4737350</v>
      </c>
      <c r="N14" s="126">
        <v>5129927</v>
      </c>
      <c r="O14" s="132">
        <f t="shared" si="3"/>
        <v>27582121</v>
      </c>
      <c r="P14" s="134">
        <f t="shared" si="4"/>
        <v>31535931</v>
      </c>
    </row>
    <row r="15" spans="1:16" ht="30" customHeight="1">
      <c r="A15" s="48"/>
      <c r="B15" s="48"/>
      <c r="C15" s="49"/>
      <c r="D15" s="50"/>
      <c r="E15" s="54" t="s">
        <v>42</v>
      </c>
      <c r="F15" s="126">
        <v>1010440</v>
      </c>
      <c r="G15" s="126">
        <v>1979340</v>
      </c>
      <c r="H15" s="132">
        <f t="shared" si="1"/>
        <v>2989780</v>
      </c>
      <c r="I15" s="53">
        <v>0</v>
      </c>
      <c r="J15" s="126">
        <v>6670051</v>
      </c>
      <c r="K15" s="126">
        <v>5224270</v>
      </c>
      <c r="L15" s="126">
        <v>4425690</v>
      </c>
      <c r="M15" s="126">
        <v>3337160</v>
      </c>
      <c r="N15" s="126">
        <v>1639213</v>
      </c>
      <c r="O15" s="132">
        <f t="shared" si="3"/>
        <v>21296384</v>
      </c>
      <c r="P15" s="134">
        <f t="shared" si="4"/>
        <v>24286164</v>
      </c>
    </row>
    <row r="16" spans="1:16" ht="30" customHeight="1">
      <c r="A16" s="48"/>
      <c r="B16" s="48"/>
      <c r="C16" s="49"/>
      <c r="D16" s="50"/>
      <c r="E16" s="54" t="s">
        <v>43</v>
      </c>
      <c r="F16" s="126">
        <v>435190</v>
      </c>
      <c r="G16" s="126">
        <v>612270</v>
      </c>
      <c r="H16" s="132">
        <f t="shared" si="1"/>
        <v>1047460</v>
      </c>
      <c r="I16" s="53">
        <v>0</v>
      </c>
      <c r="J16" s="126">
        <v>4579570</v>
      </c>
      <c r="K16" s="126">
        <v>3775090</v>
      </c>
      <c r="L16" s="126">
        <v>2514450</v>
      </c>
      <c r="M16" s="126">
        <v>1985380</v>
      </c>
      <c r="N16" s="126">
        <v>1393640</v>
      </c>
      <c r="O16" s="132">
        <f t="shared" si="3"/>
        <v>14248130</v>
      </c>
      <c r="P16" s="134">
        <f t="shared" si="4"/>
        <v>15295590</v>
      </c>
    </row>
    <row r="17" spans="1:16" ht="30" customHeight="1">
      <c r="A17" s="48"/>
      <c r="B17" s="48"/>
      <c r="C17" s="49"/>
      <c r="D17" s="55" t="s">
        <v>44</v>
      </c>
      <c r="E17" s="56"/>
      <c r="F17" s="131">
        <f>SUM(F18:F19)</f>
        <v>7388860</v>
      </c>
      <c r="G17" s="131">
        <f>SUM(G18:G19)</f>
        <v>14744049</v>
      </c>
      <c r="H17" s="132">
        <f t="shared" si="1"/>
        <v>22132909</v>
      </c>
      <c r="I17" s="133">
        <f aca="true" t="shared" si="5" ref="I17:N17">SUM(I18:I19)</f>
        <v>0</v>
      </c>
      <c r="J17" s="131">
        <f t="shared" si="5"/>
        <v>141554466</v>
      </c>
      <c r="K17" s="131">
        <f t="shared" si="5"/>
        <v>112764095</v>
      </c>
      <c r="L17" s="131">
        <f t="shared" si="5"/>
        <v>78783829</v>
      </c>
      <c r="M17" s="131">
        <f t="shared" si="5"/>
        <v>57263403</v>
      </c>
      <c r="N17" s="131">
        <f t="shared" si="5"/>
        <v>31125036</v>
      </c>
      <c r="O17" s="132">
        <f t="shared" si="3"/>
        <v>421490829</v>
      </c>
      <c r="P17" s="134">
        <f t="shared" si="4"/>
        <v>443623738</v>
      </c>
    </row>
    <row r="18" spans="1:16" ht="30" customHeight="1">
      <c r="A18" s="48"/>
      <c r="B18" s="48"/>
      <c r="C18" s="49"/>
      <c r="D18" s="50"/>
      <c r="E18" s="54" t="s">
        <v>45</v>
      </c>
      <c r="F18" s="126">
        <v>0</v>
      </c>
      <c r="G18" s="126">
        <v>0</v>
      </c>
      <c r="H18" s="132">
        <f t="shared" si="1"/>
        <v>0</v>
      </c>
      <c r="I18" s="53">
        <v>0</v>
      </c>
      <c r="J18" s="126">
        <v>106110635</v>
      </c>
      <c r="K18" s="126">
        <v>85750098</v>
      </c>
      <c r="L18" s="126">
        <v>60947100</v>
      </c>
      <c r="M18" s="126">
        <v>48842037</v>
      </c>
      <c r="N18" s="126">
        <v>27587936</v>
      </c>
      <c r="O18" s="132">
        <f t="shared" si="3"/>
        <v>329237806</v>
      </c>
      <c r="P18" s="134">
        <f t="shared" si="4"/>
        <v>329237806</v>
      </c>
    </row>
    <row r="19" spans="1:16" ht="30" customHeight="1">
      <c r="A19" s="48"/>
      <c r="B19" s="48"/>
      <c r="C19" s="49"/>
      <c r="D19" s="50"/>
      <c r="E19" s="54" t="s">
        <v>46</v>
      </c>
      <c r="F19" s="126">
        <v>7388860</v>
      </c>
      <c r="G19" s="126">
        <v>14744049</v>
      </c>
      <c r="H19" s="132">
        <f t="shared" si="1"/>
        <v>22132909</v>
      </c>
      <c r="I19" s="53">
        <v>0</v>
      </c>
      <c r="J19" s="126">
        <v>35443831</v>
      </c>
      <c r="K19" s="126">
        <v>27013997</v>
      </c>
      <c r="L19" s="126">
        <v>17836729</v>
      </c>
      <c r="M19" s="126">
        <v>8421366</v>
      </c>
      <c r="N19" s="126">
        <v>3537100</v>
      </c>
      <c r="O19" s="132">
        <f t="shared" si="3"/>
        <v>92253023</v>
      </c>
      <c r="P19" s="134">
        <f t="shared" si="4"/>
        <v>114385932</v>
      </c>
    </row>
    <row r="20" spans="1:16" ht="30" customHeight="1">
      <c r="A20" s="48"/>
      <c r="B20" s="48"/>
      <c r="C20" s="49"/>
      <c r="D20" s="55" t="s">
        <v>47</v>
      </c>
      <c r="E20" s="56"/>
      <c r="F20" s="131">
        <f>SUM(F21:F24)</f>
        <v>271610</v>
      </c>
      <c r="G20" s="131">
        <f>SUM(G21:G24)</f>
        <v>692640</v>
      </c>
      <c r="H20" s="132">
        <f t="shared" si="1"/>
        <v>964250</v>
      </c>
      <c r="I20" s="133">
        <f aca="true" t="shared" si="6" ref="I20:N20">SUM(I21:I24)</f>
        <v>0</v>
      </c>
      <c r="J20" s="131">
        <f t="shared" si="6"/>
        <v>11677780</v>
      </c>
      <c r="K20" s="131">
        <f t="shared" si="6"/>
        <v>12475645</v>
      </c>
      <c r="L20" s="131">
        <f t="shared" si="6"/>
        <v>28534750</v>
      </c>
      <c r="M20" s="131">
        <f t="shared" si="6"/>
        <v>29974561</v>
      </c>
      <c r="N20" s="131">
        <f t="shared" si="6"/>
        <v>12155550</v>
      </c>
      <c r="O20" s="132">
        <f t="shared" si="3"/>
        <v>94818286</v>
      </c>
      <c r="P20" s="134">
        <f t="shared" si="4"/>
        <v>95782536</v>
      </c>
    </row>
    <row r="21" spans="1:16" ht="30" customHeight="1">
      <c r="A21" s="48"/>
      <c r="B21" s="48"/>
      <c r="C21" s="49"/>
      <c r="D21" s="50"/>
      <c r="E21" s="54" t="s">
        <v>48</v>
      </c>
      <c r="F21" s="126">
        <v>169160</v>
      </c>
      <c r="G21" s="126">
        <v>634420</v>
      </c>
      <c r="H21" s="132">
        <f t="shared" si="1"/>
        <v>803580</v>
      </c>
      <c r="I21" s="53">
        <v>0</v>
      </c>
      <c r="J21" s="126">
        <v>9393720</v>
      </c>
      <c r="K21" s="126">
        <v>10646295</v>
      </c>
      <c r="L21" s="126">
        <v>27150200</v>
      </c>
      <c r="M21" s="126">
        <v>28669051</v>
      </c>
      <c r="N21" s="126">
        <v>11708780</v>
      </c>
      <c r="O21" s="132">
        <f t="shared" si="3"/>
        <v>87568046</v>
      </c>
      <c r="P21" s="134">
        <f t="shared" si="4"/>
        <v>88371626</v>
      </c>
    </row>
    <row r="22" spans="1:16" ht="30" customHeight="1">
      <c r="A22" s="48"/>
      <c r="B22" s="48"/>
      <c r="C22" s="49"/>
      <c r="D22" s="50"/>
      <c r="E22" s="57" t="s">
        <v>49</v>
      </c>
      <c r="F22" s="126">
        <v>102450</v>
      </c>
      <c r="G22" s="126">
        <v>58220</v>
      </c>
      <c r="H22" s="132">
        <f t="shared" si="1"/>
        <v>160670</v>
      </c>
      <c r="I22" s="53">
        <v>0</v>
      </c>
      <c r="J22" s="126">
        <v>2284060</v>
      </c>
      <c r="K22" s="126">
        <v>1829350</v>
      </c>
      <c r="L22" s="126">
        <v>1384550</v>
      </c>
      <c r="M22" s="126">
        <v>1305510</v>
      </c>
      <c r="N22" s="126">
        <v>446770</v>
      </c>
      <c r="O22" s="132">
        <f t="shared" si="3"/>
        <v>7250240</v>
      </c>
      <c r="P22" s="134">
        <f t="shared" si="4"/>
        <v>7410910</v>
      </c>
    </row>
    <row r="23" spans="1:16" ht="30" customHeight="1">
      <c r="A23" s="48"/>
      <c r="B23" s="48"/>
      <c r="C23" s="49"/>
      <c r="D23" s="50"/>
      <c r="E23" s="57" t="s">
        <v>50</v>
      </c>
      <c r="F23" s="126">
        <v>0</v>
      </c>
      <c r="G23" s="126">
        <v>0</v>
      </c>
      <c r="H23" s="132">
        <f t="shared" si="1"/>
        <v>0</v>
      </c>
      <c r="I23" s="53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32">
        <f t="shared" si="3"/>
        <v>0</v>
      </c>
      <c r="P23" s="134">
        <f t="shared" si="4"/>
        <v>0</v>
      </c>
    </row>
    <row r="24" spans="1:16" ht="30" customHeight="1">
      <c r="A24" s="48"/>
      <c r="B24" s="48"/>
      <c r="C24" s="49"/>
      <c r="D24" s="58"/>
      <c r="E24" s="57" t="s">
        <v>77</v>
      </c>
      <c r="F24" s="126">
        <v>0</v>
      </c>
      <c r="G24" s="126">
        <v>0</v>
      </c>
      <c r="H24" s="132">
        <f t="shared" si="1"/>
        <v>0</v>
      </c>
      <c r="I24" s="69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32">
        <f t="shared" si="3"/>
        <v>0</v>
      </c>
      <c r="P24" s="134">
        <f t="shared" si="4"/>
        <v>0</v>
      </c>
    </row>
    <row r="25" spans="1:16" ht="30" customHeight="1">
      <c r="A25" s="48"/>
      <c r="B25" s="48"/>
      <c r="C25" s="49"/>
      <c r="D25" s="55" t="s">
        <v>51</v>
      </c>
      <c r="E25" s="56"/>
      <c r="F25" s="131">
        <f>SUM(F26:F28)</f>
        <v>6366594</v>
      </c>
      <c r="G25" s="131">
        <f>SUM(G26:G28)</f>
        <v>10073578</v>
      </c>
      <c r="H25" s="132">
        <f t="shared" si="1"/>
        <v>16440172</v>
      </c>
      <c r="I25" s="133">
        <f aca="true" t="shared" si="7" ref="I25:N25">SUM(I26:I28)</f>
        <v>0</v>
      </c>
      <c r="J25" s="131">
        <f>SUM(J26:J28)</f>
        <v>15996471</v>
      </c>
      <c r="K25" s="131">
        <f t="shared" si="7"/>
        <v>19010203</v>
      </c>
      <c r="L25" s="131">
        <f t="shared" si="7"/>
        <v>13541056</v>
      </c>
      <c r="M25" s="131">
        <f t="shared" si="7"/>
        <v>11694280</v>
      </c>
      <c r="N25" s="131">
        <f t="shared" si="7"/>
        <v>5415530</v>
      </c>
      <c r="O25" s="132">
        <f t="shared" si="3"/>
        <v>65657540</v>
      </c>
      <c r="P25" s="134">
        <f t="shared" si="4"/>
        <v>82097712</v>
      </c>
    </row>
    <row r="26" spans="1:16" ht="30" customHeight="1">
      <c r="A26" s="48"/>
      <c r="B26" s="48"/>
      <c r="C26" s="49"/>
      <c r="D26" s="50"/>
      <c r="E26" s="57" t="s">
        <v>52</v>
      </c>
      <c r="F26" s="52">
        <v>3525890</v>
      </c>
      <c r="G26" s="52">
        <v>6243950</v>
      </c>
      <c r="H26" s="132">
        <f t="shared" si="1"/>
        <v>9769840</v>
      </c>
      <c r="I26" s="53">
        <v>0</v>
      </c>
      <c r="J26" s="52">
        <v>10930490</v>
      </c>
      <c r="K26" s="52">
        <v>17208260</v>
      </c>
      <c r="L26" s="52">
        <v>12163830</v>
      </c>
      <c r="M26" s="52">
        <v>10498230</v>
      </c>
      <c r="N26" s="52">
        <v>5206170</v>
      </c>
      <c r="O26" s="132">
        <f t="shared" si="3"/>
        <v>56006980</v>
      </c>
      <c r="P26" s="134">
        <f t="shared" si="4"/>
        <v>65776820</v>
      </c>
    </row>
    <row r="27" spans="1:16" ht="30" customHeight="1">
      <c r="A27" s="48"/>
      <c r="B27" s="48"/>
      <c r="C27" s="49"/>
      <c r="D27" s="50"/>
      <c r="E27" s="57" t="s">
        <v>53</v>
      </c>
      <c r="F27" s="52">
        <v>442392</v>
      </c>
      <c r="G27" s="52">
        <v>719802</v>
      </c>
      <c r="H27" s="132">
        <f t="shared" si="1"/>
        <v>1162194</v>
      </c>
      <c r="I27" s="120">
        <v>0</v>
      </c>
      <c r="J27" s="52">
        <v>1037811</v>
      </c>
      <c r="K27" s="52">
        <v>646868</v>
      </c>
      <c r="L27" s="52">
        <v>147730</v>
      </c>
      <c r="M27" s="52">
        <v>715486</v>
      </c>
      <c r="N27" s="52">
        <v>209360</v>
      </c>
      <c r="O27" s="132">
        <f t="shared" si="3"/>
        <v>2757255</v>
      </c>
      <c r="P27" s="134">
        <f t="shared" si="4"/>
        <v>3919449</v>
      </c>
    </row>
    <row r="28" spans="1:16" ht="30" customHeight="1">
      <c r="A28" s="48"/>
      <c r="B28" s="48"/>
      <c r="C28" s="49"/>
      <c r="D28" s="50"/>
      <c r="E28" s="57" t="s">
        <v>54</v>
      </c>
      <c r="F28" s="52">
        <v>2398312</v>
      </c>
      <c r="G28" s="52">
        <v>3109826</v>
      </c>
      <c r="H28" s="132">
        <f t="shared" si="1"/>
        <v>5508138</v>
      </c>
      <c r="I28" s="120">
        <v>0</v>
      </c>
      <c r="J28" s="52">
        <v>4028170</v>
      </c>
      <c r="K28" s="52">
        <v>1155075</v>
      </c>
      <c r="L28" s="52">
        <v>1229496</v>
      </c>
      <c r="M28" s="52">
        <v>480564</v>
      </c>
      <c r="N28" s="52">
        <v>0</v>
      </c>
      <c r="O28" s="132">
        <f t="shared" si="3"/>
        <v>6893305</v>
      </c>
      <c r="P28" s="134">
        <f t="shared" si="4"/>
        <v>12401443</v>
      </c>
    </row>
    <row r="29" spans="1:16" ht="30" customHeight="1">
      <c r="A29" s="48"/>
      <c r="B29" s="48"/>
      <c r="C29" s="49"/>
      <c r="D29" s="59" t="s">
        <v>55</v>
      </c>
      <c r="E29" s="60"/>
      <c r="F29" s="52">
        <v>1048082</v>
      </c>
      <c r="G29" s="52">
        <v>2159840</v>
      </c>
      <c r="H29" s="132">
        <f t="shared" si="1"/>
        <v>3207922</v>
      </c>
      <c r="I29" s="53">
        <v>0</v>
      </c>
      <c r="J29" s="52">
        <v>16097723</v>
      </c>
      <c r="K29" s="52">
        <v>11599715</v>
      </c>
      <c r="L29" s="52">
        <v>9489915</v>
      </c>
      <c r="M29" s="52">
        <v>11763164</v>
      </c>
      <c r="N29" s="52">
        <v>8685864</v>
      </c>
      <c r="O29" s="132">
        <f t="shared" si="3"/>
        <v>57636381</v>
      </c>
      <c r="P29" s="134">
        <f t="shared" si="4"/>
        <v>60844303</v>
      </c>
    </row>
    <row r="30" spans="1:16" ht="30" customHeight="1" thickBot="1">
      <c r="A30" s="48"/>
      <c r="B30" s="48"/>
      <c r="C30" s="61"/>
      <c r="D30" s="62" t="s">
        <v>56</v>
      </c>
      <c r="E30" s="63"/>
      <c r="F30" s="64">
        <v>4008702</v>
      </c>
      <c r="G30" s="64">
        <v>5316590</v>
      </c>
      <c r="H30" s="135">
        <f t="shared" si="1"/>
        <v>9325292</v>
      </c>
      <c r="I30" s="65">
        <v>0</v>
      </c>
      <c r="J30" s="64">
        <v>39164913</v>
      </c>
      <c r="K30" s="64">
        <v>23289437</v>
      </c>
      <c r="L30" s="64">
        <v>16252478</v>
      </c>
      <c r="M30" s="64">
        <v>10833690</v>
      </c>
      <c r="N30" s="64">
        <v>5009028</v>
      </c>
      <c r="O30" s="135">
        <f t="shared" si="3"/>
        <v>94549546</v>
      </c>
      <c r="P30" s="136">
        <f t="shared" si="4"/>
        <v>103874838</v>
      </c>
    </row>
    <row r="31" spans="1:16" ht="30" customHeight="1">
      <c r="A31" s="48"/>
      <c r="B31" s="48"/>
      <c r="C31" s="47" t="s">
        <v>57</v>
      </c>
      <c r="D31" s="66"/>
      <c r="E31" s="67"/>
      <c r="F31" s="127">
        <f>SUM(F32:F40)</f>
        <v>803790</v>
      </c>
      <c r="G31" s="127">
        <f>SUM(G32:G40)</f>
        <v>829360</v>
      </c>
      <c r="H31" s="128">
        <f t="shared" si="1"/>
        <v>1633150</v>
      </c>
      <c r="I31" s="129">
        <f aca="true" t="shared" si="8" ref="I31:N31">SUM(I32:I40)</f>
        <v>0</v>
      </c>
      <c r="J31" s="127">
        <f t="shared" si="8"/>
        <v>101570350</v>
      </c>
      <c r="K31" s="127">
        <f t="shared" si="8"/>
        <v>99854132</v>
      </c>
      <c r="L31" s="127">
        <f t="shared" si="8"/>
        <v>120283408</v>
      </c>
      <c r="M31" s="127">
        <f t="shared" si="8"/>
        <v>133752254</v>
      </c>
      <c r="N31" s="127">
        <f t="shared" si="8"/>
        <v>100722270</v>
      </c>
      <c r="O31" s="128">
        <f t="shared" si="3"/>
        <v>556182414</v>
      </c>
      <c r="P31" s="130">
        <f t="shared" si="4"/>
        <v>557815564</v>
      </c>
    </row>
    <row r="32" spans="1:16" ht="30" customHeight="1">
      <c r="A32" s="48"/>
      <c r="B32" s="48"/>
      <c r="C32" s="68"/>
      <c r="D32" s="59" t="s">
        <v>58</v>
      </c>
      <c r="E32" s="60"/>
      <c r="F32" s="124">
        <v>0</v>
      </c>
      <c r="G32" s="124">
        <v>0</v>
      </c>
      <c r="H32" s="137">
        <f t="shared" si="1"/>
        <v>0</v>
      </c>
      <c r="I32" s="69">
        <v>0</v>
      </c>
      <c r="J32" s="124">
        <v>12718660</v>
      </c>
      <c r="K32" s="124">
        <v>19281780</v>
      </c>
      <c r="L32" s="124">
        <v>17093740</v>
      </c>
      <c r="M32" s="124">
        <v>13326541</v>
      </c>
      <c r="N32" s="124">
        <v>6779420</v>
      </c>
      <c r="O32" s="137">
        <f t="shared" si="3"/>
        <v>69200141</v>
      </c>
      <c r="P32" s="138">
        <f t="shared" si="4"/>
        <v>69200141</v>
      </c>
    </row>
    <row r="33" spans="1:16" ht="30" customHeight="1">
      <c r="A33" s="48"/>
      <c r="B33" s="48"/>
      <c r="C33" s="49"/>
      <c r="D33" s="59" t="s">
        <v>59</v>
      </c>
      <c r="E33" s="60"/>
      <c r="F33" s="126">
        <v>0</v>
      </c>
      <c r="G33" s="126">
        <v>0</v>
      </c>
      <c r="H33" s="131">
        <f t="shared" si="1"/>
        <v>0</v>
      </c>
      <c r="I33" s="69">
        <v>0</v>
      </c>
      <c r="J33" s="126">
        <v>119780</v>
      </c>
      <c r="K33" s="126">
        <v>0</v>
      </c>
      <c r="L33" s="126">
        <v>0</v>
      </c>
      <c r="M33" s="126">
        <v>0</v>
      </c>
      <c r="N33" s="126">
        <v>0</v>
      </c>
      <c r="O33" s="132">
        <f t="shared" si="3"/>
        <v>119780</v>
      </c>
      <c r="P33" s="134">
        <f t="shared" si="4"/>
        <v>119780</v>
      </c>
    </row>
    <row r="34" spans="1:16" ht="30" customHeight="1">
      <c r="A34" s="48"/>
      <c r="B34" s="48"/>
      <c r="C34" s="49"/>
      <c r="D34" s="59" t="s">
        <v>74</v>
      </c>
      <c r="E34" s="60"/>
      <c r="F34" s="126">
        <v>0</v>
      </c>
      <c r="G34" s="126">
        <v>0</v>
      </c>
      <c r="H34" s="131">
        <f t="shared" si="1"/>
        <v>0</v>
      </c>
      <c r="I34" s="69">
        <v>0</v>
      </c>
      <c r="J34" s="126">
        <v>50454650</v>
      </c>
      <c r="K34" s="126">
        <v>37456440</v>
      </c>
      <c r="L34" s="126">
        <v>28573008</v>
      </c>
      <c r="M34" s="126">
        <v>14960003</v>
      </c>
      <c r="N34" s="126">
        <v>12303610</v>
      </c>
      <c r="O34" s="132">
        <f t="shared" si="3"/>
        <v>143747711</v>
      </c>
      <c r="P34" s="134">
        <f t="shared" si="4"/>
        <v>143747711</v>
      </c>
    </row>
    <row r="35" spans="1:16" ht="30" customHeight="1">
      <c r="A35" s="48"/>
      <c r="B35" s="48"/>
      <c r="C35" s="49"/>
      <c r="D35" s="59" t="s">
        <v>60</v>
      </c>
      <c r="E35" s="60"/>
      <c r="F35" s="126">
        <v>20910</v>
      </c>
      <c r="G35" s="126">
        <v>8430</v>
      </c>
      <c r="H35" s="131">
        <f t="shared" si="1"/>
        <v>29340</v>
      </c>
      <c r="I35" s="53">
        <v>0</v>
      </c>
      <c r="J35" s="126">
        <v>4111090</v>
      </c>
      <c r="K35" s="126">
        <v>3244420</v>
      </c>
      <c r="L35" s="126">
        <v>6799230</v>
      </c>
      <c r="M35" s="126">
        <v>6833810</v>
      </c>
      <c r="N35" s="126">
        <v>3968000</v>
      </c>
      <c r="O35" s="132">
        <f t="shared" si="3"/>
        <v>24956550</v>
      </c>
      <c r="P35" s="134">
        <f t="shared" si="4"/>
        <v>24985890</v>
      </c>
    </row>
    <row r="36" spans="1:16" ht="30" customHeight="1">
      <c r="A36" s="48"/>
      <c r="B36" s="48"/>
      <c r="C36" s="49"/>
      <c r="D36" s="59" t="s">
        <v>61</v>
      </c>
      <c r="E36" s="60"/>
      <c r="F36" s="126">
        <v>782880</v>
      </c>
      <c r="G36" s="126">
        <v>820930</v>
      </c>
      <c r="H36" s="131">
        <f t="shared" si="1"/>
        <v>1603810</v>
      </c>
      <c r="I36" s="53">
        <v>0</v>
      </c>
      <c r="J36" s="126">
        <v>13204600</v>
      </c>
      <c r="K36" s="126">
        <v>12162612</v>
      </c>
      <c r="L36" s="126">
        <v>10911940</v>
      </c>
      <c r="M36" s="126">
        <v>11571490</v>
      </c>
      <c r="N36" s="126">
        <v>2847190</v>
      </c>
      <c r="O36" s="132">
        <f t="shared" si="3"/>
        <v>50697832</v>
      </c>
      <c r="P36" s="134">
        <f t="shared" si="4"/>
        <v>52301642</v>
      </c>
    </row>
    <row r="37" spans="1:16" ht="30" customHeight="1">
      <c r="A37" s="48"/>
      <c r="B37" s="48"/>
      <c r="C37" s="49"/>
      <c r="D37" s="59" t="s">
        <v>62</v>
      </c>
      <c r="E37" s="60"/>
      <c r="F37" s="126">
        <v>0</v>
      </c>
      <c r="G37" s="126">
        <v>0</v>
      </c>
      <c r="H37" s="131">
        <f t="shared" si="1"/>
        <v>0</v>
      </c>
      <c r="I37" s="69">
        <v>0</v>
      </c>
      <c r="J37" s="126">
        <v>20731270</v>
      </c>
      <c r="K37" s="126">
        <v>26660320</v>
      </c>
      <c r="L37" s="126">
        <v>33828330</v>
      </c>
      <c r="M37" s="126">
        <v>15247780</v>
      </c>
      <c r="N37" s="126">
        <v>10235270</v>
      </c>
      <c r="O37" s="132">
        <f t="shared" si="3"/>
        <v>106702970</v>
      </c>
      <c r="P37" s="134">
        <f t="shared" si="4"/>
        <v>106702970</v>
      </c>
    </row>
    <row r="38" spans="1:16" ht="30" customHeight="1">
      <c r="A38" s="48"/>
      <c r="B38" s="48"/>
      <c r="C38" s="49"/>
      <c r="D38" s="59" t="s">
        <v>63</v>
      </c>
      <c r="E38" s="60"/>
      <c r="F38" s="126">
        <v>0</v>
      </c>
      <c r="G38" s="126">
        <v>0</v>
      </c>
      <c r="H38" s="131">
        <f t="shared" si="1"/>
        <v>0</v>
      </c>
      <c r="I38" s="69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32">
        <f t="shared" si="3"/>
        <v>0</v>
      </c>
      <c r="P38" s="134">
        <f t="shared" si="4"/>
        <v>0</v>
      </c>
    </row>
    <row r="39" spans="1:16" ht="30" customHeight="1">
      <c r="A39" s="48"/>
      <c r="B39" s="48"/>
      <c r="C39" s="49"/>
      <c r="D39" s="188" t="s">
        <v>64</v>
      </c>
      <c r="E39" s="207"/>
      <c r="F39" s="126">
        <v>0</v>
      </c>
      <c r="G39" s="126">
        <v>0</v>
      </c>
      <c r="H39" s="132">
        <f t="shared" si="1"/>
        <v>0</v>
      </c>
      <c r="I39" s="69">
        <v>0</v>
      </c>
      <c r="J39" s="126">
        <v>230300</v>
      </c>
      <c r="K39" s="126">
        <v>1048560</v>
      </c>
      <c r="L39" s="126">
        <v>23077160</v>
      </c>
      <c r="M39" s="126">
        <v>71812630</v>
      </c>
      <c r="N39" s="126">
        <v>64588780</v>
      </c>
      <c r="O39" s="132">
        <f t="shared" si="3"/>
        <v>160757430</v>
      </c>
      <c r="P39" s="134">
        <f t="shared" si="4"/>
        <v>160757430</v>
      </c>
    </row>
    <row r="40" spans="1:16" ht="30" customHeight="1" thickBot="1">
      <c r="A40" s="48"/>
      <c r="B40" s="48"/>
      <c r="C40" s="61"/>
      <c r="D40" s="190" t="s">
        <v>65</v>
      </c>
      <c r="E40" s="191"/>
      <c r="F40" s="125">
        <v>0</v>
      </c>
      <c r="G40" s="125">
        <v>0</v>
      </c>
      <c r="H40" s="139">
        <f t="shared" si="1"/>
        <v>0</v>
      </c>
      <c r="I40" s="70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39">
        <f t="shared" si="3"/>
        <v>0</v>
      </c>
      <c r="P40" s="140">
        <f t="shared" si="4"/>
        <v>0</v>
      </c>
    </row>
    <row r="41" spans="1:16" ht="30" customHeight="1">
      <c r="A41" s="48"/>
      <c r="B41" s="48"/>
      <c r="C41" s="47" t="s">
        <v>66</v>
      </c>
      <c r="D41" s="66"/>
      <c r="E41" s="67"/>
      <c r="F41" s="127">
        <f>SUM(F42:F45)</f>
        <v>0</v>
      </c>
      <c r="G41" s="127">
        <f>SUM(G42:G45)</f>
        <v>0</v>
      </c>
      <c r="H41" s="128">
        <f t="shared" si="1"/>
        <v>0</v>
      </c>
      <c r="I41" s="122">
        <v>0</v>
      </c>
      <c r="J41" s="127">
        <f>SUM(J42:J45)</f>
        <v>42963738</v>
      </c>
      <c r="K41" s="127">
        <f>SUM(K42:K45)</f>
        <v>52001990</v>
      </c>
      <c r="L41" s="127">
        <f>SUM(L42:L45)</f>
        <v>123296297</v>
      </c>
      <c r="M41" s="127">
        <f>SUM(M42:M45)</f>
        <v>282964212</v>
      </c>
      <c r="N41" s="127">
        <f>SUM(N42:N45)</f>
        <v>197094199</v>
      </c>
      <c r="O41" s="128">
        <f t="shared" si="3"/>
        <v>698320436</v>
      </c>
      <c r="P41" s="130">
        <f t="shared" si="4"/>
        <v>698320436</v>
      </c>
    </row>
    <row r="42" spans="1:16" ht="30" customHeight="1">
      <c r="A42" s="48"/>
      <c r="B42" s="48"/>
      <c r="C42" s="49"/>
      <c r="D42" s="59" t="s">
        <v>67</v>
      </c>
      <c r="E42" s="60"/>
      <c r="F42" s="121">
        <v>0</v>
      </c>
      <c r="G42" s="121">
        <v>0</v>
      </c>
      <c r="H42" s="132">
        <f t="shared" si="1"/>
        <v>0</v>
      </c>
      <c r="I42" s="69">
        <v>0</v>
      </c>
      <c r="J42" s="126">
        <v>1569836</v>
      </c>
      <c r="K42" s="126">
        <v>3104890</v>
      </c>
      <c r="L42" s="126">
        <v>50858403</v>
      </c>
      <c r="M42" s="126">
        <v>143457005</v>
      </c>
      <c r="N42" s="126">
        <v>108117350</v>
      </c>
      <c r="O42" s="132">
        <f t="shared" si="3"/>
        <v>307107484</v>
      </c>
      <c r="P42" s="134">
        <f t="shared" si="4"/>
        <v>307107484</v>
      </c>
    </row>
    <row r="43" spans="1:16" ht="30" customHeight="1">
      <c r="A43" s="48"/>
      <c r="B43" s="48"/>
      <c r="C43" s="49"/>
      <c r="D43" s="59" t="s">
        <v>68</v>
      </c>
      <c r="E43" s="60"/>
      <c r="F43" s="121">
        <v>0</v>
      </c>
      <c r="G43" s="121">
        <v>0</v>
      </c>
      <c r="H43" s="132">
        <f t="shared" si="1"/>
        <v>0</v>
      </c>
      <c r="I43" s="69">
        <v>0</v>
      </c>
      <c r="J43" s="126">
        <v>38260622</v>
      </c>
      <c r="K43" s="126">
        <v>43849990</v>
      </c>
      <c r="L43" s="126">
        <v>55656054</v>
      </c>
      <c r="M43" s="126">
        <v>60241887</v>
      </c>
      <c r="N43" s="126">
        <v>39383318</v>
      </c>
      <c r="O43" s="132">
        <f t="shared" si="3"/>
        <v>237391871</v>
      </c>
      <c r="P43" s="134">
        <f t="shared" si="4"/>
        <v>237391871</v>
      </c>
    </row>
    <row r="44" spans="1:16" ht="30" customHeight="1">
      <c r="A44" s="48"/>
      <c r="B44" s="48"/>
      <c r="C44" s="49"/>
      <c r="D44" s="59" t="s">
        <v>69</v>
      </c>
      <c r="E44" s="60"/>
      <c r="F44" s="121">
        <v>0</v>
      </c>
      <c r="G44" s="121">
        <v>0</v>
      </c>
      <c r="H44" s="132">
        <f t="shared" si="1"/>
        <v>0</v>
      </c>
      <c r="I44" s="69">
        <v>0</v>
      </c>
      <c r="J44" s="126">
        <v>857560</v>
      </c>
      <c r="K44" s="126">
        <v>2494450</v>
      </c>
      <c r="L44" s="126">
        <v>10563450</v>
      </c>
      <c r="M44" s="126">
        <v>40381685</v>
      </c>
      <c r="N44" s="126">
        <v>25584381</v>
      </c>
      <c r="O44" s="132">
        <f t="shared" si="3"/>
        <v>79881526</v>
      </c>
      <c r="P44" s="134">
        <f t="shared" si="4"/>
        <v>79881526</v>
      </c>
    </row>
    <row r="45" spans="1:16" ht="30" customHeight="1" thickBot="1">
      <c r="A45" s="48"/>
      <c r="B45" s="48"/>
      <c r="C45" s="61"/>
      <c r="D45" s="62" t="s">
        <v>78</v>
      </c>
      <c r="E45" s="63"/>
      <c r="F45" s="123">
        <v>0</v>
      </c>
      <c r="G45" s="123">
        <v>0</v>
      </c>
      <c r="H45" s="135">
        <f t="shared" si="1"/>
        <v>0</v>
      </c>
      <c r="I45" s="71">
        <v>0</v>
      </c>
      <c r="J45" s="142">
        <v>2275720</v>
      </c>
      <c r="K45" s="142">
        <v>2552660</v>
      </c>
      <c r="L45" s="142">
        <v>6218390</v>
      </c>
      <c r="M45" s="142">
        <v>38883635</v>
      </c>
      <c r="N45" s="142">
        <v>24009150</v>
      </c>
      <c r="O45" s="135">
        <f t="shared" si="3"/>
        <v>73939555</v>
      </c>
      <c r="P45" s="136">
        <f t="shared" si="4"/>
        <v>73939555</v>
      </c>
    </row>
    <row r="46" spans="1:16" ht="30" customHeight="1" thickBot="1">
      <c r="A46" s="48"/>
      <c r="B46" s="48"/>
      <c r="C46" s="192" t="s">
        <v>70</v>
      </c>
      <c r="D46" s="193"/>
      <c r="E46" s="193"/>
      <c r="F46" s="143">
        <f>SUM(F10,F31,F41)</f>
        <v>22275420</v>
      </c>
      <c r="G46" s="143">
        <f>SUM(G10,G31,G41)</f>
        <v>39419325</v>
      </c>
      <c r="H46" s="144">
        <f t="shared" si="1"/>
        <v>61694745</v>
      </c>
      <c r="I46" s="145">
        <f aca="true" t="shared" si="9" ref="I46:N46">SUM(I10,I31,I41)</f>
        <v>0</v>
      </c>
      <c r="J46" s="143">
        <f t="shared" si="9"/>
        <v>419945266</v>
      </c>
      <c r="K46" s="143">
        <f t="shared" si="9"/>
        <v>371051328</v>
      </c>
      <c r="L46" s="143">
        <f t="shared" si="9"/>
        <v>418528760</v>
      </c>
      <c r="M46" s="143">
        <f t="shared" si="9"/>
        <v>570621215</v>
      </c>
      <c r="N46" s="143">
        <f t="shared" si="9"/>
        <v>385188051</v>
      </c>
      <c r="O46" s="144">
        <f t="shared" si="3"/>
        <v>2165334620</v>
      </c>
      <c r="P46" s="146">
        <f t="shared" si="4"/>
        <v>2227029365</v>
      </c>
    </row>
    <row r="47" spans="1:17" ht="30" customHeight="1" thickBot="1" thickTop="1">
      <c r="A47" s="48"/>
      <c r="B47" s="48"/>
      <c r="C47" s="72" t="s">
        <v>73</v>
      </c>
      <c r="D47" s="46"/>
      <c r="E47" s="46"/>
      <c r="F47" s="110"/>
      <c r="G47" s="110"/>
      <c r="H47" s="110">
        <f t="shared" si="1"/>
        <v>0</v>
      </c>
      <c r="I47" s="110"/>
      <c r="J47" s="110"/>
      <c r="K47" s="110"/>
      <c r="L47" s="110"/>
      <c r="M47" s="110"/>
      <c r="N47" s="110"/>
      <c r="O47" s="110">
        <f t="shared" si="3"/>
        <v>0</v>
      </c>
      <c r="P47" s="147">
        <f t="shared" si="4"/>
        <v>0</v>
      </c>
      <c r="Q47" s="14"/>
    </row>
    <row r="48" spans="1:17" ht="30" customHeight="1">
      <c r="A48" s="48"/>
      <c r="B48" s="48"/>
      <c r="C48" s="47" t="s">
        <v>37</v>
      </c>
      <c r="D48" s="44"/>
      <c r="E48" s="45"/>
      <c r="F48" s="127">
        <f>SUM(F49,F55,F58,F63,F67,F68)</f>
        <v>19595359</v>
      </c>
      <c r="G48" s="127">
        <f>SUM(G49,G55,G58,G63,G67,G68)</f>
        <v>34931318</v>
      </c>
      <c r="H48" s="128">
        <f t="shared" si="1"/>
        <v>54526677</v>
      </c>
      <c r="I48" s="129">
        <f aca="true" t="shared" si="10" ref="I48:N48">SUM(I49,I55,I58,I63,I67,I68)</f>
        <v>0</v>
      </c>
      <c r="J48" s="127">
        <f t="shared" si="10"/>
        <v>249084943</v>
      </c>
      <c r="K48" s="127">
        <f t="shared" si="10"/>
        <v>197427987</v>
      </c>
      <c r="L48" s="127">
        <f t="shared" si="10"/>
        <v>157579617</v>
      </c>
      <c r="M48" s="127">
        <f t="shared" si="10"/>
        <v>138402680</v>
      </c>
      <c r="N48" s="127">
        <f t="shared" si="10"/>
        <v>78140061</v>
      </c>
      <c r="O48" s="128">
        <f t="shared" si="3"/>
        <v>820635288</v>
      </c>
      <c r="P48" s="130">
        <f t="shared" si="4"/>
        <v>875161965</v>
      </c>
      <c r="Q48" s="14"/>
    </row>
    <row r="49" spans="1:16" ht="30" customHeight="1">
      <c r="A49" s="48"/>
      <c r="B49" s="48"/>
      <c r="C49" s="49"/>
      <c r="D49" s="50" t="s">
        <v>38</v>
      </c>
      <c r="E49" s="51"/>
      <c r="F49" s="131">
        <f>SUM(F50:F54)</f>
        <v>2133282</v>
      </c>
      <c r="G49" s="131">
        <f>SUM(G50:G54)</f>
        <v>4971538</v>
      </c>
      <c r="H49" s="132">
        <f t="shared" si="1"/>
        <v>7104820</v>
      </c>
      <c r="I49" s="133">
        <f aca="true" t="shared" si="11" ref="I49:N49">SUM(I50:I54)</f>
        <v>0</v>
      </c>
      <c r="J49" s="131">
        <f t="shared" si="11"/>
        <v>45084231</v>
      </c>
      <c r="K49" s="131">
        <f t="shared" si="11"/>
        <v>35555241</v>
      </c>
      <c r="L49" s="131">
        <f t="shared" si="11"/>
        <v>25190025</v>
      </c>
      <c r="M49" s="131">
        <f t="shared" si="11"/>
        <v>28821282</v>
      </c>
      <c r="N49" s="131">
        <f t="shared" si="11"/>
        <v>22089444</v>
      </c>
      <c r="O49" s="132">
        <f t="shared" si="3"/>
        <v>156740223</v>
      </c>
      <c r="P49" s="134">
        <f t="shared" si="4"/>
        <v>163845043</v>
      </c>
    </row>
    <row r="50" spans="1:16" ht="30" customHeight="1">
      <c r="A50" s="48"/>
      <c r="B50" s="48"/>
      <c r="C50" s="49"/>
      <c r="D50" s="50"/>
      <c r="E50" s="54" t="s">
        <v>39</v>
      </c>
      <c r="F50" s="126">
        <v>0</v>
      </c>
      <c r="G50" s="126">
        <v>0</v>
      </c>
      <c r="H50" s="132">
        <f t="shared" si="1"/>
        <v>0</v>
      </c>
      <c r="I50" s="53">
        <v>0</v>
      </c>
      <c r="J50" s="126">
        <v>28423951</v>
      </c>
      <c r="K50" s="126">
        <v>21691590</v>
      </c>
      <c r="L50" s="126">
        <v>14938920</v>
      </c>
      <c r="M50" s="126">
        <v>17390572</v>
      </c>
      <c r="N50" s="126">
        <v>12698503</v>
      </c>
      <c r="O50" s="132">
        <f t="shared" si="3"/>
        <v>95143536</v>
      </c>
      <c r="P50" s="134">
        <f t="shared" si="4"/>
        <v>95143536</v>
      </c>
    </row>
    <row r="51" spans="1:16" ht="30" customHeight="1">
      <c r="A51" s="48"/>
      <c r="B51" s="48"/>
      <c r="C51" s="49"/>
      <c r="D51" s="50"/>
      <c r="E51" s="54" t="s">
        <v>40</v>
      </c>
      <c r="F51" s="126">
        <v>0</v>
      </c>
      <c r="G51" s="126">
        <v>0</v>
      </c>
      <c r="H51" s="132">
        <f t="shared" si="1"/>
        <v>0</v>
      </c>
      <c r="I51" s="53">
        <v>0</v>
      </c>
      <c r="J51" s="126">
        <v>106227</v>
      </c>
      <c r="K51" s="126">
        <v>321739</v>
      </c>
      <c r="L51" s="126">
        <v>603084</v>
      </c>
      <c r="M51" s="126">
        <v>2469045</v>
      </c>
      <c r="N51" s="126">
        <v>2094376</v>
      </c>
      <c r="O51" s="132">
        <f t="shared" si="3"/>
        <v>5594471</v>
      </c>
      <c r="P51" s="134">
        <f t="shared" si="4"/>
        <v>5594471</v>
      </c>
    </row>
    <row r="52" spans="1:16" ht="30" customHeight="1">
      <c r="A52" s="48"/>
      <c r="B52" s="48"/>
      <c r="C52" s="49"/>
      <c r="D52" s="50"/>
      <c r="E52" s="54" t="s">
        <v>41</v>
      </c>
      <c r="F52" s="126">
        <v>843520</v>
      </c>
      <c r="G52" s="126">
        <v>2661674</v>
      </c>
      <c r="H52" s="132">
        <f t="shared" si="1"/>
        <v>3505194</v>
      </c>
      <c r="I52" s="53">
        <v>0</v>
      </c>
      <c r="J52" s="126">
        <v>6592139</v>
      </c>
      <c r="K52" s="126">
        <v>5587014</v>
      </c>
      <c r="L52" s="126">
        <v>3483075</v>
      </c>
      <c r="M52" s="126">
        <v>4217846</v>
      </c>
      <c r="N52" s="126">
        <v>4605928</v>
      </c>
      <c r="O52" s="132">
        <f t="shared" si="3"/>
        <v>24486002</v>
      </c>
      <c r="P52" s="134">
        <f t="shared" si="4"/>
        <v>27991196</v>
      </c>
    </row>
    <row r="53" spans="1:16" ht="30" customHeight="1">
      <c r="A53" s="48"/>
      <c r="B53" s="48"/>
      <c r="C53" s="49"/>
      <c r="D53" s="50"/>
      <c r="E53" s="54" t="s">
        <v>42</v>
      </c>
      <c r="F53" s="126">
        <v>901482</v>
      </c>
      <c r="G53" s="126">
        <v>1768526</v>
      </c>
      <c r="H53" s="132">
        <f t="shared" si="1"/>
        <v>2670008</v>
      </c>
      <c r="I53" s="53">
        <v>0</v>
      </c>
      <c r="J53" s="126">
        <v>5896883</v>
      </c>
      <c r="K53" s="126">
        <v>4595876</v>
      </c>
      <c r="L53" s="126">
        <v>3923369</v>
      </c>
      <c r="M53" s="126">
        <v>2967557</v>
      </c>
      <c r="N53" s="126">
        <v>1445997</v>
      </c>
      <c r="O53" s="132">
        <f t="shared" si="3"/>
        <v>18829682</v>
      </c>
      <c r="P53" s="134">
        <f t="shared" si="4"/>
        <v>21499690</v>
      </c>
    </row>
    <row r="54" spans="1:16" ht="30" customHeight="1">
      <c r="A54" s="48"/>
      <c r="B54" s="48"/>
      <c r="C54" s="49"/>
      <c r="D54" s="50"/>
      <c r="E54" s="54" t="s">
        <v>43</v>
      </c>
      <c r="F54" s="126">
        <v>388280</v>
      </c>
      <c r="G54" s="126">
        <v>541338</v>
      </c>
      <c r="H54" s="132">
        <f t="shared" si="1"/>
        <v>929618</v>
      </c>
      <c r="I54" s="53">
        <v>0</v>
      </c>
      <c r="J54" s="126">
        <v>4065031</v>
      </c>
      <c r="K54" s="126">
        <v>3359022</v>
      </c>
      <c r="L54" s="126">
        <v>2241577</v>
      </c>
      <c r="M54" s="126">
        <v>1776262</v>
      </c>
      <c r="N54" s="126">
        <v>1244640</v>
      </c>
      <c r="O54" s="132">
        <f t="shared" si="3"/>
        <v>12686532</v>
      </c>
      <c r="P54" s="134">
        <f t="shared" si="4"/>
        <v>13616150</v>
      </c>
    </row>
    <row r="55" spans="1:16" ht="30" customHeight="1">
      <c r="A55" s="48"/>
      <c r="B55" s="48"/>
      <c r="C55" s="49"/>
      <c r="D55" s="55" t="s">
        <v>44</v>
      </c>
      <c r="E55" s="56"/>
      <c r="F55" s="131">
        <f>SUM(F56:F57)</f>
        <v>6584523</v>
      </c>
      <c r="G55" s="131">
        <f>SUM(G56:G57)</f>
        <v>13155393</v>
      </c>
      <c r="H55" s="132">
        <f t="shared" si="1"/>
        <v>19739916</v>
      </c>
      <c r="I55" s="133">
        <f aca="true" t="shared" si="12" ref="I55:N55">SUM(I56:I57)</f>
        <v>0</v>
      </c>
      <c r="J55" s="131">
        <f t="shared" si="12"/>
        <v>125848111</v>
      </c>
      <c r="K55" s="131">
        <f t="shared" si="12"/>
        <v>100384439</v>
      </c>
      <c r="L55" s="131">
        <f t="shared" si="12"/>
        <v>70228022</v>
      </c>
      <c r="M55" s="131">
        <f t="shared" si="12"/>
        <v>50941517</v>
      </c>
      <c r="N55" s="131">
        <f t="shared" si="12"/>
        <v>27815680</v>
      </c>
      <c r="O55" s="132">
        <f t="shared" si="3"/>
        <v>375217769</v>
      </c>
      <c r="P55" s="134">
        <f t="shared" si="4"/>
        <v>394957685</v>
      </c>
    </row>
    <row r="56" spans="1:16" ht="30" customHeight="1">
      <c r="A56" s="48"/>
      <c r="B56" s="48"/>
      <c r="C56" s="49"/>
      <c r="D56" s="50"/>
      <c r="E56" s="54" t="s">
        <v>45</v>
      </c>
      <c r="F56" s="126">
        <v>0</v>
      </c>
      <c r="G56" s="126">
        <v>0</v>
      </c>
      <c r="H56" s="132">
        <f t="shared" si="1"/>
        <v>0</v>
      </c>
      <c r="I56" s="53">
        <v>0</v>
      </c>
      <c r="J56" s="126">
        <v>94398868</v>
      </c>
      <c r="K56" s="126">
        <v>76350420</v>
      </c>
      <c r="L56" s="126">
        <v>54399054</v>
      </c>
      <c r="M56" s="126">
        <v>43422110</v>
      </c>
      <c r="N56" s="126">
        <v>24694587</v>
      </c>
      <c r="O56" s="132">
        <f t="shared" si="3"/>
        <v>293265039</v>
      </c>
      <c r="P56" s="134">
        <f t="shared" si="4"/>
        <v>293265039</v>
      </c>
    </row>
    <row r="57" spans="1:16" ht="30" customHeight="1">
      <c r="A57" s="48"/>
      <c r="B57" s="48"/>
      <c r="C57" s="49"/>
      <c r="D57" s="50"/>
      <c r="E57" s="54" t="s">
        <v>46</v>
      </c>
      <c r="F57" s="126">
        <v>6584523</v>
      </c>
      <c r="G57" s="126">
        <v>13155393</v>
      </c>
      <c r="H57" s="132">
        <f t="shared" si="1"/>
        <v>19739916</v>
      </c>
      <c r="I57" s="53">
        <v>0</v>
      </c>
      <c r="J57" s="126">
        <v>31449243</v>
      </c>
      <c r="K57" s="126">
        <v>24034019</v>
      </c>
      <c r="L57" s="126">
        <v>15828968</v>
      </c>
      <c r="M57" s="126">
        <v>7519407</v>
      </c>
      <c r="N57" s="126">
        <v>3121093</v>
      </c>
      <c r="O57" s="132">
        <f t="shared" si="3"/>
        <v>81952730</v>
      </c>
      <c r="P57" s="134">
        <f t="shared" si="4"/>
        <v>101692646</v>
      </c>
    </row>
    <row r="58" spans="1:16" ht="30" customHeight="1">
      <c r="A58" s="48"/>
      <c r="B58" s="48"/>
      <c r="C58" s="49"/>
      <c r="D58" s="55" t="s">
        <v>47</v>
      </c>
      <c r="E58" s="56"/>
      <c r="F58" s="131">
        <f>SUM(F59:F62)</f>
        <v>240045</v>
      </c>
      <c r="G58" s="131">
        <f>SUM(G59:G62)</f>
        <v>620096</v>
      </c>
      <c r="H58" s="132">
        <f t="shared" si="1"/>
        <v>860141</v>
      </c>
      <c r="I58" s="133">
        <f aca="true" t="shared" si="13" ref="I58:N58">SUM(I59:I62)</f>
        <v>0</v>
      </c>
      <c r="J58" s="131">
        <f t="shared" si="13"/>
        <v>10450651</v>
      </c>
      <c r="K58" s="131">
        <f t="shared" si="13"/>
        <v>11088025</v>
      </c>
      <c r="L58" s="131">
        <f t="shared" si="13"/>
        <v>25548791</v>
      </c>
      <c r="M58" s="131">
        <f t="shared" si="13"/>
        <v>26892272</v>
      </c>
      <c r="N58" s="131">
        <f t="shared" si="13"/>
        <v>10809409</v>
      </c>
      <c r="O58" s="132">
        <f t="shared" si="3"/>
        <v>84789148</v>
      </c>
      <c r="P58" s="134">
        <f t="shared" si="4"/>
        <v>85649289</v>
      </c>
    </row>
    <row r="59" spans="1:16" ht="30" customHeight="1">
      <c r="A59" s="48"/>
      <c r="B59" s="48"/>
      <c r="C59" s="49"/>
      <c r="D59" s="50"/>
      <c r="E59" s="54" t="s">
        <v>48</v>
      </c>
      <c r="F59" s="126">
        <v>147840</v>
      </c>
      <c r="G59" s="126">
        <v>567698</v>
      </c>
      <c r="H59" s="132">
        <f t="shared" si="1"/>
        <v>715538</v>
      </c>
      <c r="I59" s="53">
        <v>0</v>
      </c>
      <c r="J59" s="126">
        <v>8394997</v>
      </c>
      <c r="K59" s="126">
        <v>9451584</v>
      </c>
      <c r="L59" s="126">
        <v>24312480</v>
      </c>
      <c r="M59" s="126">
        <v>25725493</v>
      </c>
      <c r="N59" s="126">
        <v>10407316</v>
      </c>
      <c r="O59" s="132">
        <f t="shared" si="3"/>
        <v>78291870</v>
      </c>
      <c r="P59" s="134">
        <f t="shared" si="4"/>
        <v>79007408</v>
      </c>
    </row>
    <row r="60" spans="1:16" ht="30" customHeight="1">
      <c r="A60" s="48"/>
      <c r="B60" s="48"/>
      <c r="C60" s="49"/>
      <c r="D60" s="50"/>
      <c r="E60" s="57" t="s">
        <v>49</v>
      </c>
      <c r="F60" s="126">
        <v>92205</v>
      </c>
      <c r="G60" s="126">
        <v>52398</v>
      </c>
      <c r="H60" s="132">
        <f t="shared" si="1"/>
        <v>144603</v>
      </c>
      <c r="I60" s="53">
        <v>0</v>
      </c>
      <c r="J60" s="126">
        <v>2055654</v>
      </c>
      <c r="K60" s="126">
        <v>1636441</v>
      </c>
      <c r="L60" s="126">
        <v>1236311</v>
      </c>
      <c r="M60" s="126">
        <v>1166779</v>
      </c>
      <c r="N60" s="126">
        <v>402093</v>
      </c>
      <c r="O60" s="132">
        <f t="shared" si="3"/>
        <v>6497278</v>
      </c>
      <c r="P60" s="134">
        <f t="shared" si="4"/>
        <v>6641881</v>
      </c>
    </row>
    <row r="61" spans="1:16" ht="30" customHeight="1">
      <c r="A61" s="48"/>
      <c r="B61" s="48"/>
      <c r="C61" s="49"/>
      <c r="D61" s="50"/>
      <c r="E61" s="57" t="s">
        <v>50</v>
      </c>
      <c r="F61" s="126">
        <v>0</v>
      </c>
      <c r="G61" s="126">
        <v>0</v>
      </c>
      <c r="H61" s="132">
        <f t="shared" si="1"/>
        <v>0</v>
      </c>
      <c r="I61" s="53">
        <v>0</v>
      </c>
      <c r="J61" s="126">
        <v>0</v>
      </c>
      <c r="K61" s="126">
        <v>0</v>
      </c>
      <c r="L61" s="126">
        <v>0</v>
      </c>
      <c r="M61" s="126">
        <v>0</v>
      </c>
      <c r="N61" s="126">
        <v>0</v>
      </c>
      <c r="O61" s="132">
        <f t="shared" si="3"/>
        <v>0</v>
      </c>
      <c r="P61" s="134">
        <f t="shared" si="4"/>
        <v>0</v>
      </c>
    </row>
    <row r="62" spans="1:16" ht="30" customHeight="1">
      <c r="A62" s="48"/>
      <c r="B62" s="48"/>
      <c r="C62" s="49"/>
      <c r="D62" s="58"/>
      <c r="E62" s="57" t="s">
        <v>77</v>
      </c>
      <c r="F62" s="126">
        <v>0</v>
      </c>
      <c r="G62" s="126">
        <v>0</v>
      </c>
      <c r="H62" s="132">
        <f t="shared" si="1"/>
        <v>0</v>
      </c>
      <c r="I62" s="69">
        <v>0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32">
        <f t="shared" si="3"/>
        <v>0</v>
      </c>
      <c r="P62" s="134">
        <f t="shared" si="4"/>
        <v>0</v>
      </c>
    </row>
    <row r="63" spans="1:16" ht="30" customHeight="1">
      <c r="A63" s="48"/>
      <c r="B63" s="48"/>
      <c r="C63" s="49"/>
      <c r="D63" s="55" t="s">
        <v>51</v>
      </c>
      <c r="E63" s="56"/>
      <c r="F63" s="131">
        <f>SUM(F64:F66)</f>
        <v>5699634</v>
      </c>
      <c r="G63" s="131">
        <f>SUM(G64:G66)</f>
        <v>8958242</v>
      </c>
      <c r="H63" s="132">
        <f t="shared" si="1"/>
        <v>14657876</v>
      </c>
      <c r="I63" s="133">
        <f aca="true" t="shared" si="14" ref="I63:N63">SUM(I64:I66)</f>
        <v>0</v>
      </c>
      <c r="J63" s="131">
        <f t="shared" si="14"/>
        <v>14218837</v>
      </c>
      <c r="K63" s="131">
        <f t="shared" si="14"/>
        <v>16857384</v>
      </c>
      <c r="L63" s="131">
        <f t="shared" si="14"/>
        <v>12026908</v>
      </c>
      <c r="M63" s="131">
        <f t="shared" si="14"/>
        <v>10433627</v>
      </c>
      <c r="N63" s="131">
        <f t="shared" si="14"/>
        <v>4813045</v>
      </c>
      <c r="O63" s="132">
        <f t="shared" si="3"/>
        <v>58349801</v>
      </c>
      <c r="P63" s="134">
        <f t="shared" si="4"/>
        <v>73007677</v>
      </c>
    </row>
    <row r="64" spans="1:16" ht="30" customHeight="1">
      <c r="A64" s="48"/>
      <c r="B64" s="48"/>
      <c r="C64" s="49"/>
      <c r="D64" s="50"/>
      <c r="E64" s="57" t="s">
        <v>52</v>
      </c>
      <c r="F64" s="52">
        <v>3145910</v>
      </c>
      <c r="G64" s="52">
        <v>5582363</v>
      </c>
      <c r="H64" s="132">
        <f t="shared" si="1"/>
        <v>8728273</v>
      </c>
      <c r="I64" s="53">
        <v>0</v>
      </c>
      <c r="J64" s="52">
        <v>9735042</v>
      </c>
      <c r="K64" s="52">
        <v>15286138</v>
      </c>
      <c r="L64" s="52">
        <v>10804141</v>
      </c>
      <c r="M64" s="52">
        <v>9358436</v>
      </c>
      <c r="N64" s="52">
        <v>4629889</v>
      </c>
      <c r="O64" s="132">
        <f t="shared" si="3"/>
        <v>49813646</v>
      </c>
      <c r="P64" s="134">
        <f t="shared" si="4"/>
        <v>58541919</v>
      </c>
    </row>
    <row r="65" spans="1:16" ht="30" customHeight="1">
      <c r="A65" s="48"/>
      <c r="B65" s="48"/>
      <c r="C65" s="49"/>
      <c r="D65" s="50"/>
      <c r="E65" s="57" t="s">
        <v>53</v>
      </c>
      <c r="F65" s="52">
        <v>398152</v>
      </c>
      <c r="G65" s="52">
        <v>643498</v>
      </c>
      <c r="H65" s="132">
        <f t="shared" si="1"/>
        <v>1041650</v>
      </c>
      <c r="I65" s="120">
        <v>0</v>
      </c>
      <c r="J65" s="52">
        <v>931863</v>
      </c>
      <c r="K65" s="52">
        <v>560320</v>
      </c>
      <c r="L65" s="52">
        <v>131790</v>
      </c>
      <c r="M65" s="52">
        <v>642685</v>
      </c>
      <c r="N65" s="52">
        <v>183156</v>
      </c>
      <c r="O65" s="132">
        <f t="shared" si="3"/>
        <v>2449814</v>
      </c>
      <c r="P65" s="134">
        <f t="shared" si="4"/>
        <v>3491464</v>
      </c>
    </row>
    <row r="66" spans="1:16" ht="30" customHeight="1">
      <c r="A66" s="48"/>
      <c r="B66" s="48"/>
      <c r="C66" s="49"/>
      <c r="D66" s="50"/>
      <c r="E66" s="57" t="s">
        <v>54</v>
      </c>
      <c r="F66" s="52">
        <v>2155572</v>
      </c>
      <c r="G66" s="52">
        <v>2732381</v>
      </c>
      <c r="H66" s="132">
        <f t="shared" si="1"/>
        <v>4887953</v>
      </c>
      <c r="I66" s="120">
        <v>0</v>
      </c>
      <c r="J66" s="52">
        <v>3551932</v>
      </c>
      <c r="K66" s="52">
        <v>1010926</v>
      </c>
      <c r="L66" s="52">
        <v>1090977</v>
      </c>
      <c r="M66" s="52">
        <v>432506</v>
      </c>
      <c r="N66" s="52">
        <v>0</v>
      </c>
      <c r="O66" s="132">
        <f t="shared" si="3"/>
        <v>6086341</v>
      </c>
      <c r="P66" s="134">
        <f t="shared" si="4"/>
        <v>10974294</v>
      </c>
    </row>
    <row r="67" spans="1:16" ht="30" customHeight="1">
      <c r="A67" s="48"/>
      <c r="B67" s="48"/>
      <c r="C67" s="49"/>
      <c r="D67" s="59" t="s">
        <v>55</v>
      </c>
      <c r="E67" s="60"/>
      <c r="F67" s="52">
        <v>929173</v>
      </c>
      <c r="G67" s="52">
        <v>1909459</v>
      </c>
      <c r="H67" s="132">
        <f t="shared" si="1"/>
        <v>2838632</v>
      </c>
      <c r="I67" s="53">
        <v>0</v>
      </c>
      <c r="J67" s="52">
        <v>14318200</v>
      </c>
      <c r="K67" s="52">
        <v>10253461</v>
      </c>
      <c r="L67" s="52">
        <v>8333393</v>
      </c>
      <c r="M67" s="52">
        <v>10480292</v>
      </c>
      <c r="N67" s="52">
        <v>7603455</v>
      </c>
      <c r="O67" s="132">
        <f t="shared" si="3"/>
        <v>50988801</v>
      </c>
      <c r="P67" s="134">
        <f t="shared" si="4"/>
        <v>53827433</v>
      </c>
    </row>
    <row r="68" spans="1:16" ht="30" customHeight="1" thickBot="1">
      <c r="A68" s="48"/>
      <c r="B68" s="48"/>
      <c r="C68" s="61"/>
      <c r="D68" s="62" t="s">
        <v>56</v>
      </c>
      <c r="E68" s="63"/>
      <c r="F68" s="64">
        <v>4008702</v>
      </c>
      <c r="G68" s="64">
        <v>5316590</v>
      </c>
      <c r="H68" s="135">
        <f t="shared" si="1"/>
        <v>9325292</v>
      </c>
      <c r="I68" s="65">
        <v>0</v>
      </c>
      <c r="J68" s="64">
        <v>39164913</v>
      </c>
      <c r="K68" s="64">
        <v>23289437</v>
      </c>
      <c r="L68" s="64">
        <v>16252478</v>
      </c>
      <c r="M68" s="64">
        <v>10833690</v>
      </c>
      <c r="N68" s="64">
        <v>5009028</v>
      </c>
      <c r="O68" s="135">
        <f t="shared" si="3"/>
        <v>94549546</v>
      </c>
      <c r="P68" s="136">
        <f t="shared" si="4"/>
        <v>103874838</v>
      </c>
    </row>
    <row r="69" spans="1:16" ht="30" customHeight="1">
      <c r="A69" s="48"/>
      <c r="B69" s="48"/>
      <c r="C69" s="47" t="s">
        <v>57</v>
      </c>
      <c r="D69" s="66"/>
      <c r="E69" s="67"/>
      <c r="F69" s="127">
        <f>SUM(F70:F78)</f>
        <v>710444</v>
      </c>
      <c r="G69" s="127">
        <f>SUM(G70:G78)</f>
        <v>728678</v>
      </c>
      <c r="H69" s="128">
        <f t="shared" si="1"/>
        <v>1439122</v>
      </c>
      <c r="I69" s="129">
        <f aca="true" t="shared" si="15" ref="I69:N69">SUM(I70:I78)</f>
        <v>0</v>
      </c>
      <c r="J69" s="127">
        <f t="shared" si="15"/>
        <v>90529763</v>
      </c>
      <c r="K69" s="127">
        <f t="shared" si="15"/>
        <v>89035226</v>
      </c>
      <c r="L69" s="127">
        <f t="shared" si="15"/>
        <v>107090807</v>
      </c>
      <c r="M69" s="127">
        <f t="shared" si="15"/>
        <v>119541378</v>
      </c>
      <c r="N69" s="127">
        <f t="shared" si="15"/>
        <v>90274165</v>
      </c>
      <c r="O69" s="128">
        <f t="shared" si="3"/>
        <v>496471339</v>
      </c>
      <c r="P69" s="130">
        <f t="shared" si="4"/>
        <v>497910461</v>
      </c>
    </row>
    <row r="70" spans="1:16" ht="30" customHeight="1">
      <c r="A70" s="48"/>
      <c r="B70" s="48"/>
      <c r="C70" s="68"/>
      <c r="D70" s="59" t="s">
        <v>58</v>
      </c>
      <c r="E70" s="60"/>
      <c r="F70" s="124">
        <v>0</v>
      </c>
      <c r="G70" s="124">
        <v>0</v>
      </c>
      <c r="H70" s="137">
        <f t="shared" si="1"/>
        <v>0</v>
      </c>
      <c r="I70" s="69">
        <v>0</v>
      </c>
      <c r="J70" s="124">
        <v>11283418</v>
      </c>
      <c r="K70" s="124">
        <v>17265900</v>
      </c>
      <c r="L70" s="124">
        <v>15285254</v>
      </c>
      <c r="M70" s="124">
        <v>11924883</v>
      </c>
      <c r="N70" s="124">
        <v>6101478</v>
      </c>
      <c r="O70" s="137">
        <f t="shared" si="3"/>
        <v>61860933</v>
      </c>
      <c r="P70" s="138">
        <f t="shared" si="4"/>
        <v>61860933</v>
      </c>
    </row>
    <row r="71" spans="1:16" ht="30" customHeight="1">
      <c r="A71" s="48"/>
      <c r="B71" s="48"/>
      <c r="C71" s="49"/>
      <c r="D71" s="59" t="s">
        <v>59</v>
      </c>
      <c r="E71" s="60"/>
      <c r="F71" s="126">
        <v>0</v>
      </c>
      <c r="G71" s="126">
        <v>0</v>
      </c>
      <c r="H71" s="131">
        <f t="shared" si="1"/>
        <v>0</v>
      </c>
      <c r="I71" s="69">
        <v>0</v>
      </c>
      <c r="J71" s="126">
        <v>107802</v>
      </c>
      <c r="K71" s="126">
        <v>0</v>
      </c>
      <c r="L71" s="126">
        <v>0</v>
      </c>
      <c r="M71" s="126">
        <v>0</v>
      </c>
      <c r="N71" s="126">
        <v>0</v>
      </c>
      <c r="O71" s="132">
        <f t="shared" si="3"/>
        <v>107802</v>
      </c>
      <c r="P71" s="134">
        <f t="shared" si="4"/>
        <v>107802</v>
      </c>
    </row>
    <row r="72" spans="1:16" ht="30" customHeight="1">
      <c r="A72" s="48"/>
      <c r="B72" s="48"/>
      <c r="C72" s="49"/>
      <c r="D72" s="59" t="s">
        <v>74</v>
      </c>
      <c r="E72" s="60"/>
      <c r="F72" s="126">
        <v>0</v>
      </c>
      <c r="G72" s="126">
        <v>0</v>
      </c>
      <c r="H72" s="131">
        <f t="shared" si="1"/>
        <v>0</v>
      </c>
      <c r="I72" s="69">
        <v>0</v>
      </c>
      <c r="J72" s="126">
        <v>45060138</v>
      </c>
      <c r="K72" s="126">
        <v>33445173</v>
      </c>
      <c r="L72" s="126">
        <v>25578415</v>
      </c>
      <c r="M72" s="126">
        <v>13397837</v>
      </c>
      <c r="N72" s="126">
        <v>11073249</v>
      </c>
      <c r="O72" s="132">
        <f t="shared" si="3"/>
        <v>128554812</v>
      </c>
      <c r="P72" s="134">
        <f t="shared" si="4"/>
        <v>128554812</v>
      </c>
    </row>
    <row r="73" spans="1:16" ht="30" customHeight="1">
      <c r="A73" s="48"/>
      <c r="B73" s="48"/>
      <c r="C73" s="49"/>
      <c r="D73" s="59" t="s">
        <v>60</v>
      </c>
      <c r="E73" s="60"/>
      <c r="F73" s="126">
        <v>18819</v>
      </c>
      <c r="G73" s="126">
        <v>7587</v>
      </c>
      <c r="H73" s="131">
        <f t="shared" si="1"/>
        <v>26406</v>
      </c>
      <c r="I73" s="53">
        <v>0</v>
      </c>
      <c r="J73" s="126">
        <v>3578762</v>
      </c>
      <c r="K73" s="126">
        <v>2858279</v>
      </c>
      <c r="L73" s="126">
        <v>6119307</v>
      </c>
      <c r="M73" s="126">
        <v>6056246</v>
      </c>
      <c r="N73" s="126">
        <v>3571200</v>
      </c>
      <c r="O73" s="132">
        <f t="shared" si="3"/>
        <v>22183794</v>
      </c>
      <c r="P73" s="134">
        <f t="shared" si="4"/>
        <v>22210200</v>
      </c>
    </row>
    <row r="74" spans="1:16" ht="30" customHeight="1">
      <c r="A74" s="48"/>
      <c r="B74" s="48"/>
      <c r="C74" s="49"/>
      <c r="D74" s="59" t="s">
        <v>61</v>
      </c>
      <c r="E74" s="60"/>
      <c r="F74" s="126">
        <v>691625</v>
      </c>
      <c r="G74" s="126">
        <v>721091</v>
      </c>
      <c r="H74" s="131">
        <f t="shared" si="1"/>
        <v>1412716</v>
      </c>
      <c r="I74" s="53">
        <v>0</v>
      </c>
      <c r="J74" s="126">
        <v>11634230</v>
      </c>
      <c r="K74" s="126">
        <v>10758799</v>
      </c>
      <c r="L74" s="126">
        <v>9604888</v>
      </c>
      <c r="M74" s="126">
        <v>10260901</v>
      </c>
      <c r="N74" s="126">
        <v>2529357</v>
      </c>
      <c r="O74" s="132">
        <f t="shared" si="3"/>
        <v>44788175</v>
      </c>
      <c r="P74" s="134">
        <f t="shared" si="4"/>
        <v>46200891</v>
      </c>
    </row>
    <row r="75" spans="1:16" ht="30" customHeight="1">
      <c r="A75" s="48"/>
      <c r="B75" s="48"/>
      <c r="C75" s="49"/>
      <c r="D75" s="59" t="s">
        <v>62</v>
      </c>
      <c r="E75" s="60"/>
      <c r="F75" s="126">
        <v>0</v>
      </c>
      <c r="G75" s="126">
        <v>0</v>
      </c>
      <c r="H75" s="131">
        <f aca="true" t="shared" si="16" ref="H75:H84">SUM(F75:G75)</f>
        <v>0</v>
      </c>
      <c r="I75" s="69">
        <v>0</v>
      </c>
      <c r="J75" s="126">
        <v>18658143</v>
      </c>
      <c r="K75" s="126">
        <v>23763371</v>
      </c>
      <c r="L75" s="126">
        <v>29923486</v>
      </c>
      <c r="M75" s="126">
        <v>13657672</v>
      </c>
      <c r="N75" s="126">
        <v>9154275</v>
      </c>
      <c r="O75" s="132">
        <f aca="true" t="shared" si="17" ref="O75:O84">SUM(I75:N75)</f>
        <v>95156947</v>
      </c>
      <c r="P75" s="134">
        <f aca="true" t="shared" si="18" ref="P75:P84">SUM(O75,H75)</f>
        <v>95156947</v>
      </c>
    </row>
    <row r="76" spans="1:16" ht="30" customHeight="1">
      <c r="A76" s="48"/>
      <c r="B76" s="48"/>
      <c r="C76" s="49"/>
      <c r="D76" s="59" t="s">
        <v>63</v>
      </c>
      <c r="E76" s="60"/>
      <c r="F76" s="126">
        <v>0</v>
      </c>
      <c r="G76" s="126">
        <v>0</v>
      </c>
      <c r="H76" s="131">
        <f t="shared" si="16"/>
        <v>0</v>
      </c>
      <c r="I76" s="69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32">
        <f t="shared" si="17"/>
        <v>0</v>
      </c>
      <c r="P76" s="134">
        <f t="shared" si="18"/>
        <v>0</v>
      </c>
    </row>
    <row r="77" spans="1:16" ht="30" customHeight="1">
      <c r="A77" s="48"/>
      <c r="B77" s="48"/>
      <c r="C77" s="49"/>
      <c r="D77" s="188" t="s">
        <v>64</v>
      </c>
      <c r="E77" s="207"/>
      <c r="F77" s="126">
        <v>0</v>
      </c>
      <c r="G77" s="126">
        <v>0</v>
      </c>
      <c r="H77" s="132">
        <f t="shared" si="16"/>
        <v>0</v>
      </c>
      <c r="I77" s="69">
        <v>0</v>
      </c>
      <c r="J77" s="126">
        <v>207270</v>
      </c>
      <c r="K77" s="126">
        <v>943704</v>
      </c>
      <c r="L77" s="126">
        <v>20579457</v>
      </c>
      <c r="M77" s="126">
        <v>64243839</v>
      </c>
      <c r="N77" s="126">
        <v>57844606</v>
      </c>
      <c r="O77" s="132">
        <f t="shared" si="17"/>
        <v>143818876</v>
      </c>
      <c r="P77" s="134">
        <f t="shared" si="18"/>
        <v>143818876</v>
      </c>
    </row>
    <row r="78" spans="1:16" ht="30" customHeight="1" thickBot="1">
      <c r="A78" s="48"/>
      <c r="B78" s="48"/>
      <c r="C78" s="61"/>
      <c r="D78" s="190" t="s">
        <v>65</v>
      </c>
      <c r="E78" s="191"/>
      <c r="F78" s="125">
        <v>0</v>
      </c>
      <c r="G78" s="125">
        <v>0</v>
      </c>
      <c r="H78" s="139">
        <f t="shared" si="16"/>
        <v>0</v>
      </c>
      <c r="I78" s="70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39">
        <f t="shared" si="17"/>
        <v>0</v>
      </c>
      <c r="P78" s="140">
        <f t="shared" si="18"/>
        <v>0</v>
      </c>
    </row>
    <row r="79" spans="1:16" ht="30" customHeight="1">
      <c r="A79" s="48"/>
      <c r="B79" s="48"/>
      <c r="C79" s="47" t="s">
        <v>66</v>
      </c>
      <c r="D79" s="66"/>
      <c r="E79" s="67"/>
      <c r="F79" s="127">
        <f>SUM(F80:F83)</f>
        <v>0</v>
      </c>
      <c r="G79" s="127">
        <f>SUM(G80:G83)</f>
        <v>0</v>
      </c>
      <c r="H79" s="128">
        <f t="shared" si="16"/>
        <v>0</v>
      </c>
      <c r="I79" s="122">
        <v>0</v>
      </c>
      <c r="J79" s="127">
        <f>SUM(J80:J83)</f>
        <v>38400429</v>
      </c>
      <c r="K79" s="127">
        <f>SUM(K80:K83)</f>
        <v>46390952</v>
      </c>
      <c r="L79" s="127">
        <f>SUM(L80:L83)</f>
        <v>110417888</v>
      </c>
      <c r="M79" s="127">
        <f>SUM(M80:M83)</f>
        <v>253261010</v>
      </c>
      <c r="N79" s="127">
        <f>SUM(N80:N83)</f>
        <v>176200934</v>
      </c>
      <c r="O79" s="128">
        <f t="shared" si="17"/>
        <v>624671213</v>
      </c>
      <c r="P79" s="130">
        <f t="shared" si="18"/>
        <v>624671213</v>
      </c>
    </row>
    <row r="80" spans="1:16" ht="30" customHeight="1">
      <c r="A80" s="48"/>
      <c r="B80" s="48"/>
      <c r="C80" s="49"/>
      <c r="D80" s="59" t="s">
        <v>67</v>
      </c>
      <c r="E80" s="60"/>
      <c r="F80" s="52">
        <v>0</v>
      </c>
      <c r="G80" s="52">
        <v>0</v>
      </c>
      <c r="H80" s="132">
        <f t="shared" si="16"/>
        <v>0</v>
      </c>
      <c r="I80" s="69">
        <v>0</v>
      </c>
      <c r="J80" s="126">
        <v>1423679</v>
      </c>
      <c r="K80" s="126">
        <v>2818238</v>
      </c>
      <c r="L80" s="126">
        <v>45612140</v>
      </c>
      <c r="M80" s="126">
        <v>128575515</v>
      </c>
      <c r="N80" s="126">
        <v>96744386</v>
      </c>
      <c r="O80" s="132">
        <f t="shared" si="17"/>
        <v>275173958</v>
      </c>
      <c r="P80" s="134">
        <f t="shared" si="18"/>
        <v>275173958</v>
      </c>
    </row>
    <row r="81" spans="1:16" ht="30" customHeight="1">
      <c r="A81" s="48"/>
      <c r="B81" s="48"/>
      <c r="C81" s="49"/>
      <c r="D81" s="59" t="s">
        <v>68</v>
      </c>
      <c r="E81" s="60"/>
      <c r="F81" s="52">
        <v>0</v>
      </c>
      <c r="G81" s="52">
        <v>0</v>
      </c>
      <c r="H81" s="132">
        <f t="shared" si="16"/>
        <v>0</v>
      </c>
      <c r="I81" s="69">
        <v>0</v>
      </c>
      <c r="J81" s="126">
        <v>34156798</v>
      </c>
      <c r="K81" s="126">
        <v>39030315</v>
      </c>
      <c r="L81" s="126">
        <v>49893470</v>
      </c>
      <c r="M81" s="126">
        <v>54000118</v>
      </c>
      <c r="N81" s="126">
        <v>35200647</v>
      </c>
      <c r="O81" s="132">
        <f t="shared" si="17"/>
        <v>212281348</v>
      </c>
      <c r="P81" s="134">
        <f t="shared" si="18"/>
        <v>212281348</v>
      </c>
    </row>
    <row r="82" spans="1:16" ht="30" customHeight="1">
      <c r="A82" s="48"/>
      <c r="B82" s="48"/>
      <c r="C82" s="49"/>
      <c r="D82" s="59" t="s">
        <v>69</v>
      </c>
      <c r="E82" s="60"/>
      <c r="F82" s="52">
        <v>0</v>
      </c>
      <c r="G82" s="52">
        <v>0</v>
      </c>
      <c r="H82" s="132">
        <f t="shared" si="16"/>
        <v>0</v>
      </c>
      <c r="I82" s="69">
        <v>0</v>
      </c>
      <c r="J82" s="126">
        <v>771804</v>
      </c>
      <c r="K82" s="126">
        <v>2245005</v>
      </c>
      <c r="L82" s="126">
        <v>9443098</v>
      </c>
      <c r="M82" s="126">
        <v>35973027</v>
      </c>
      <c r="N82" s="126">
        <v>22815034</v>
      </c>
      <c r="O82" s="132">
        <f t="shared" si="17"/>
        <v>71247968</v>
      </c>
      <c r="P82" s="134">
        <f t="shared" si="18"/>
        <v>71247968</v>
      </c>
    </row>
    <row r="83" spans="1:16" ht="30" customHeight="1" thickBot="1">
      <c r="A83" s="48"/>
      <c r="B83" s="48"/>
      <c r="C83" s="61"/>
      <c r="D83" s="62" t="s">
        <v>78</v>
      </c>
      <c r="E83" s="63"/>
      <c r="F83" s="64">
        <v>0</v>
      </c>
      <c r="G83" s="64">
        <v>0</v>
      </c>
      <c r="H83" s="135">
        <f t="shared" si="16"/>
        <v>0</v>
      </c>
      <c r="I83" s="71">
        <v>0</v>
      </c>
      <c r="J83" s="142">
        <v>2048148</v>
      </c>
      <c r="K83" s="142">
        <v>2297394</v>
      </c>
      <c r="L83" s="142">
        <v>5469180</v>
      </c>
      <c r="M83" s="142">
        <v>34712350</v>
      </c>
      <c r="N83" s="142">
        <v>21440867</v>
      </c>
      <c r="O83" s="135">
        <f t="shared" si="17"/>
        <v>65967939</v>
      </c>
      <c r="P83" s="136">
        <f t="shared" si="18"/>
        <v>65967939</v>
      </c>
    </row>
    <row r="84" spans="1:16" ht="30" customHeight="1" thickBot="1">
      <c r="A84" s="48"/>
      <c r="B84" s="48"/>
      <c r="C84" s="192" t="s">
        <v>70</v>
      </c>
      <c r="D84" s="193"/>
      <c r="E84" s="193"/>
      <c r="F84" s="143">
        <f>SUM(F48,F69,F79)</f>
        <v>20305803</v>
      </c>
      <c r="G84" s="143">
        <f>SUM(G48,G69,G79)</f>
        <v>35659996</v>
      </c>
      <c r="H84" s="144">
        <f t="shared" si="16"/>
        <v>55965799</v>
      </c>
      <c r="I84" s="145">
        <f aca="true" t="shared" si="19" ref="I84:N84">SUM(I48,I69,I79)</f>
        <v>0</v>
      </c>
      <c r="J84" s="143">
        <f t="shared" si="19"/>
        <v>378015135</v>
      </c>
      <c r="K84" s="143">
        <f t="shared" si="19"/>
        <v>332854165</v>
      </c>
      <c r="L84" s="143">
        <f t="shared" si="19"/>
        <v>375088312</v>
      </c>
      <c r="M84" s="143">
        <f t="shared" si="19"/>
        <v>511205068</v>
      </c>
      <c r="N84" s="143">
        <f t="shared" si="19"/>
        <v>344615160</v>
      </c>
      <c r="O84" s="144">
        <f t="shared" si="17"/>
        <v>1941777840</v>
      </c>
      <c r="P84" s="146">
        <f t="shared" si="18"/>
        <v>1997743639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2019-08-16T08:40:35Z</cp:lastPrinted>
  <dcterms:created xsi:type="dcterms:W3CDTF">2012-04-10T04:28:23Z</dcterms:created>
  <dcterms:modified xsi:type="dcterms:W3CDTF">2019-08-16T08:46:13Z</dcterms:modified>
  <cp:category/>
  <cp:version/>
  <cp:contentType/>
  <cp:contentStatus/>
</cp:coreProperties>
</file>