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<sst xmlns="http://schemas.openxmlformats.org/spreadsheetml/2006/main" count="283" uniqueCount="93">
  <si>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</si>
  <si>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</si>
  <si>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</si>
  <si>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</si>
  <si>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</si>
  <si>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</si>
  <si>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</si>
  <si>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</si>
  <si>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</si>
  <si>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</si>
  <si>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</si>
  <si>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</si>
  <si>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</si>
  <si>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</si>
  <si>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</si>
  <si>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</si>
  <si>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</si>
  <si>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</si>
  <si>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</si>
  <si>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</si>
  <si>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</si>
  <si>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</si>
  <si>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</si>
  <si>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</si>
  <si>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</si>
  <si>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</si>
  <si>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</si>
  <si>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</si>
  <si>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</si>
  <si>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</si>
  <si>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</si>
  <si>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</si>
  <si>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</si>
  <si>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</si>
  <si>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</si>
  <si>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</si>
  <si>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</si>
  <si>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</si>
  <si>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</si>
  <si>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</si>
  <si>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</si>
  <si>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</si>
  <si>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</si>
  <si>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</si>
  <si>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</si>
  <si>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</si>
  <si>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</si>
  <si>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</si>
  <si>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</si>
  <si>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</si>
  <si>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</si>
  <si>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</si>
  <si>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</si>
  <si>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</si>
  <si>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</si>
  <si>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</si>
  <si>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</si>
  <si>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</si>
  <si>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</si>
  <si>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</si>
  <si>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</si>
  <si>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</si>
  <si>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</si>
  <si>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</si>
  <si>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</si>
  <si>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</si>
  <si>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</si>
  <si>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</si>
  <si>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</si>
  <si>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</si>
  <si>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</si>
  <si>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</si>
  <si>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</si>
  <si>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</si>
  <si>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</si>
  <si>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</si>
  <si>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</si>
  <si>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</si>
  <si>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</si>
  <si>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</si>
  <si>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</si>
  <si>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</si>
  <si>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</si>
  <si>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</si>
  <si>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</si>
  <si>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</si>
  <si>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</si>
  <si>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</si>
  <si>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</si>
  <si>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</si>
  <si>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</si>
  <si>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01年 6月分）</t>
  </si>
  <si>
    <t>（令和 01年 6月分）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</si>
</sst>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 style="medium"/>
      <bottom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 style="thick"/>
      <right/>
      <top/>
      <bottom/>
    </border>
    <border diagonalUp="1">
      <left style="double"/>
      <right style="medium"/>
      <top style="thin"/>
      <bottom style="thin"/>
      <diagonal style="thin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ck"/>
      <right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/>
      <bottom style="thick"/>
    </border>
    <border diagonalUp="1">
      <left style="double"/>
      <right style="medium"/>
      <top style="medium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/>
      <right style="thick"/>
      <top style="thick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79" fontId="4" fillId="0" borderId="0" xfId="0" applyNumberFormat="1" applyFont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9" fontId="6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176" fontId="12" fillId="0" borderId="29" xfId="0" applyNumberFormat="1" applyFont="1" applyFill="1" applyBorder="1" applyAlignment="1">
      <alignment vertical="center" shrinkToFit="1"/>
    </xf>
    <xf numFmtId="176" fontId="12" fillId="0" borderId="30" xfId="0" applyNumberFormat="1" applyFont="1" applyFill="1" applyBorder="1" applyAlignment="1">
      <alignment vertical="center" shrinkToFi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178" fontId="12" fillId="0" borderId="38" xfId="0" applyNumberFormat="1" applyFont="1" applyFill="1" applyBorder="1" applyAlignment="1">
      <alignment vertical="center" shrinkToFit="1"/>
    </xf>
    <xf numFmtId="178" fontId="12" fillId="0" borderId="19" xfId="0" applyNumberFormat="1" applyFont="1" applyFill="1" applyBorder="1" applyAlignment="1">
      <alignment vertical="center" shrinkToFit="1"/>
    </xf>
    <xf numFmtId="0" fontId="8" fillId="0" borderId="3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178" fontId="12" fillId="0" borderId="46" xfId="0" applyNumberFormat="1" applyFont="1" applyFill="1" applyBorder="1" applyAlignment="1">
      <alignment vertical="center" shrinkToFit="1"/>
    </xf>
    <xf numFmtId="178" fontId="12" fillId="0" borderId="47" xfId="0" applyNumberFormat="1" applyFont="1" applyFill="1" applyBorder="1" applyAlignment="1">
      <alignment vertical="center" shrinkToFit="1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176" fontId="12" fillId="0" borderId="49" xfId="0" applyNumberFormat="1" applyFont="1" applyFill="1" applyBorder="1" applyAlignment="1">
      <alignment vertical="center" shrinkToFit="1"/>
    </xf>
    <xf numFmtId="176" fontId="12" fillId="0" borderId="50" xfId="0" applyNumberFormat="1" applyFont="1" applyFill="1" applyBorder="1" applyAlignment="1">
      <alignment vertical="center" shrinkToFit="1"/>
    </xf>
    <xf numFmtId="176" fontId="12" fillId="0" borderId="51" xfId="0" applyNumberFormat="1" applyFont="1" applyFill="1" applyBorder="1" applyAlignment="1">
      <alignment vertical="center" shrinkToFit="1"/>
    </xf>
    <xf numFmtId="0" fontId="8" fillId="0" borderId="52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78" fontId="8" fillId="0" borderId="54" xfId="0" applyNumberFormat="1" applyFont="1" applyFill="1" applyBorder="1" applyAlignment="1">
      <alignment vertical="center"/>
    </xf>
    <xf numFmtId="176" fontId="8" fillId="0" borderId="55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0" fontId="8" fillId="0" borderId="58" xfId="0" applyFont="1" applyFill="1" applyBorder="1" applyAlignment="1">
      <alignment horizontal="left" vertical="center"/>
    </xf>
    <xf numFmtId="178" fontId="8" fillId="0" borderId="59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182" fontId="6" fillId="0" borderId="0" xfId="0" applyNumberFormat="1" applyFont="1" applyAlignment="1">
      <alignment horizontal="center" vertical="center"/>
    </xf>
    <xf numFmtId="56" fontId="3" fillId="0" borderId="0" xfId="0" applyNumberFormat="1" applyFont="1" applyAlignment="1">
      <alignment/>
    </xf>
    <xf numFmtId="176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1" fontId="8" fillId="0" borderId="62" xfId="0" applyNumberFormat="1" applyFont="1" applyFill="1" applyBorder="1" applyAlignment="1">
      <alignment vertical="center" shrinkToFit="1"/>
    </xf>
    <xf numFmtId="178" fontId="8" fillId="0" borderId="19" xfId="0" applyNumberFormat="1" applyFont="1" applyFill="1" applyBorder="1" applyAlignment="1" applyProtection="1">
      <alignment vertical="center" shrinkToFit="1"/>
      <protection locked="0"/>
    </xf>
    <xf numFmtId="178" fontId="8" fillId="0" borderId="38" xfId="0" applyNumberFormat="1" applyFont="1" applyFill="1" applyBorder="1" applyAlignment="1" applyProtection="1">
      <alignment vertical="center" shrinkToFit="1"/>
      <protection locked="0"/>
    </xf>
    <xf numFmtId="176" fontId="8" fillId="0" borderId="63" xfId="0" applyNumberFormat="1" applyFont="1" applyFill="1" applyBorder="1" applyAlignment="1" applyProtection="1">
      <alignment vertical="center" shrinkToFit="1"/>
      <protection/>
    </xf>
    <xf numFmtId="178" fontId="8" fillId="0" borderId="46" xfId="0" applyNumberFormat="1" applyFont="1" applyFill="1" applyBorder="1" applyAlignment="1" applyProtection="1">
      <alignment vertical="center" shrinkToFit="1"/>
      <protection locked="0"/>
    </xf>
    <xf numFmtId="178" fontId="8" fillId="0" borderId="64" xfId="0" applyNumberFormat="1" applyFont="1" applyFill="1" applyBorder="1" applyAlignment="1">
      <alignment vertical="center" shrinkToFit="1"/>
    </xf>
    <xf numFmtId="178" fontId="8" fillId="0" borderId="65" xfId="0" applyNumberFormat="1" applyFont="1" applyFill="1" applyBorder="1" applyAlignment="1">
      <alignment vertical="center" shrinkToFit="1"/>
    </xf>
    <xf numFmtId="178" fontId="8" fillId="0" borderId="38" xfId="0" applyNumberFormat="1" applyFont="1" applyFill="1" applyBorder="1" applyAlignment="1">
      <alignment vertical="center" shrinkToFit="1"/>
    </xf>
    <xf numFmtId="178" fontId="8" fillId="0" borderId="66" xfId="0" applyNumberFormat="1" applyFont="1" applyFill="1" applyBorder="1" applyAlignment="1" applyProtection="1">
      <alignment vertical="center" shrinkToFit="1"/>
      <protection/>
    </xf>
    <xf numFmtId="178" fontId="8" fillId="0" borderId="67" xfId="0" applyNumberFormat="1" applyFont="1" applyFill="1" applyBorder="1" applyAlignment="1" applyProtection="1">
      <alignment vertical="center" shrinkToFit="1"/>
      <protection/>
    </xf>
    <xf numFmtId="178" fontId="8" fillId="0" borderId="13" xfId="0" applyNumberFormat="1" applyFont="1" applyFill="1" applyBorder="1" applyAlignment="1" applyProtection="1">
      <alignment vertical="center" shrinkToFit="1"/>
      <protection/>
    </xf>
    <xf numFmtId="178" fontId="8" fillId="0" borderId="68" xfId="0" applyNumberFormat="1" applyFont="1" applyFill="1" applyBorder="1" applyAlignment="1" applyProtection="1">
      <alignment vertical="center" shrinkToFit="1"/>
      <protection/>
    </xf>
    <xf numFmtId="178" fontId="8" fillId="0" borderId="38" xfId="0" applyNumberFormat="1" applyFont="1" applyFill="1" applyBorder="1" applyAlignment="1" applyProtection="1">
      <alignment vertical="center" shrinkToFit="1"/>
      <protection/>
    </xf>
    <xf numFmtId="178" fontId="8" fillId="0" borderId="69" xfId="0" applyNumberFormat="1" applyFont="1" applyFill="1" applyBorder="1" applyAlignment="1" applyProtection="1">
      <alignment vertical="center" shrinkToFit="1"/>
      <protection/>
    </xf>
    <xf numFmtId="178" fontId="8" fillId="0" borderId="19" xfId="0" applyNumberFormat="1" applyFont="1" applyFill="1" applyBorder="1" applyAlignment="1" applyProtection="1">
      <alignment vertical="center" shrinkToFit="1"/>
      <protection/>
    </xf>
    <xf numFmtId="178" fontId="8" fillId="0" borderId="70" xfId="0" applyNumberFormat="1" applyFont="1" applyFill="1" applyBorder="1" applyAlignment="1" applyProtection="1">
      <alignment vertical="center" shrinkToFit="1"/>
      <protection/>
    </xf>
    <xf numFmtId="178" fontId="8" fillId="0" borderId="71" xfId="0" applyNumberFormat="1" applyFont="1" applyFill="1" applyBorder="1" applyAlignment="1" applyProtection="1">
      <alignment vertical="center" shrinkToFit="1"/>
      <protection/>
    </xf>
    <xf numFmtId="178" fontId="8" fillId="0" borderId="72" xfId="0" applyNumberFormat="1" applyFont="1" applyFill="1" applyBorder="1" applyAlignment="1" applyProtection="1">
      <alignment vertical="center" shrinkToFit="1"/>
      <protection/>
    </xf>
    <xf numFmtId="178" fontId="8" fillId="0" borderId="73" xfId="0" applyNumberFormat="1" applyFont="1" applyFill="1" applyBorder="1" applyAlignment="1" applyProtection="1">
      <alignment vertical="center" shrinkToFit="1"/>
      <protection/>
    </xf>
    <xf numFmtId="178" fontId="8" fillId="0" borderId="74" xfId="0" applyNumberFormat="1" applyFont="1" applyFill="1" applyBorder="1" applyAlignment="1" applyProtection="1">
      <alignment vertical="center" shrinkToFit="1"/>
      <protection/>
    </xf>
    <xf numFmtId="178" fontId="8" fillId="0" borderId="75" xfId="0" applyNumberFormat="1" applyFont="1" applyFill="1" applyBorder="1" applyAlignment="1" applyProtection="1">
      <alignment vertical="center" shrinkToFit="1"/>
      <protection/>
    </xf>
    <xf numFmtId="178" fontId="8" fillId="0" borderId="76" xfId="0" applyNumberFormat="1" applyFont="1" applyFill="1" applyBorder="1" applyAlignment="1" applyProtection="1">
      <alignment vertical="center" shrinkToFit="1"/>
      <protection/>
    </xf>
    <xf numFmtId="178" fontId="8" fillId="0" borderId="77" xfId="0" applyNumberFormat="1" applyFont="1" applyFill="1" applyBorder="1" applyAlignment="1" applyProtection="1">
      <alignment vertical="center" shrinkToFit="1"/>
      <protection/>
    </xf>
    <xf numFmtId="178" fontId="8" fillId="0" borderId="46" xfId="0" applyNumberFormat="1" applyFont="1" applyFill="1" applyBorder="1" applyAlignment="1">
      <alignment vertical="center" shrinkToFit="1"/>
    </xf>
    <xf numFmtId="178" fontId="8" fillId="0" borderId="78" xfId="0" applyNumberFormat="1" applyFont="1" applyFill="1" applyBorder="1" applyAlignment="1" applyProtection="1">
      <alignment vertical="center" shrinkToFit="1"/>
      <protection/>
    </xf>
    <xf numFmtId="178" fontId="8" fillId="0" borderId="79" xfId="0" applyNumberFormat="1" applyFont="1" applyFill="1" applyBorder="1" applyAlignment="1" applyProtection="1">
      <alignment vertical="center" shrinkToFit="1"/>
      <protection/>
    </xf>
    <xf numFmtId="178" fontId="8" fillId="0" borderId="80" xfId="0" applyNumberFormat="1" applyFont="1" applyFill="1" applyBorder="1" applyAlignment="1" applyProtection="1">
      <alignment vertical="center" shrinkToFit="1"/>
      <protection/>
    </xf>
    <xf numFmtId="178" fontId="8" fillId="0" borderId="81" xfId="0" applyNumberFormat="1" applyFont="1" applyFill="1" applyBorder="1" applyAlignment="1" applyProtection="1">
      <alignment vertical="center" shrinkToFit="1"/>
      <protection/>
    </xf>
    <xf numFmtId="176" fontId="8" fillId="0" borderId="82" xfId="0" applyNumberFormat="1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8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78" fontId="8" fillId="0" borderId="94" xfId="0" applyNumberFormat="1" applyFont="1" applyBorder="1" applyAlignment="1">
      <alignment vertical="center"/>
    </xf>
    <xf numFmtId="178" fontId="8" fillId="0" borderId="95" xfId="0" applyNumberFormat="1" applyFont="1" applyBorder="1" applyAlignment="1">
      <alignment vertical="center"/>
    </xf>
    <xf numFmtId="0" fontId="8" fillId="0" borderId="96" xfId="0" applyFont="1" applyFill="1" applyBorder="1" applyAlignment="1">
      <alignment horizontal="center" vertical="center"/>
    </xf>
    <xf numFmtId="178" fontId="8" fillId="0" borderId="94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0" fontId="8" fillId="0" borderId="97" xfId="0" applyFont="1" applyFill="1" applyBorder="1" applyAlignment="1">
      <alignment horizontal="center" vertical="center"/>
    </xf>
    <xf numFmtId="178" fontId="8" fillId="0" borderId="44" xfId="0" applyNumberFormat="1" applyFont="1" applyBorder="1" applyAlignment="1">
      <alignment vertical="center"/>
    </xf>
    <xf numFmtId="178" fontId="8" fillId="0" borderId="98" xfId="0" applyNumberFormat="1" applyFont="1" applyBorder="1" applyAlignment="1">
      <alignment vertical="center"/>
    </xf>
    <xf numFmtId="180" fontId="3" fillId="0" borderId="29" xfId="0" applyNumberFormat="1" applyFont="1" applyFill="1" applyBorder="1" applyAlignment="1">
      <alignment horizontal="left" vertical="center"/>
    </xf>
    <xf numFmtId="0" fontId="8" fillId="0" borderId="9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 wrapText="1"/>
    </xf>
    <xf numFmtId="0" fontId="8" fillId="0" borderId="105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45" xfId="0" applyFont="1" applyFill="1" applyBorder="1" applyAlignment="1">
      <alignment horizontal="left" vertical="center" shrinkToFit="1"/>
    </xf>
    <xf numFmtId="0" fontId="8" fillId="0" borderId="108" xfId="0" applyFont="1" applyFill="1" applyBorder="1" applyAlignment="1">
      <alignment horizontal="left" vertical="center"/>
    </xf>
    <xf numFmtId="0" fontId="8" fillId="0" borderId="109" xfId="0" applyFont="1" applyFill="1" applyBorder="1" applyAlignment="1">
      <alignment horizontal="left" vertical="center"/>
    </xf>
    <xf numFmtId="0" fontId="8" fillId="0" borderId="110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50" zoomScaleNormal="50" zoomScalePageLayoutView="0" workbookViewId="0" topLeftCell="A1">
      <selection activeCell="P7" sqref="P7"/>
    </sheetView>
  </sheetViews>
  <sheetFormatPr defaultColWidth="0" defaultRowHeight="13.5" zeroHeight="1"/>
  <cols>
    <col min="1" max="1" width="4.625" style="49" customWidth="1"/>
    <col min="2" max="2" width="3.75390625" style="49" customWidth="1"/>
    <col min="3" max="4" width="6.125" style="49" customWidth="1"/>
    <col min="5" max="5" width="20.625" style="49" customWidth="1"/>
    <col min="6" max="16" width="16.625" style="49" customWidth="1"/>
    <col min="17" max="17" width="4.25390625" style="49" customWidth="1"/>
    <col min="18" max="16384" width="0" style="49" hidden="1" customWidth="1"/>
  </cols>
  <sheetData>
    <row r="1" spans="4:15" ht="39.75" customHeight="1">
      <c r="D1" s="74"/>
      <c r="E1" s="75"/>
      <c r="F1" s="175" t="s">
        <v>21</v>
      </c>
      <c r="G1" s="175"/>
      <c r="H1" s="175"/>
      <c r="I1" s="175"/>
      <c r="J1" s="175"/>
      <c r="K1" s="175"/>
      <c r="L1" s="175"/>
      <c r="M1" s="175"/>
      <c r="N1" s="175"/>
      <c r="O1" s="76"/>
    </row>
    <row r="2" spans="5:16" ht="45" customHeight="1">
      <c r="E2" s="77"/>
      <c r="F2" s="176" t="s">
        <v>91</v>
      </c>
      <c r="G2" s="176"/>
      <c r="H2" s="176"/>
      <c r="I2" s="176"/>
      <c r="J2" s="176"/>
      <c r="K2" s="177"/>
      <c r="L2" s="177"/>
      <c r="M2" s="177"/>
      <c r="N2" s="177"/>
      <c r="O2" s="169">
        <v>41009</v>
      </c>
      <c r="P2" s="169"/>
    </row>
    <row r="3" spans="6:17" ht="30" customHeight="1">
      <c r="F3" s="78"/>
      <c r="G3" s="78"/>
      <c r="H3" s="78"/>
      <c r="I3" s="78"/>
      <c r="J3" s="78"/>
      <c r="N3" s="79"/>
      <c r="O3" s="169" t="s">
        <v>0</v>
      </c>
      <c r="P3" s="169"/>
      <c r="Q3" s="80"/>
    </row>
    <row r="4" spans="3:17" s="1" customFormat="1" ht="45" customHeight="1">
      <c r="C4" s="104" t="s">
        <v>22</v>
      </c>
      <c r="F4" s="105"/>
      <c r="G4" s="106"/>
      <c r="H4" s="105"/>
      <c r="I4" s="105"/>
      <c r="J4" s="105"/>
      <c r="M4" s="99" t="s">
        <v>75</v>
      </c>
      <c r="N4" s="107"/>
      <c r="P4" s="103"/>
      <c r="Q4" s="5"/>
    </row>
    <row r="5" spans="6:17" s="1" customFormat="1" ht="7.5" customHeight="1" thickBot="1">
      <c r="F5" s="105"/>
      <c r="G5" s="105"/>
      <c r="H5" s="105"/>
      <c r="I5" s="105"/>
      <c r="J5" s="105"/>
      <c r="N5" s="107"/>
      <c r="O5" s="103"/>
      <c r="P5" s="103"/>
      <c r="Q5" s="5"/>
    </row>
    <row r="6" spans="3:19" s="1" customFormat="1" ht="45" customHeight="1">
      <c r="C6" s="165" t="s">
        <v>20</v>
      </c>
      <c r="D6" s="166"/>
      <c r="E6" s="167"/>
      <c r="F6" s="168" t="s">
        <v>80</v>
      </c>
      <c r="G6" s="167"/>
      <c r="H6" s="166" t="s">
        <v>81</v>
      </c>
      <c r="I6" s="166"/>
      <c r="J6" s="168" t="s">
        <v>82</v>
      </c>
      <c r="K6" s="183"/>
      <c r="L6" s="166" t="s">
        <v>85</v>
      </c>
      <c r="M6" s="180"/>
      <c r="P6" s="107"/>
      <c r="Q6" s="103"/>
      <c r="R6" s="103"/>
      <c r="S6" s="5"/>
    </row>
    <row r="7" spans="3:19" s="1" customFormat="1" ht="45" customHeight="1" thickBot="1">
      <c r="C7" s="187" t="s">
        <v>19</v>
      </c>
      <c r="D7" s="188"/>
      <c r="E7" s="188"/>
      <c r="F7" s="184">
        <v>42990</v>
      </c>
      <c r="G7" s="179"/>
      <c r="H7" s="178">
        <v>31667</v>
      </c>
      <c r="I7" s="179"/>
      <c r="J7" s="184">
        <v>16752</v>
      </c>
      <c r="K7" s="185"/>
      <c r="L7" s="181">
        <f>SUM(F7:K7)</f>
        <v>91409</v>
      </c>
      <c r="M7" s="182"/>
      <c r="P7" s="107"/>
      <c r="Q7" s="103"/>
      <c r="R7" s="103"/>
      <c r="S7" s="5"/>
    </row>
    <row r="8" spans="3:21" s="1" customFormat="1" ht="30" customHeight="1">
      <c r="C8" s="108"/>
      <c r="D8" s="108"/>
      <c r="E8" s="108"/>
      <c r="F8" s="109"/>
      <c r="G8" s="109"/>
      <c r="H8" s="110"/>
      <c r="I8" s="110"/>
      <c r="J8" s="109"/>
      <c r="K8" s="109"/>
      <c r="L8" s="109"/>
      <c r="M8" s="109"/>
      <c r="N8" s="110"/>
      <c r="O8" s="110"/>
      <c r="R8" s="107"/>
      <c r="S8" s="103"/>
      <c r="T8" s="103"/>
      <c r="U8" s="5"/>
    </row>
    <row r="9" spans="3:17" ht="45" customHeight="1">
      <c r="C9" s="81" t="s">
        <v>23</v>
      </c>
      <c r="E9" s="82"/>
      <c r="O9" s="98"/>
      <c r="P9" s="100" t="s">
        <v>75</v>
      </c>
      <c r="Q9" s="80"/>
    </row>
    <row r="10" spans="3:17" ht="6.75" customHeight="1" thickBot="1">
      <c r="C10" s="83"/>
      <c r="D10" s="83"/>
      <c r="E10" s="84"/>
      <c r="L10" s="85"/>
      <c r="M10" s="85"/>
      <c r="N10" s="186"/>
      <c r="O10" s="186"/>
      <c r="P10" s="186"/>
      <c r="Q10" s="85"/>
    </row>
    <row r="11" spans="3:17" ht="49.5" customHeight="1">
      <c r="C11" s="155"/>
      <c r="D11" s="156"/>
      <c r="E11" s="156"/>
      <c r="F11" s="8" t="s">
        <v>10</v>
      </c>
      <c r="G11" s="8" t="s">
        <v>28</v>
      </c>
      <c r="H11" s="9" t="s">
        <v>11</v>
      </c>
      <c r="I11" s="10" t="s">
        <v>29</v>
      </c>
      <c r="J11" s="11" t="s">
        <v>1</v>
      </c>
      <c r="K11" s="11" t="s">
        <v>2</v>
      </c>
      <c r="L11" s="11" t="s">
        <v>3</v>
      </c>
      <c r="M11" s="11" t="s">
        <v>4</v>
      </c>
      <c r="N11" s="11" t="s">
        <v>5</v>
      </c>
      <c r="O11" s="12" t="s">
        <v>11</v>
      </c>
      <c r="P11" s="13" t="s">
        <v>83</v>
      </c>
      <c r="Q11" s="14"/>
    </row>
    <row r="12" spans="3:17" ht="49.5" customHeight="1">
      <c r="C12" s="86" t="s">
        <v>86</v>
      </c>
      <c r="D12" s="15"/>
      <c r="E12" s="15"/>
      <c r="F12" s="21">
        <f>SUM(F13:F15)</f>
        <v>3667</v>
      </c>
      <c r="G12" s="21">
        <f>SUM(G13:G15)</f>
        <v>2761</v>
      </c>
      <c r="H12" s="22">
        <f>SUM(H13:H15)</f>
        <v>6428</v>
      </c>
      <c r="I12" s="16">
        <v>0</v>
      </c>
      <c r="J12" s="21">
        <f aca="true" t="shared" si="0" ref="J12:O12">SUM(J13:J15)</f>
        <v>4363</v>
      </c>
      <c r="K12" s="21">
        <f t="shared" si="0"/>
        <v>2578</v>
      </c>
      <c r="L12" s="21">
        <f t="shared" si="0"/>
        <v>2035</v>
      </c>
      <c r="M12" s="21">
        <f t="shared" si="0"/>
        <v>2434</v>
      </c>
      <c r="N12" s="21">
        <f t="shared" si="0"/>
        <v>1440</v>
      </c>
      <c r="O12" s="22">
        <f t="shared" si="0"/>
        <v>12850</v>
      </c>
      <c r="P12" s="24">
        <f aca="true" t="shared" si="1" ref="P12:P17">H12+O12</f>
        <v>19278</v>
      </c>
      <c r="Q12" s="14"/>
    </row>
    <row r="13" spans="3:16" ht="49.5" customHeight="1">
      <c r="C13" s="86" t="s">
        <v>87</v>
      </c>
      <c r="D13" s="87"/>
      <c r="E13" s="87"/>
      <c r="F13" s="21">
        <v>410</v>
      </c>
      <c r="G13" s="21">
        <v>314</v>
      </c>
      <c r="H13" s="22">
        <f>SUM(F13:G13)</f>
        <v>724</v>
      </c>
      <c r="I13" s="16">
        <v>0</v>
      </c>
      <c r="J13" s="21">
        <v>448</v>
      </c>
      <c r="K13" s="21">
        <v>256</v>
      </c>
      <c r="L13" s="21">
        <v>176</v>
      </c>
      <c r="M13" s="21">
        <v>179</v>
      </c>
      <c r="N13" s="21">
        <v>114</v>
      </c>
      <c r="O13" s="22">
        <f>SUM(J13:N13)</f>
        <v>1173</v>
      </c>
      <c r="P13" s="24">
        <f t="shared" si="1"/>
        <v>1897</v>
      </c>
    </row>
    <row r="14" spans="3:16" ht="49.5" customHeight="1">
      <c r="C14" s="149" t="s">
        <v>88</v>
      </c>
      <c r="D14" s="150"/>
      <c r="E14" s="150"/>
      <c r="F14" s="21">
        <v>1638</v>
      </c>
      <c r="G14" s="21">
        <v>1081</v>
      </c>
      <c r="H14" s="22">
        <f>SUM(F14:G14)</f>
        <v>2719</v>
      </c>
      <c r="I14" s="16">
        <v>0</v>
      </c>
      <c r="J14" s="21">
        <v>1543</v>
      </c>
      <c r="K14" s="21">
        <v>822</v>
      </c>
      <c r="L14" s="21">
        <v>572</v>
      </c>
      <c r="M14" s="21">
        <v>671</v>
      </c>
      <c r="N14" s="21">
        <v>384</v>
      </c>
      <c r="O14" s="22">
        <f>SUM(J14:N14)</f>
        <v>3992</v>
      </c>
      <c r="P14" s="24">
        <f t="shared" si="1"/>
        <v>6711</v>
      </c>
    </row>
    <row r="15" spans="3:16" ht="49.5" customHeight="1">
      <c r="C15" s="86" t="s">
        <v>89</v>
      </c>
      <c r="D15" s="87"/>
      <c r="E15" s="87"/>
      <c r="F15" s="21">
        <v>1619</v>
      </c>
      <c r="G15" s="21">
        <v>1366</v>
      </c>
      <c r="H15" s="22">
        <f>SUM(F15:G15)</f>
        <v>2985</v>
      </c>
      <c r="I15" s="16"/>
      <c r="J15" s="21">
        <v>2372</v>
      </c>
      <c r="K15" s="21">
        <v>1500</v>
      </c>
      <c r="L15" s="21">
        <v>1287</v>
      </c>
      <c r="M15" s="21">
        <v>1584</v>
      </c>
      <c r="N15" s="21">
        <v>942</v>
      </c>
      <c r="O15" s="22">
        <f>SUM(J15:N15)</f>
        <v>7685</v>
      </c>
      <c r="P15" s="24">
        <f t="shared" si="1"/>
        <v>10670</v>
      </c>
    </row>
    <row r="16" spans="3:16" ht="49.5" customHeight="1">
      <c r="C16" s="149" t="s">
        <v>90</v>
      </c>
      <c r="D16" s="150"/>
      <c r="E16" s="150"/>
      <c r="F16" s="21">
        <v>40</v>
      </c>
      <c r="G16" s="21">
        <v>41</v>
      </c>
      <c r="H16" s="22">
        <f>SUM(F16:G16)</f>
        <v>81</v>
      </c>
      <c r="I16" s="16">
        <v>0</v>
      </c>
      <c r="J16" s="21">
        <v>82</v>
      </c>
      <c r="K16" s="21">
        <v>47</v>
      </c>
      <c r="L16" s="21">
        <v>38</v>
      </c>
      <c r="M16" s="21">
        <v>45</v>
      </c>
      <c r="N16" s="21">
        <v>18</v>
      </c>
      <c r="O16" s="22">
        <f>SUM(J16:N16)</f>
        <v>230</v>
      </c>
      <c r="P16" s="24">
        <f t="shared" si="1"/>
        <v>311</v>
      </c>
    </row>
    <row r="17" spans="3:16" ht="49.5" customHeight="1" thickBot="1">
      <c r="C17" s="151" t="s">
        <v>14</v>
      </c>
      <c r="D17" s="152"/>
      <c r="E17" s="152"/>
      <c r="F17" s="88">
        <f>F12+F16</f>
        <v>3707</v>
      </c>
      <c r="G17" s="88">
        <f>G12+G16</f>
        <v>2802</v>
      </c>
      <c r="H17" s="88">
        <f>H12+H16</f>
        <v>6509</v>
      </c>
      <c r="I17" s="89">
        <v>0</v>
      </c>
      <c r="J17" s="88">
        <f aca="true" t="shared" si="2" ref="J17:O17">J12+J16</f>
        <v>4445</v>
      </c>
      <c r="K17" s="88">
        <f t="shared" si="2"/>
        <v>2625</v>
      </c>
      <c r="L17" s="88">
        <f t="shared" si="2"/>
        <v>2073</v>
      </c>
      <c r="M17" s="88">
        <f t="shared" si="2"/>
        <v>2479</v>
      </c>
      <c r="N17" s="88">
        <f t="shared" si="2"/>
        <v>1458</v>
      </c>
      <c r="O17" s="88">
        <f t="shared" si="2"/>
        <v>13080</v>
      </c>
      <c r="P17" s="90">
        <f t="shared" si="1"/>
        <v>19589</v>
      </c>
    </row>
    <row r="18" ht="30" customHeight="1"/>
    <row r="19" spans="3:17" ht="39.75" customHeight="1">
      <c r="C19" s="81" t="s">
        <v>24</v>
      </c>
      <c r="E19" s="82"/>
      <c r="N19" s="101"/>
      <c r="O19" s="80"/>
      <c r="P19" s="102" t="s">
        <v>79</v>
      </c>
      <c r="Q19" s="80"/>
    </row>
    <row r="20" spans="3:17" ht="6.75" customHeight="1" thickBot="1">
      <c r="C20" s="83"/>
      <c r="D20" s="83"/>
      <c r="E20" s="84"/>
      <c r="L20" s="85"/>
      <c r="M20" s="85"/>
      <c r="N20" s="85"/>
      <c r="P20" s="85"/>
      <c r="Q20" s="85"/>
    </row>
    <row r="21" spans="3:17" ht="49.5" customHeight="1">
      <c r="C21" s="155"/>
      <c r="D21" s="156"/>
      <c r="E21" s="156"/>
      <c r="F21" s="153" t="s">
        <v>15</v>
      </c>
      <c r="G21" s="154"/>
      <c r="H21" s="154"/>
      <c r="I21" s="154" t="s">
        <v>16</v>
      </c>
      <c r="J21" s="154"/>
      <c r="K21" s="154"/>
      <c r="L21" s="154"/>
      <c r="M21" s="154"/>
      <c r="N21" s="154"/>
      <c r="O21" s="154"/>
      <c r="P21" s="173" t="s">
        <v>84</v>
      </c>
      <c r="Q21" s="14"/>
    </row>
    <row r="22" spans="3:17" ht="49.5" customHeight="1">
      <c r="C22" s="159"/>
      <c r="D22" s="160"/>
      <c r="E22" s="160"/>
      <c r="F22" s="15" t="s">
        <v>7</v>
      </c>
      <c r="G22" s="15" t="s">
        <v>8</v>
      </c>
      <c r="H22" s="17" t="s">
        <v>9</v>
      </c>
      <c r="I22" s="18" t="s">
        <v>29</v>
      </c>
      <c r="J22" s="15" t="s">
        <v>1</v>
      </c>
      <c r="K22" s="19" t="s">
        <v>2</v>
      </c>
      <c r="L22" s="19" t="s">
        <v>3</v>
      </c>
      <c r="M22" s="19" t="s">
        <v>4</v>
      </c>
      <c r="N22" s="19" t="s">
        <v>5</v>
      </c>
      <c r="O22" s="20" t="s">
        <v>9</v>
      </c>
      <c r="P22" s="174"/>
      <c r="Q22" s="14"/>
    </row>
    <row r="23" spans="3:17" ht="49.5" customHeight="1">
      <c r="C23" s="86" t="s">
        <v>12</v>
      </c>
      <c r="D23" s="15"/>
      <c r="E23" s="15"/>
      <c r="F23" s="21">
        <v>951</v>
      </c>
      <c r="G23" s="21">
        <v>1226</v>
      </c>
      <c r="H23" s="22">
        <f>SUM(F23:G23)</f>
        <v>2177</v>
      </c>
      <c r="I23" s="23">
        <v>0</v>
      </c>
      <c r="J23" s="21">
        <v>3251</v>
      </c>
      <c r="K23" s="21">
        <v>1937</v>
      </c>
      <c r="L23" s="21">
        <v>1144</v>
      </c>
      <c r="M23" s="21">
        <v>825</v>
      </c>
      <c r="N23" s="21">
        <v>355</v>
      </c>
      <c r="O23" s="22">
        <f>SUM(I23:N23)</f>
        <v>7512</v>
      </c>
      <c r="P23" s="24">
        <f>H23+O23</f>
        <v>9689</v>
      </c>
      <c r="Q23" s="14"/>
    </row>
    <row r="24" spans="3:16" ht="49.5" customHeight="1">
      <c r="C24" s="149" t="s">
        <v>13</v>
      </c>
      <c r="D24" s="150"/>
      <c r="E24" s="150"/>
      <c r="F24" s="21">
        <v>13</v>
      </c>
      <c r="G24" s="21">
        <v>17</v>
      </c>
      <c r="H24" s="22">
        <f>SUM(F24:G24)</f>
        <v>30</v>
      </c>
      <c r="I24" s="23">
        <v>0</v>
      </c>
      <c r="J24" s="21">
        <v>62</v>
      </c>
      <c r="K24" s="21">
        <v>37</v>
      </c>
      <c r="L24" s="21">
        <v>21</v>
      </c>
      <c r="M24" s="21">
        <v>20</v>
      </c>
      <c r="N24" s="21">
        <v>11</v>
      </c>
      <c r="O24" s="22">
        <f>SUM(I24:N24)</f>
        <v>151</v>
      </c>
      <c r="P24" s="24">
        <f>H24+O24</f>
        <v>181</v>
      </c>
    </row>
    <row r="25" spans="3:16" ht="49.5" customHeight="1" thickBot="1">
      <c r="C25" s="151" t="s">
        <v>14</v>
      </c>
      <c r="D25" s="152"/>
      <c r="E25" s="152"/>
      <c r="F25" s="88">
        <f>SUM(F23:F24)</f>
        <v>964</v>
      </c>
      <c r="G25" s="88">
        <f>SUM(G23:G24)</f>
        <v>1243</v>
      </c>
      <c r="H25" s="91">
        <f>SUM(F25:G25)</f>
        <v>2207</v>
      </c>
      <c r="I25" s="92">
        <f>SUM(I23:I24)</f>
        <v>0</v>
      </c>
      <c r="J25" s="88">
        <f aca="true" t="shared" si="3" ref="J25:O25">SUM(J23:J24)</f>
        <v>3313</v>
      </c>
      <c r="K25" s="88">
        <f t="shared" si="3"/>
        <v>1974</v>
      </c>
      <c r="L25" s="88">
        <f t="shared" si="3"/>
        <v>1165</v>
      </c>
      <c r="M25" s="88">
        <f t="shared" si="3"/>
        <v>845</v>
      </c>
      <c r="N25" s="88">
        <f t="shared" si="3"/>
        <v>366</v>
      </c>
      <c r="O25" s="91">
        <f t="shared" si="3"/>
        <v>7663</v>
      </c>
      <c r="P25" s="90">
        <f>H25+O25</f>
        <v>9870</v>
      </c>
    </row>
    <row r="26" ht="30" customHeight="1"/>
    <row r="27" spans="3:17" ht="39.75" customHeight="1">
      <c r="C27" s="81" t="s">
        <v>25</v>
      </c>
      <c r="E27" s="82"/>
      <c r="N27" s="80"/>
      <c r="O27" s="80"/>
      <c r="P27" s="102" t="s">
        <v>79</v>
      </c>
      <c r="Q27" s="80"/>
    </row>
    <row r="28" spans="3:17" ht="6.75" customHeight="1" thickBot="1">
      <c r="C28" s="83"/>
      <c r="D28" s="83"/>
      <c r="E28" s="84"/>
      <c r="L28" s="85"/>
      <c r="M28" s="85"/>
      <c r="N28" s="85"/>
      <c r="P28" s="85"/>
      <c r="Q28" s="85"/>
    </row>
    <row r="29" spans="3:17" ht="49.5" customHeight="1">
      <c r="C29" s="155"/>
      <c r="D29" s="156"/>
      <c r="E29" s="156"/>
      <c r="F29" s="153" t="s">
        <v>15</v>
      </c>
      <c r="G29" s="154"/>
      <c r="H29" s="154"/>
      <c r="I29" s="154" t="s">
        <v>16</v>
      </c>
      <c r="J29" s="154"/>
      <c r="K29" s="154"/>
      <c r="L29" s="154"/>
      <c r="M29" s="154"/>
      <c r="N29" s="154"/>
      <c r="O29" s="154"/>
      <c r="P29" s="173" t="s">
        <v>84</v>
      </c>
      <c r="Q29" s="14"/>
    </row>
    <row r="30" spans="3:17" ht="49.5" customHeight="1">
      <c r="C30" s="159"/>
      <c r="D30" s="160"/>
      <c r="E30" s="160"/>
      <c r="F30" s="15" t="s">
        <v>7</v>
      </c>
      <c r="G30" s="15" t="s">
        <v>8</v>
      </c>
      <c r="H30" s="17" t="s">
        <v>9</v>
      </c>
      <c r="I30" s="18" t="s">
        <v>29</v>
      </c>
      <c r="J30" s="15" t="s">
        <v>1</v>
      </c>
      <c r="K30" s="19" t="s">
        <v>2</v>
      </c>
      <c r="L30" s="19" t="s">
        <v>3</v>
      </c>
      <c r="M30" s="19" t="s">
        <v>4</v>
      </c>
      <c r="N30" s="19" t="s">
        <v>5</v>
      </c>
      <c r="O30" s="20" t="s">
        <v>9</v>
      </c>
      <c r="P30" s="174"/>
      <c r="Q30" s="14"/>
    </row>
    <row r="31" spans="3:17" ht="49.5" customHeight="1">
      <c r="C31" s="86" t="s">
        <v>12</v>
      </c>
      <c r="D31" s="15"/>
      <c r="E31" s="15"/>
      <c r="F31" s="21">
        <v>15</v>
      </c>
      <c r="G31" s="21">
        <v>9</v>
      </c>
      <c r="H31" s="22">
        <f>SUM(F31:G31)</f>
        <v>24</v>
      </c>
      <c r="I31" s="23">
        <v>0</v>
      </c>
      <c r="J31" s="21">
        <v>1033</v>
      </c>
      <c r="K31" s="21">
        <v>683</v>
      </c>
      <c r="L31" s="21">
        <v>554</v>
      </c>
      <c r="M31" s="21">
        <v>507</v>
      </c>
      <c r="N31" s="21">
        <v>322</v>
      </c>
      <c r="O31" s="22">
        <f>SUM(I31:N31)</f>
        <v>3099</v>
      </c>
      <c r="P31" s="24">
        <f>H31+O31</f>
        <v>3123</v>
      </c>
      <c r="Q31" s="14"/>
    </row>
    <row r="32" spans="3:16" ht="49.5" customHeight="1">
      <c r="C32" s="149" t="s">
        <v>13</v>
      </c>
      <c r="D32" s="150"/>
      <c r="E32" s="150"/>
      <c r="F32" s="21">
        <v>0</v>
      </c>
      <c r="G32" s="21">
        <v>0</v>
      </c>
      <c r="H32" s="22">
        <f>SUM(F32:G32)</f>
        <v>0</v>
      </c>
      <c r="I32" s="23">
        <v>0</v>
      </c>
      <c r="J32" s="21">
        <v>8</v>
      </c>
      <c r="K32" s="21">
        <v>11</v>
      </c>
      <c r="L32" s="21">
        <v>4</v>
      </c>
      <c r="M32" s="21">
        <v>2</v>
      </c>
      <c r="N32" s="21">
        <v>1</v>
      </c>
      <c r="O32" s="22">
        <f>SUM(I32:N32)</f>
        <v>26</v>
      </c>
      <c r="P32" s="24">
        <f>H32+O32</f>
        <v>26</v>
      </c>
    </row>
    <row r="33" spans="3:16" ht="49.5" customHeight="1" thickBot="1">
      <c r="C33" s="151" t="s">
        <v>14</v>
      </c>
      <c r="D33" s="152"/>
      <c r="E33" s="152"/>
      <c r="F33" s="88">
        <f>SUM(F31:F32)</f>
        <v>15</v>
      </c>
      <c r="G33" s="88">
        <f>SUM(G31:G32)</f>
        <v>9</v>
      </c>
      <c r="H33" s="91">
        <f>SUM(F33:G33)</f>
        <v>24</v>
      </c>
      <c r="I33" s="92">
        <f aca="true" t="shared" si="4" ref="I33:N33">SUM(I31:I32)</f>
        <v>0</v>
      </c>
      <c r="J33" s="88">
        <f t="shared" si="4"/>
        <v>1041</v>
      </c>
      <c r="K33" s="88">
        <f t="shared" si="4"/>
        <v>694</v>
      </c>
      <c r="L33" s="88">
        <f t="shared" si="4"/>
        <v>558</v>
      </c>
      <c r="M33" s="88">
        <f t="shared" si="4"/>
        <v>509</v>
      </c>
      <c r="N33" s="88">
        <f t="shared" si="4"/>
        <v>323</v>
      </c>
      <c r="O33" s="91">
        <f>SUM(I33:N33)</f>
        <v>3125</v>
      </c>
      <c r="P33" s="90">
        <f>H33+O33</f>
        <v>3149</v>
      </c>
    </row>
    <row r="34" ht="30" customHeight="1"/>
    <row r="35" spans="3:17" ht="39.75" customHeight="1">
      <c r="C35" s="81" t="s">
        <v>26</v>
      </c>
      <c r="E35" s="82"/>
      <c r="N35" s="80"/>
      <c r="O35" s="102" t="s">
        <v>79</v>
      </c>
      <c r="P35" s="80"/>
      <c r="Q35" s="80"/>
    </row>
    <row r="36" spans="3:17" ht="6.75" customHeight="1" thickBot="1">
      <c r="C36" s="83"/>
      <c r="D36" s="83"/>
      <c r="E36" s="84"/>
      <c r="L36" s="85"/>
      <c r="M36" s="85"/>
      <c r="N36" s="85"/>
      <c r="P36" s="85"/>
      <c r="Q36" s="85"/>
    </row>
    <row r="37" spans="3:17" ht="49.5" customHeight="1">
      <c r="C37" s="155"/>
      <c r="D37" s="156"/>
      <c r="E37" s="156"/>
      <c r="F37" s="153" t="s">
        <v>15</v>
      </c>
      <c r="G37" s="154"/>
      <c r="H37" s="154"/>
      <c r="I37" s="154" t="s">
        <v>16</v>
      </c>
      <c r="J37" s="154"/>
      <c r="K37" s="154"/>
      <c r="L37" s="154"/>
      <c r="M37" s="154"/>
      <c r="N37" s="172"/>
      <c r="O37" s="170" t="s">
        <v>84</v>
      </c>
      <c r="P37" s="14"/>
      <c r="Q37" s="14"/>
    </row>
    <row r="38" spans="3:17" ht="49.5" customHeight="1" thickBot="1">
      <c r="C38" s="157"/>
      <c r="D38" s="158"/>
      <c r="E38" s="158"/>
      <c r="F38" s="25" t="s">
        <v>7</v>
      </c>
      <c r="G38" s="25" t="s">
        <v>8</v>
      </c>
      <c r="H38" s="26" t="s">
        <v>9</v>
      </c>
      <c r="I38" s="27" t="s">
        <v>1</v>
      </c>
      <c r="J38" s="25" t="s">
        <v>2</v>
      </c>
      <c r="K38" s="28" t="s">
        <v>3</v>
      </c>
      <c r="L38" s="28" t="s">
        <v>4</v>
      </c>
      <c r="M38" s="28" t="s">
        <v>5</v>
      </c>
      <c r="N38" s="29" t="s">
        <v>11</v>
      </c>
      <c r="O38" s="171"/>
      <c r="P38" s="14"/>
      <c r="Q38" s="14"/>
    </row>
    <row r="39" spans="3:17" ht="49.5" customHeight="1">
      <c r="C39" s="93" t="s">
        <v>17</v>
      </c>
      <c r="D39" s="8"/>
      <c r="E39" s="8"/>
      <c r="F39" s="30">
        <f>SUM(F40:F41)</f>
        <v>0</v>
      </c>
      <c r="G39" s="30">
        <f>SUM(G40:G41)</f>
        <v>0</v>
      </c>
      <c r="H39" s="31">
        <f aca="true" t="shared" si="5" ref="H39:H50">SUM(F39:G39)</f>
        <v>0</v>
      </c>
      <c r="I39" s="32">
        <f>SUM(I40:I41)</f>
        <v>7</v>
      </c>
      <c r="J39" s="30">
        <f>SUM(J40:J41)</f>
        <v>13</v>
      </c>
      <c r="K39" s="30">
        <f>SUM(K40:K41)</f>
        <v>193</v>
      </c>
      <c r="L39" s="30">
        <f>SUM(L40:L41)</f>
        <v>507</v>
      </c>
      <c r="M39" s="30">
        <f>SUM(M40:M41)</f>
        <v>357</v>
      </c>
      <c r="N39" s="31">
        <f aca="true" t="shared" si="6" ref="N39:N50">SUM(I39:M39)</f>
        <v>1077</v>
      </c>
      <c r="O39" s="33">
        <f>H39+N39</f>
        <v>1077</v>
      </c>
      <c r="P39" s="14"/>
      <c r="Q39" s="14"/>
    </row>
    <row r="40" spans="3:15" ht="49.5" customHeight="1">
      <c r="C40" s="149" t="s">
        <v>12</v>
      </c>
      <c r="D40" s="150"/>
      <c r="E40" s="150"/>
      <c r="F40" s="21">
        <v>0</v>
      </c>
      <c r="G40" s="21">
        <v>0</v>
      </c>
      <c r="H40" s="22">
        <f t="shared" si="5"/>
        <v>0</v>
      </c>
      <c r="I40" s="23">
        <v>7</v>
      </c>
      <c r="J40" s="21">
        <v>13</v>
      </c>
      <c r="K40" s="21">
        <v>190</v>
      </c>
      <c r="L40" s="21">
        <v>505</v>
      </c>
      <c r="M40" s="21">
        <v>356</v>
      </c>
      <c r="N40" s="22">
        <f>SUM(I40:M40)</f>
        <v>1071</v>
      </c>
      <c r="O40" s="24">
        <f aca="true" t="shared" si="7" ref="O40:O50">H40+N40</f>
        <v>1071</v>
      </c>
    </row>
    <row r="41" spans="3:15" ht="49.5" customHeight="1" thickBot="1">
      <c r="C41" s="151" t="s">
        <v>13</v>
      </c>
      <c r="D41" s="152"/>
      <c r="E41" s="152"/>
      <c r="F41" s="88">
        <v>0</v>
      </c>
      <c r="G41" s="88">
        <v>0</v>
      </c>
      <c r="H41" s="91">
        <f t="shared" si="5"/>
        <v>0</v>
      </c>
      <c r="I41" s="92">
        <v>0</v>
      </c>
      <c r="J41" s="88">
        <v>0</v>
      </c>
      <c r="K41" s="88">
        <v>3</v>
      </c>
      <c r="L41" s="88">
        <v>2</v>
      </c>
      <c r="M41" s="88">
        <v>1</v>
      </c>
      <c r="N41" s="91">
        <f t="shared" si="6"/>
        <v>6</v>
      </c>
      <c r="O41" s="90">
        <f t="shared" si="7"/>
        <v>6</v>
      </c>
    </row>
    <row r="42" spans="3:15" ht="49.5" customHeight="1">
      <c r="C42" s="163" t="s">
        <v>30</v>
      </c>
      <c r="D42" s="164"/>
      <c r="E42" s="164"/>
      <c r="F42" s="30">
        <f>SUM(F43:F44)</f>
        <v>0</v>
      </c>
      <c r="G42" s="30">
        <f>SUM(G43:G44)</f>
        <v>0</v>
      </c>
      <c r="H42" s="31">
        <f t="shared" si="5"/>
        <v>0</v>
      </c>
      <c r="I42" s="32">
        <f>SUM(I43:I44)</f>
        <v>142</v>
      </c>
      <c r="J42" s="30">
        <f>SUM(J43:J44)</f>
        <v>159</v>
      </c>
      <c r="K42" s="30">
        <f>SUM(K43:K44)</f>
        <v>181</v>
      </c>
      <c r="L42" s="30">
        <f>SUM(L43:L44)</f>
        <v>203</v>
      </c>
      <c r="M42" s="30">
        <f>SUM(M43:M44)</f>
        <v>116</v>
      </c>
      <c r="N42" s="31">
        <f t="shared" si="6"/>
        <v>801</v>
      </c>
      <c r="O42" s="33">
        <f t="shared" si="7"/>
        <v>801</v>
      </c>
    </row>
    <row r="43" spans="3:15" ht="49.5" customHeight="1">
      <c r="C43" s="149" t="s">
        <v>12</v>
      </c>
      <c r="D43" s="150"/>
      <c r="E43" s="150"/>
      <c r="F43" s="21">
        <v>0</v>
      </c>
      <c r="G43" s="21">
        <v>0</v>
      </c>
      <c r="H43" s="22">
        <f t="shared" si="5"/>
        <v>0</v>
      </c>
      <c r="I43" s="23">
        <v>141</v>
      </c>
      <c r="J43" s="21">
        <v>158</v>
      </c>
      <c r="K43" s="21">
        <v>177</v>
      </c>
      <c r="L43" s="21">
        <v>201</v>
      </c>
      <c r="M43" s="21">
        <v>114</v>
      </c>
      <c r="N43" s="22">
        <f t="shared" si="6"/>
        <v>791</v>
      </c>
      <c r="O43" s="24">
        <f t="shared" si="7"/>
        <v>791</v>
      </c>
    </row>
    <row r="44" spans="3:15" ht="49.5" customHeight="1" thickBot="1">
      <c r="C44" s="151" t="s">
        <v>13</v>
      </c>
      <c r="D44" s="152"/>
      <c r="E44" s="152"/>
      <c r="F44" s="88">
        <v>0</v>
      </c>
      <c r="G44" s="88">
        <v>0</v>
      </c>
      <c r="H44" s="91">
        <f t="shared" si="5"/>
        <v>0</v>
      </c>
      <c r="I44" s="92">
        <v>1</v>
      </c>
      <c r="J44" s="88">
        <v>1</v>
      </c>
      <c r="K44" s="88">
        <v>4</v>
      </c>
      <c r="L44" s="88">
        <v>2</v>
      </c>
      <c r="M44" s="88">
        <v>2</v>
      </c>
      <c r="N44" s="91">
        <f t="shared" si="6"/>
        <v>10</v>
      </c>
      <c r="O44" s="90">
        <f t="shared" si="7"/>
        <v>10</v>
      </c>
    </row>
    <row r="45" spans="3:15" ht="49.5" customHeight="1">
      <c r="C45" s="163" t="s">
        <v>18</v>
      </c>
      <c r="D45" s="164"/>
      <c r="E45" s="164"/>
      <c r="F45" s="30">
        <f>SUM(F46:F47)</f>
        <v>0</v>
      </c>
      <c r="G45" s="30">
        <f>SUM(G46:G47)</f>
        <v>0</v>
      </c>
      <c r="H45" s="31">
        <f t="shared" si="5"/>
        <v>0</v>
      </c>
      <c r="I45" s="32">
        <f>SUM(I46:I47)</f>
        <v>5</v>
      </c>
      <c r="J45" s="30">
        <f>SUM(J46:J47)</f>
        <v>12</v>
      </c>
      <c r="K45" s="30">
        <f>SUM(K46:K47)</f>
        <v>37</v>
      </c>
      <c r="L45" s="30">
        <f>SUM(L46:L47)</f>
        <v>100</v>
      </c>
      <c r="M45" s="30">
        <f>SUM(M46:M47)</f>
        <v>64</v>
      </c>
      <c r="N45" s="31">
        <f>SUM(I45:M45)</f>
        <v>218</v>
      </c>
      <c r="O45" s="33">
        <f t="shared" si="7"/>
        <v>218</v>
      </c>
    </row>
    <row r="46" spans="3:15" ht="49.5" customHeight="1">
      <c r="C46" s="149" t="s">
        <v>12</v>
      </c>
      <c r="D46" s="150"/>
      <c r="E46" s="150"/>
      <c r="F46" s="21">
        <v>0</v>
      </c>
      <c r="G46" s="21">
        <v>0</v>
      </c>
      <c r="H46" s="22">
        <f t="shared" si="5"/>
        <v>0</v>
      </c>
      <c r="I46" s="23">
        <v>5</v>
      </c>
      <c r="J46" s="21">
        <v>12</v>
      </c>
      <c r="K46" s="21">
        <v>37</v>
      </c>
      <c r="L46" s="21">
        <v>97</v>
      </c>
      <c r="M46" s="21">
        <v>64</v>
      </c>
      <c r="N46" s="22">
        <f>SUM(I46:M46)</f>
        <v>215</v>
      </c>
      <c r="O46" s="24">
        <f>H46+N46</f>
        <v>215</v>
      </c>
    </row>
    <row r="47" spans="3:15" ht="49.5" customHeight="1" thickBot="1">
      <c r="C47" s="151" t="s">
        <v>13</v>
      </c>
      <c r="D47" s="152"/>
      <c r="E47" s="152"/>
      <c r="F47" s="88">
        <v>0</v>
      </c>
      <c r="G47" s="88">
        <v>0</v>
      </c>
      <c r="H47" s="91">
        <f t="shared" si="5"/>
        <v>0</v>
      </c>
      <c r="I47" s="92">
        <v>0</v>
      </c>
      <c r="J47" s="88">
        <v>0</v>
      </c>
      <c r="K47" s="88">
        <v>0</v>
      </c>
      <c r="L47" s="88">
        <v>3</v>
      </c>
      <c r="M47" s="88">
        <v>0</v>
      </c>
      <c r="N47" s="91">
        <f>SUM(I47:M47)</f>
        <v>3</v>
      </c>
      <c r="O47" s="90">
        <f t="shared" si="7"/>
        <v>3</v>
      </c>
    </row>
    <row r="48" spans="3:15" ht="49.5" customHeight="1">
      <c r="C48" s="163" t="s">
        <v>76</v>
      </c>
      <c r="D48" s="164"/>
      <c r="E48" s="164"/>
      <c r="F48" s="30">
        <f>SUM(F49:F50)</f>
        <v>0</v>
      </c>
      <c r="G48" s="30">
        <f>SUM(G49:G50)</f>
        <v>0</v>
      </c>
      <c r="H48" s="31">
        <f>SUM(F48:G48)</f>
        <v>0</v>
      </c>
      <c r="I48" s="32">
        <f>SUM(I49:I50)</f>
        <v>7</v>
      </c>
      <c r="J48" s="30">
        <f>SUM(J49:J50)</f>
        <v>6</v>
      </c>
      <c r="K48" s="30">
        <f>SUM(K49:K50)</f>
        <v>19</v>
      </c>
      <c r="L48" s="30">
        <f>SUM(L49:L50)</f>
        <v>94</v>
      </c>
      <c r="M48" s="30">
        <f>SUM(M49:M50)</f>
        <v>46</v>
      </c>
      <c r="N48" s="31">
        <f>SUM(I48:M48)</f>
        <v>172</v>
      </c>
      <c r="O48" s="33">
        <f>H48+N48</f>
        <v>172</v>
      </c>
    </row>
    <row r="49" spans="3:15" ht="49.5" customHeight="1">
      <c r="C49" s="149" t="s">
        <v>12</v>
      </c>
      <c r="D49" s="150"/>
      <c r="E49" s="150"/>
      <c r="F49" s="21">
        <v>0</v>
      </c>
      <c r="G49" s="21">
        <v>0</v>
      </c>
      <c r="H49" s="22">
        <f t="shared" si="5"/>
        <v>0</v>
      </c>
      <c r="I49" s="23">
        <v>7</v>
      </c>
      <c r="J49" s="21">
        <v>6</v>
      </c>
      <c r="K49" s="21">
        <v>18</v>
      </c>
      <c r="L49" s="21">
        <v>92</v>
      </c>
      <c r="M49" s="21">
        <v>45</v>
      </c>
      <c r="N49" s="22">
        <f>SUM(I49:M49)</f>
        <v>168</v>
      </c>
      <c r="O49" s="24">
        <f t="shared" si="7"/>
        <v>168</v>
      </c>
    </row>
    <row r="50" spans="3:15" ht="49.5" customHeight="1" thickBot="1">
      <c r="C50" s="151" t="s">
        <v>13</v>
      </c>
      <c r="D50" s="152"/>
      <c r="E50" s="152"/>
      <c r="F50" s="88">
        <v>0</v>
      </c>
      <c r="G50" s="88">
        <v>0</v>
      </c>
      <c r="H50" s="91">
        <f t="shared" si="5"/>
        <v>0</v>
      </c>
      <c r="I50" s="92">
        <v>0</v>
      </c>
      <c r="J50" s="88">
        <v>0</v>
      </c>
      <c r="K50" s="88">
        <v>1</v>
      </c>
      <c r="L50" s="88">
        <v>2</v>
      </c>
      <c r="M50" s="88">
        <v>1</v>
      </c>
      <c r="N50" s="91">
        <f t="shared" si="6"/>
        <v>4</v>
      </c>
      <c r="O50" s="90">
        <f t="shared" si="7"/>
        <v>4</v>
      </c>
    </row>
    <row r="51" spans="3:15" ht="49.5" customHeight="1" thickBot="1">
      <c r="C51" s="161" t="s">
        <v>14</v>
      </c>
      <c r="D51" s="162"/>
      <c r="E51" s="162"/>
      <c r="F51" s="94">
        <v>0</v>
      </c>
      <c r="G51" s="94">
        <v>0</v>
      </c>
      <c r="H51" s="95">
        <f>SUM(F51:G51)</f>
        <v>0</v>
      </c>
      <c r="I51" s="96">
        <v>161</v>
      </c>
      <c r="J51" s="94">
        <v>190</v>
      </c>
      <c r="K51" s="94">
        <v>427</v>
      </c>
      <c r="L51" s="94">
        <v>901</v>
      </c>
      <c r="M51" s="94">
        <v>581</v>
      </c>
      <c r="N51" s="95">
        <f>SUM(I51:M51)</f>
        <v>2260</v>
      </c>
      <c r="O51" s="97">
        <f>H51+N51</f>
        <v>2260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50" zoomScaleNormal="50" zoomScalePageLayoutView="0" workbookViewId="0" topLeftCell="D1">
      <selection activeCell="F48" sqref="F4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49" customWidth="1"/>
    <col min="17" max="17" width="4.25390625" style="49" customWidth="1"/>
    <col min="18" max="16384" width="0" style="49" hidden="1" customWidth="1"/>
  </cols>
  <sheetData>
    <row r="1" spans="4:15" ht="39.75" customHeight="1">
      <c r="D1" s="2"/>
      <c r="E1" s="3"/>
      <c r="G1" s="189" t="s">
        <v>21</v>
      </c>
      <c r="H1" s="189"/>
      <c r="I1" s="189"/>
      <c r="J1" s="189"/>
      <c r="K1" s="189"/>
      <c r="L1" s="189"/>
      <c r="M1" s="189"/>
      <c r="N1" s="112"/>
      <c r="O1" s="76"/>
    </row>
    <row r="2" spans="5:16" ht="30" customHeight="1">
      <c r="E2" s="4"/>
      <c r="G2" s="190" t="s">
        <v>92</v>
      </c>
      <c r="H2" s="190"/>
      <c r="I2" s="190"/>
      <c r="J2" s="190"/>
      <c r="K2" s="190"/>
      <c r="L2" s="190"/>
      <c r="M2" s="190"/>
      <c r="N2" s="113"/>
      <c r="O2" s="169">
        <v>41086</v>
      </c>
      <c r="P2" s="169"/>
    </row>
    <row r="3" spans="5:17" ht="24.75" customHeight="1">
      <c r="E3" s="34"/>
      <c r="F3" s="114"/>
      <c r="N3" s="115"/>
      <c r="O3" s="169"/>
      <c r="P3" s="169"/>
      <c r="Q3" s="80"/>
    </row>
    <row r="4" spans="3:17" ht="24.75" customHeight="1">
      <c r="C4" s="6"/>
      <c r="N4" s="116"/>
      <c r="O4" s="169" t="s">
        <v>31</v>
      </c>
      <c r="P4" s="169"/>
      <c r="Q4" s="80"/>
    </row>
    <row r="5" spans="3:17" ht="27" customHeight="1">
      <c r="C5" s="6" t="s">
        <v>27</v>
      </c>
      <c r="E5" s="7"/>
      <c r="F5" s="117"/>
      <c r="N5" s="118"/>
      <c r="O5" s="118"/>
      <c r="P5" s="102" t="s">
        <v>79</v>
      </c>
      <c r="Q5" s="80"/>
    </row>
    <row r="6" spans="3:17" ht="9" customHeight="1" thickBot="1">
      <c r="C6" s="35"/>
      <c r="D6" s="35"/>
      <c r="E6" s="35"/>
      <c r="F6" s="119"/>
      <c r="L6" s="85"/>
      <c r="M6" s="85"/>
      <c r="N6" s="120"/>
      <c r="O6" s="120"/>
      <c r="P6" s="120"/>
      <c r="Q6" s="85"/>
    </row>
    <row r="7" spans="3:17" ht="30" customHeight="1" thickBot="1" thickTop="1">
      <c r="C7" s="191" t="s">
        <v>32</v>
      </c>
      <c r="D7" s="192"/>
      <c r="E7" s="192"/>
      <c r="F7" s="195" t="s">
        <v>33</v>
      </c>
      <c r="G7" s="196"/>
      <c r="H7" s="196"/>
      <c r="I7" s="197" t="s">
        <v>34</v>
      </c>
      <c r="J7" s="197"/>
      <c r="K7" s="197"/>
      <c r="L7" s="197"/>
      <c r="M7" s="197"/>
      <c r="N7" s="197"/>
      <c r="O7" s="198"/>
      <c r="P7" s="199" t="s">
        <v>6</v>
      </c>
      <c r="Q7" s="14"/>
    </row>
    <row r="8" spans="3:17" ht="42" customHeight="1" thickBot="1">
      <c r="C8" s="193"/>
      <c r="D8" s="194"/>
      <c r="E8" s="194"/>
      <c r="F8" s="36" t="s">
        <v>7</v>
      </c>
      <c r="G8" s="36" t="s">
        <v>8</v>
      </c>
      <c r="H8" s="37" t="s">
        <v>9</v>
      </c>
      <c r="I8" s="38" t="s">
        <v>35</v>
      </c>
      <c r="J8" s="39" t="s">
        <v>1</v>
      </c>
      <c r="K8" s="39" t="s">
        <v>2</v>
      </c>
      <c r="L8" s="39" t="s">
        <v>3</v>
      </c>
      <c r="M8" s="39" t="s">
        <v>4</v>
      </c>
      <c r="N8" s="39" t="s">
        <v>5</v>
      </c>
      <c r="O8" s="40" t="s">
        <v>9</v>
      </c>
      <c r="P8" s="200"/>
      <c r="Q8" s="14"/>
    </row>
    <row r="9" spans="3:17" ht="30" customHeight="1" thickBot="1">
      <c r="C9" s="41" t="s">
        <v>36</v>
      </c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14"/>
    </row>
    <row r="10" spans="1:17" ht="30" customHeight="1">
      <c r="A10" s="49"/>
      <c r="B10" s="49"/>
      <c r="C10" s="48" t="s">
        <v>37</v>
      </c>
      <c r="D10" s="45"/>
      <c r="E10" s="46"/>
      <c r="F10" s="128">
        <f>SUM(F11,F17,F20,F25,F29,F30)</f>
        <v>2039</v>
      </c>
      <c r="G10" s="128">
        <f>SUM(G11,G17,G20,G25,G29,G30)</f>
        <v>2759</v>
      </c>
      <c r="H10" s="129">
        <f>SUM(F10:G10)</f>
        <v>4798</v>
      </c>
      <c r="I10" s="130">
        <f aca="true" t="shared" si="0" ref="I10:N10">SUM(I11,I17,I20,I25,I29,I30)</f>
        <v>0</v>
      </c>
      <c r="J10" s="128">
        <f t="shared" si="0"/>
        <v>8938</v>
      </c>
      <c r="K10" s="128">
        <f t="shared" si="0"/>
        <v>6097</v>
      </c>
      <c r="L10" s="128">
        <f t="shared" si="0"/>
        <v>3657</v>
      </c>
      <c r="M10" s="128">
        <f t="shared" si="0"/>
        <v>2792</v>
      </c>
      <c r="N10" s="128">
        <f t="shared" si="0"/>
        <v>1284</v>
      </c>
      <c r="O10" s="129">
        <f>SUM(I10:N10)</f>
        <v>22768</v>
      </c>
      <c r="P10" s="131">
        <f>SUM(O10,H10)</f>
        <v>27566</v>
      </c>
      <c r="Q10" s="14"/>
    </row>
    <row r="11" spans="1:16" ht="30" customHeight="1">
      <c r="A11" s="49"/>
      <c r="B11" s="49"/>
      <c r="C11" s="50"/>
      <c r="D11" s="51" t="s">
        <v>38</v>
      </c>
      <c r="E11" s="52"/>
      <c r="F11" s="132">
        <f>SUM(F12:F16)</f>
        <v>116</v>
      </c>
      <c r="G11" s="132">
        <f>SUM(G12:G16)</f>
        <v>223</v>
      </c>
      <c r="H11" s="133">
        <f aca="true" t="shared" si="1" ref="H11:H74">SUM(F11:G11)</f>
        <v>339</v>
      </c>
      <c r="I11" s="134">
        <f aca="true" t="shared" si="2" ref="I11:N11">SUM(I12:I16)</f>
        <v>0</v>
      </c>
      <c r="J11" s="132">
        <f t="shared" si="2"/>
        <v>1926</v>
      </c>
      <c r="K11" s="132">
        <f t="shared" si="2"/>
        <v>1339</v>
      </c>
      <c r="L11" s="132">
        <f t="shared" si="2"/>
        <v>809</v>
      </c>
      <c r="M11" s="132">
        <f t="shared" si="2"/>
        <v>742</v>
      </c>
      <c r="N11" s="132">
        <f t="shared" si="2"/>
        <v>453</v>
      </c>
      <c r="O11" s="133">
        <f aca="true" t="shared" si="3" ref="O11:O74">SUM(I11:N11)</f>
        <v>5269</v>
      </c>
      <c r="P11" s="135">
        <f aca="true" t="shared" si="4" ref="P11:P74">SUM(O11,H11)</f>
        <v>5608</v>
      </c>
    </row>
    <row r="12" spans="1:16" ht="30" customHeight="1">
      <c r="A12" s="49"/>
      <c r="B12" s="49"/>
      <c r="C12" s="50"/>
      <c r="D12" s="51"/>
      <c r="E12" s="55" t="s">
        <v>39</v>
      </c>
      <c r="F12" s="127">
        <v>0</v>
      </c>
      <c r="G12" s="127">
        <v>0</v>
      </c>
      <c r="H12" s="133">
        <f>SUM(F12:G12)</f>
        <v>0</v>
      </c>
      <c r="I12" s="54">
        <v>0</v>
      </c>
      <c r="J12" s="127">
        <v>1038</v>
      </c>
      <c r="K12" s="127">
        <v>607</v>
      </c>
      <c r="L12" s="127">
        <v>275</v>
      </c>
      <c r="M12" s="127">
        <v>227</v>
      </c>
      <c r="N12" s="127">
        <v>117</v>
      </c>
      <c r="O12" s="133">
        <f t="shared" si="3"/>
        <v>2264</v>
      </c>
      <c r="P12" s="135">
        <f t="shared" si="4"/>
        <v>2264</v>
      </c>
    </row>
    <row r="13" spans="1:16" ht="30" customHeight="1">
      <c r="A13" s="49"/>
      <c r="B13" s="49"/>
      <c r="C13" s="50"/>
      <c r="D13" s="51"/>
      <c r="E13" s="55" t="s">
        <v>40</v>
      </c>
      <c r="F13" s="127">
        <v>0</v>
      </c>
      <c r="G13" s="127">
        <v>0</v>
      </c>
      <c r="H13" s="133">
        <f t="shared" si="1"/>
        <v>0</v>
      </c>
      <c r="I13" s="54">
        <v>0</v>
      </c>
      <c r="J13" s="127">
        <v>3</v>
      </c>
      <c r="K13" s="127">
        <v>7</v>
      </c>
      <c r="L13" s="127">
        <v>11</v>
      </c>
      <c r="M13" s="127">
        <v>37</v>
      </c>
      <c r="N13" s="127">
        <v>34</v>
      </c>
      <c r="O13" s="133">
        <f t="shared" si="3"/>
        <v>92</v>
      </c>
      <c r="P13" s="135">
        <f t="shared" si="4"/>
        <v>92</v>
      </c>
    </row>
    <row r="14" spans="1:16" ht="30" customHeight="1">
      <c r="A14" s="49"/>
      <c r="B14" s="49"/>
      <c r="C14" s="50"/>
      <c r="D14" s="51"/>
      <c r="E14" s="55" t="s">
        <v>41</v>
      </c>
      <c r="F14" s="127">
        <v>31</v>
      </c>
      <c r="G14" s="127">
        <v>84</v>
      </c>
      <c r="H14" s="133">
        <f t="shared" si="1"/>
        <v>115</v>
      </c>
      <c r="I14" s="54">
        <v>0</v>
      </c>
      <c r="J14" s="127">
        <v>202</v>
      </c>
      <c r="K14" s="127">
        <v>153</v>
      </c>
      <c r="L14" s="127">
        <v>99</v>
      </c>
      <c r="M14" s="127">
        <v>118</v>
      </c>
      <c r="N14" s="127">
        <v>83</v>
      </c>
      <c r="O14" s="133">
        <f t="shared" si="3"/>
        <v>655</v>
      </c>
      <c r="P14" s="135">
        <f t="shared" si="4"/>
        <v>770</v>
      </c>
    </row>
    <row r="15" spans="1:16" ht="30" customHeight="1">
      <c r="A15" s="49"/>
      <c r="B15" s="49"/>
      <c r="C15" s="50"/>
      <c r="D15" s="51"/>
      <c r="E15" s="55" t="s">
        <v>42</v>
      </c>
      <c r="F15" s="127">
        <v>33</v>
      </c>
      <c r="G15" s="127">
        <v>52</v>
      </c>
      <c r="H15" s="133">
        <f t="shared" si="1"/>
        <v>85</v>
      </c>
      <c r="I15" s="54">
        <v>0</v>
      </c>
      <c r="J15" s="127">
        <v>162</v>
      </c>
      <c r="K15" s="127">
        <v>118</v>
      </c>
      <c r="L15" s="127">
        <v>111</v>
      </c>
      <c r="M15" s="127">
        <v>76</v>
      </c>
      <c r="N15" s="127">
        <v>35</v>
      </c>
      <c r="O15" s="133">
        <f t="shared" si="3"/>
        <v>502</v>
      </c>
      <c r="P15" s="135">
        <f t="shared" si="4"/>
        <v>587</v>
      </c>
    </row>
    <row r="16" spans="1:16" ht="30" customHeight="1">
      <c r="A16" s="49"/>
      <c r="B16" s="49"/>
      <c r="C16" s="50"/>
      <c r="D16" s="51"/>
      <c r="E16" s="55" t="s">
        <v>43</v>
      </c>
      <c r="F16" s="127">
        <v>52</v>
      </c>
      <c r="G16" s="127">
        <v>87</v>
      </c>
      <c r="H16" s="133">
        <f t="shared" si="1"/>
        <v>139</v>
      </c>
      <c r="I16" s="54">
        <v>0</v>
      </c>
      <c r="J16" s="127">
        <v>521</v>
      </c>
      <c r="K16" s="127">
        <v>454</v>
      </c>
      <c r="L16" s="127">
        <v>313</v>
      </c>
      <c r="M16" s="127">
        <v>284</v>
      </c>
      <c r="N16" s="127">
        <v>184</v>
      </c>
      <c r="O16" s="133">
        <f t="shared" si="3"/>
        <v>1756</v>
      </c>
      <c r="P16" s="135">
        <f t="shared" si="4"/>
        <v>1895</v>
      </c>
    </row>
    <row r="17" spans="3:16" s="49" customFormat="1" ht="30" customHeight="1">
      <c r="C17" s="50"/>
      <c r="D17" s="56" t="s">
        <v>44</v>
      </c>
      <c r="E17" s="57"/>
      <c r="F17" s="132">
        <f>SUM(F18:F19)</f>
        <v>311</v>
      </c>
      <c r="G17" s="132">
        <f>SUM(G18:G19)</f>
        <v>347</v>
      </c>
      <c r="H17" s="133">
        <f t="shared" si="1"/>
        <v>658</v>
      </c>
      <c r="I17" s="134">
        <f aca="true" t="shared" si="5" ref="I17:N17">SUM(I18:I19)</f>
        <v>0</v>
      </c>
      <c r="J17" s="132">
        <f t="shared" si="5"/>
        <v>2100</v>
      </c>
      <c r="K17" s="132">
        <f t="shared" si="5"/>
        <v>1311</v>
      </c>
      <c r="L17" s="132">
        <f t="shared" si="5"/>
        <v>681</v>
      </c>
      <c r="M17" s="132">
        <f t="shared" si="5"/>
        <v>437</v>
      </c>
      <c r="N17" s="132">
        <f t="shared" si="5"/>
        <v>169</v>
      </c>
      <c r="O17" s="133">
        <f t="shared" si="3"/>
        <v>4698</v>
      </c>
      <c r="P17" s="135">
        <f t="shared" si="4"/>
        <v>5356</v>
      </c>
    </row>
    <row r="18" spans="3:16" s="49" customFormat="1" ht="30" customHeight="1">
      <c r="C18" s="50"/>
      <c r="D18" s="51"/>
      <c r="E18" s="55" t="s">
        <v>45</v>
      </c>
      <c r="F18" s="127">
        <v>0</v>
      </c>
      <c r="G18" s="127">
        <v>0</v>
      </c>
      <c r="H18" s="133">
        <f t="shared" si="1"/>
        <v>0</v>
      </c>
      <c r="I18" s="54">
        <v>0</v>
      </c>
      <c r="J18" s="127">
        <v>1476</v>
      </c>
      <c r="K18" s="127">
        <v>939</v>
      </c>
      <c r="L18" s="127">
        <v>481</v>
      </c>
      <c r="M18" s="127">
        <v>346</v>
      </c>
      <c r="N18" s="127">
        <v>139</v>
      </c>
      <c r="O18" s="133">
        <f t="shared" si="3"/>
        <v>3381</v>
      </c>
      <c r="P18" s="135">
        <f t="shared" si="4"/>
        <v>3381</v>
      </c>
    </row>
    <row r="19" spans="3:16" s="49" customFormat="1" ht="30" customHeight="1">
      <c r="C19" s="50"/>
      <c r="D19" s="51"/>
      <c r="E19" s="55" t="s">
        <v>46</v>
      </c>
      <c r="F19" s="127">
        <v>311</v>
      </c>
      <c r="G19" s="127">
        <v>347</v>
      </c>
      <c r="H19" s="133">
        <f t="shared" si="1"/>
        <v>658</v>
      </c>
      <c r="I19" s="54">
        <v>0</v>
      </c>
      <c r="J19" s="127">
        <v>624</v>
      </c>
      <c r="K19" s="127">
        <v>372</v>
      </c>
      <c r="L19" s="127">
        <v>200</v>
      </c>
      <c r="M19" s="127">
        <v>91</v>
      </c>
      <c r="N19" s="127">
        <v>30</v>
      </c>
      <c r="O19" s="133">
        <f t="shared" si="3"/>
        <v>1317</v>
      </c>
      <c r="P19" s="135">
        <f t="shared" si="4"/>
        <v>1975</v>
      </c>
    </row>
    <row r="20" spans="3:16" s="49" customFormat="1" ht="30" customHeight="1">
      <c r="C20" s="50"/>
      <c r="D20" s="56" t="s">
        <v>47</v>
      </c>
      <c r="E20" s="57"/>
      <c r="F20" s="132">
        <f>SUM(F21:F24)</f>
        <v>12</v>
      </c>
      <c r="G20" s="132">
        <f>SUM(G21:G24)</f>
        <v>17</v>
      </c>
      <c r="H20" s="133">
        <f t="shared" si="1"/>
        <v>29</v>
      </c>
      <c r="I20" s="134">
        <f aca="true" t="shared" si="6" ref="I20:N20">SUM(I21:I24)</f>
        <v>0</v>
      </c>
      <c r="J20" s="132">
        <f t="shared" si="6"/>
        <v>176</v>
      </c>
      <c r="K20" s="132">
        <f t="shared" si="6"/>
        <v>166</v>
      </c>
      <c r="L20" s="132">
        <f t="shared" si="6"/>
        <v>213</v>
      </c>
      <c r="M20" s="132">
        <f t="shared" si="6"/>
        <v>180</v>
      </c>
      <c r="N20" s="132">
        <f t="shared" si="6"/>
        <v>56</v>
      </c>
      <c r="O20" s="133">
        <f t="shared" si="3"/>
        <v>791</v>
      </c>
      <c r="P20" s="135">
        <f t="shared" si="4"/>
        <v>820</v>
      </c>
    </row>
    <row r="21" spans="3:16" s="49" customFormat="1" ht="30" customHeight="1">
      <c r="C21" s="50"/>
      <c r="D21" s="51"/>
      <c r="E21" s="55" t="s">
        <v>48</v>
      </c>
      <c r="F21" s="127">
        <v>10</v>
      </c>
      <c r="G21" s="127">
        <v>15</v>
      </c>
      <c r="H21" s="133">
        <f t="shared" si="1"/>
        <v>25</v>
      </c>
      <c r="I21" s="54">
        <v>0</v>
      </c>
      <c r="J21" s="127">
        <v>143</v>
      </c>
      <c r="K21" s="127">
        <v>142</v>
      </c>
      <c r="L21" s="127">
        <v>193</v>
      </c>
      <c r="M21" s="127">
        <v>165</v>
      </c>
      <c r="N21" s="127">
        <v>48</v>
      </c>
      <c r="O21" s="133">
        <f t="shared" si="3"/>
        <v>691</v>
      </c>
      <c r="P21" s="135">
        <f t="shared" si="4"/>
        <v>716</v>
      </c>
    </row>
    <row r="22" spans="3:16" s="49" customFormat="1" ht="30" customHeight="1">
      <c r="C22" s="50"/>
      <c r="D22" s="51"/>
      <c r="E22" s="58" t="s">
        <v>49</v>
      </c>
      <c r="F22" s="127">
        <v>2</v>
      </c>
      <c r="G22" s="127">
        <v>2</v>
      </c>
      <c r="H22" s="133">
        <f t="shared" si="1"/>
        <v>4</v>
      </c>
      <c r="I22" s="54">
        <v>0</v>
      </c>
      <c r="J22" s="127">
        <v>33</v>
      </c>
      <c r="K22" s="127">
        <v>24</v>
      </c>
      <c r="L22" s="127">
        <v>20</v>
      </c>
      <c r="M22" s="127">
        <v>15</v>
      </c>
      <c r="N22" s="127">
        <v>8</v>
      </c>
      <c r="O22" s="133">
        <f t="shared" si="3"/>
        <v>100</v>
      </c>
      <c r="P22" s="135">
        <f t="shared" si="4"/>
        <v>104</v>
      </c>
    </row>
    <row r="23" spans="3:16" s="49" customFormat="1" ht="30" customHeight="1">
      <c r="C23" s="50"/>
      <c r="D23" s="51"/>
      <c r="E23" s="58" t="s">
        <v>50</v>
      </c>
      <c r="F23" s="127">
        <v>0</v>
      </c>
      <c r="G23" s="127">
        <v>0</v>
      </c>
      <c r="H23" s="133">
        <f t="shared" si="1"/>
        <v>0</v>
      </c>
      <c r="I23" s="54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33">
        <f t="shared" si="3"/>
        <v>0</v>
      </c>
      <c r="P23" s="135">
        <f t="shared" si="4"/>
        <v>0</v>
      </c>
    </row>
    <row r="24" spans="3:16" s="49" customFormat="1" ht="30" customHeight="1">
      <c r="C24" s="50"/>
      <c r="D24" s="59"/>
      <c r="E24" s="58" t="s">
        <v>77</v>
      </c>
      <c r="F24" s="127">
        <v>0</v>
      </c>
      <c r="G24" s="127">
        <v>0</v>
      </c>
      <c r="H24" s="133">
        <f t="shared" si="1"/>
        <v>0</v>
      </c>
      <c r="I24" s="70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33">
        <f t="shared" si="3"/>
        <v>0</v>
      </c>
      <c r="P24" s="135">
        <f t="shared" si="4"/>
        <v>0</v>
      </c>
    </row>
    <row r="25" spans="3:16" s="49" customFormat="1" ht="30" customHeight="1">
      <c r="C25" s="50"/>
      <c r="D25" s="56" t="s">
        <v>51</v>
      </c>
      <c r="E25" s="57"/>
      <c r="F25" s="132">
        <f>SUM(F26:F28)</f>
        <v>676</v>
      </c>
      <c r="G25" s="132">
        <f>SUM(G26:G28)</f>
        <v>977</v>
      </c>
      <c r="H25" s="133">
        <f t="shared" si="1"/>
        <v>1653</v>
      </c>
      <c r="I25" s="134">
        <f aca="true" t="shared" si="7" ref="I25:N25">SUM(I26:I28)</f>
        <v>0</v>
      </c>
      <c r="J25" s="132">
        <f>SUM(J26:J28)</f>
        <v>1482</v>
      </c>
      <c r="K25" s="132">
        <f t="shared" si="7"/>
        <v>1357</v>
      </c>
      <c r="L25" s="132">
        <f t="shared" si="7"/>
        <v>831</v>
      </c>
      <c r="M25" s="132">
        <f t="shared" si="7"/>
        <v>617</v>
      </c>
      <c r="N25" s="132">
        <f t="shared" si="7"/>
        <v>254</v>
      </c>
      <c r="O25" s="133">
        <f t="shared" si="3"/>
        <v>4541</v>
      </c>
      <c r="P25" s="135">
        <f t="shared" si="4"/>
        <v>6194</v>
      </c>
    </row>
    <row r="26" spans="3:16" s="49" customFormat="1" ht="30" customHeight="1">
      <c r="C26" s="50"/>
      <c r="D26" s="51"/>
      <c r="E26" s="58" t="s">
        <v>52</v>
      </c>
      <c r="F26" s="53">
        <v>636</v>
      </c>
      <c r="G26" s="53">
        <v>924</v>
      </c>
      <c r="H26" s="133">
        <f t="shared" si="1"/>
        <v>1560</v>
      </c>
      <c r="I26" s="54">
        <v>0</v>
      </c>
      <c r="J26" s="53">
        <v>1428</v>
      </c>
      <c r="K26" s="53">
        <v>1320</v>
      </c>
      <c r="L26" s="53">
        <v>801</v>
      </c>
      <c r="M26" s="53">
        <v>595</v>
      </c>
      <c r="N26" s="53">
        <v>251</v>
      </c>
      <c r="O26" s="133">
        <f t="shared" si="3"/>
        <v>4395</v>
      </c>
      <c r="P26" s="135">
        <f t="shared" si="4"/>
        <v>5955</v>
      </c>
    </row>
    <row r="27" spans="3:16" s="49" customFormat="1" ht="30" customHeight="1">
      <c r="C27" s="50"/>
      <c r="D27" s="51"/>
      <c r="E27" s="58" t="s">
        <v>53</v>
      </c>
      <c r="F27" s="53">
        <v>16</v>
      </c>
      <c r="G27" s="53">
        <v>29</v>
      </c>
      <c r="H27" s="133">
        <f t="shared" si="1"/>
        <v>45</v>
      </c>
      <c r="I27" s="121">
        <v>0</v>
      </c>
      <c r="J27" s="53">
        <v>28</v>
      </c>
      <c r="K27" s="53">
        <v>17</v>
      </c>
      <c r="L27" s="53">
        <v>21</v>
      </c>
      <c r="M27" s="53">
        <v>10</v>
      </c>
      <c r="N27" s="53">
        <v>2</v>
      </c>
      <c r="O27" s="133">
        <f t="shared" si="3"/>
        <v>78</v>
      </c>
      <c r="P27" s="135">
        <f t="shared" si="4"/>
        <v>123</v>
      </c>
    </row>
    <row r="28" spans="3:16" s="49" customFormat="1" ht="30" customHeight="1">
      <c r="C28" s="50"/>
      <c r="D28" s="51"/>
      <c r="E28" s="58" t="s">
        <v>54</v>
      </c>
      <c r="F28" s="53">
        <v>24</v>
      </c>
      <c r="G28" s="53">
        <v>24</v>
      </c>
      <c r="H28" s="133">
        <f t="shared" si="1"/>
        <v>48</v>
      </c>
      <c r="I28" s="121">
        <v>0</v>
      </c>
      <c r="J28" s="53">
        <v>26</v>
      </c>
      <c r="K28" s="53">
        <v>20</v>
      </c>
      <c r="L28" s="53">
        <v>9</v>
      </c>
      <c r="M28" s="53">
        <v>12</v>
      </c>
      <c r="N28" s="53">
        <v>1</v>
      </c>
      <c r="O28" s="133">
        <f t="shared" si="3"/>
        <v>68</v>
      </c>
      <c r="P28" s="135">
        <f t="shared" si="4"/>
        <v>116</v>
      </c>
    </row>
    <row r="29" spans="3:16" s="49" customFormat="1" ht="30" customHeight="1">
      <c r="C29" s="50"/>
      <c r="D29" s="60" t="s">
        <v>55</v>
      </c>
      <c r="E29" s="61"/>
      <c r="F29" s="53">
        <v>20</v>
      </c>
      <c r="G29" s="53">
        <v>19</v>
      </c>
      <c r="H29" s="133">
        <f t="shared" si="1"/>
        <v>39</v>
      </c>
      <c r="I29" s="54">
        <v>0</v>
      </c>
      <c r="J29" s="53">
        <v>87</v>
      </c>
      <c r="K29" s="53">
        <v>59</v>
      </c>
      <c r="L29" s="53">
        <v>47</v>
      </c>
      <c r="M29" s="53">
        <v>55</v>
      </c>
      <c r="N29" s="53">
        <v>35</v>
      </c>
      <c r="O29" s="133">
        <f t="shared" si="3"/>
        <v>283</v>
      </c>
      <c r="P29" s="135">
        <f t="shared" si="4"/>
        <v>322</v>
      </c>
    </row>
    <row r="30" spans="3:16" s="49" customFormat="1" ht="30" customHeight="1" thickBot="1">
      <c r="C30" s="62"/>
      <c r="D30" s="63" t="s">
        <v>56</v>
      </c>
      <c r="E30" s="64"/>
      <c r="F30" s="65">
        <v>904</v>
      </c>
      <c r="G30" s="65">
        <v>1176</v>
      </c>
      <c r="H30" s="136">
        <f t="shared" si="1"/>
        <v>2080</v>
      </c>
      <c r="I30" s="66">
        <v>0</v>
      </c>
      <c r="J30" s="65">
        <v>3167</v>
      </c>
      <c r="K30" s="65">
        <v>1865</v>
      </c>
      <c r="L30" s="65">
        <v>1076</v>
      </c>
      <c r="M30" s="65">
        <v>761</v>
      </c>
      <c r="N30" s="65">
        <v>317</v>
      </c>
      <c r="O30" s="136">
        <f t="shared" si="3"/>
        <v>7186</v>
      </c>
      <c r="P30" s="137">
        <f t="shared" si="4"/>
        <v>9266</v>
      </c>
    </row>
    <row r="31" spans="3:16" s="49" customFormat="1" ht="30" customHeight="1">
      <c r="C31" s="48" t="s">
        <v>57</v>
      </c>
      <c r="D31" s="67"/>
      <c r="E31" s="68"/>
      <c r="F31" s="128">
        <f>SUM(F32:F40)</f>
        <v>16</v>
      </c>
      <c r="G31" s="128">
        <f>SUM(G32:G40)</f>
        <v>9</v>
      </c>
      <c r="H31" s="129">
        <f t="shared" si="1"/>
        <v>25</v>
      </c>
      <c r="I31" s="130">
        <f aca="true" t="shared" si="8" ref="I31:N31">SUM(I32:I40)</f>
        <v>0</v>
      </c>
      <c r="J31" s="128">
        <f t="shared" si="8"/>
        <v>1170</v>
      </c>
      <c r="K31" s="128">
        <f t="shared" si="8"/>
        <v>800</v>
      </c>
      <c r="L31" s="128">
        <f t="shared" si="8"/>
        <v>632</v>
      </c>
      <c r="M31" s="128">
        <f t="shared" si="8"/>
        <v>559</v>
      </c>
      <c r="N31" s="128">
        <f t="shared" si="8"/>
        <v>341</v>
      </c>
      <c r="O31" s="129">
        <f t="shared" si="3"/>
        <v>3502</v>
      </c>
      <c r="P31" s="131">
        <f t="shared" si="4"/>
        <v>3527</v>
      </c>
    </row>
    <row r="32" spans="3:16" s="49" customFormat="1" ht="30" customHeight="1">
      <c r="C32" s="69"/>
      <c r="D32" s="60" t="s">
        <v>58</v>
      </c>
      <c r="E32" s="61"/>
      <c r="F32" s="125">
        <v>0</v>
      </c>
      <c r="G32" s="125">
        <v>0</v>
      </c>
      <c r="H32" s="138">
        <f t="shared" si="1"/>
        <v>0</v>
      </c>
      <c r="I32" s="70">
        <v>0</v>
      </c>
      <c r="J32" s="125">
        <v>165</v>
      </c>
      <c r="K32" s="125">
        <v>166</v>
      </c>
      <c r="L32" s="125">
        <v>94</v>
      </c>
      <c r="M32" s="125">
        <v>68</v>
      </c>
      <c r="N32" s="125">
        <v>23</v>
      </c>
      <c r="O32" s="138">
        <f t="shared" si="3"/>
        <v>516</v>
      </c>
      <c r="P32" s="139">
        <f t="shared" si="4"/>
        <v>516</v>
      </c>
    </row>
    <row r="33" spans="3:16" s="49" customFormat="1" ht="30" customHeight="1">
      <c r="C33" s="50"/>
      <c r="D33" s="60" t="s">
        <v>59</v>
      </c>
      <c r="E33" s="61"/>
      <c r="F33" s="127">
        <v>0</v>
      </c>
      <c r="G33" s="127">
        <v>0</v>
      </c>
      <c r="H33" s="132">
        <f t="shared" si="1"/>
        <v>0</v>
      </c>
      <c r="I33" s="70">
        <v>0</v>
      </c>
      <c r="J33" s="127">
        <v>1</v>
      </c>
      <c r="K33" s="127">
        <v>0</v>
      </c>
      <c r="L33" s="127">
        <v>0</v>
      </c>
      <c r="M33" s="127">
        <v>0</v>
      </c>
      <c r="N33" s="127">
        <v>0</v>
      </c>
      <c r="O33" s="133">
        <f t="shared" si="3"/>
        <v>1</v>
      </c>
      <c r="P33" s="135">
        <f t="shared" si="4"/>
        <v>1</v>
      </c>
    </row>
    <row r="34" spans="3:16" s="49" customFormat="1" ht="30" customHeight="1">
      <c r="C34" s="50"/>
      <c r="D34" s="60" t="s">
        <v>74</v>
      </c>
      <c r="E34" s="61"/>
      <c r="F34" s="127">
        <v>0</v>
      </c>
      <c r="G34" s="127">
        <v>0</v>
      </c>
      <c r="H34" s="132">
        <f t="shared" si="1"/>
        <v>0</v>
      </c>
      <c r="I34" s="70">
        <v>0</v>
      </c>
      <c r="J34" s="127">
        <v>778</v>
      </c>
      <c r="K34" s="127">
        <v>446</v>
      </c>
      <c r="L34" s="127">
        <v>253</v>
      </c>
      <c r="M34" s="127">
        <v>109</v>
      </c>
      <c r="N34" s="127">
        <v>48</v>
      </c>
      <c r="O34" s="133">
        <f t="shared" si="3"/>
        <v>1634</v>
      </c>
      <c r="P34" s="135">
        <f t="shared" si="4"/>
        <v>1634</v>
      </c>
    </row>
    <row r="35" spans="3:16" s="49" customFormat="1" ht="30" customHeight="1">
      <c r="C35" s="50"/>
      <c r="D35" s="60" t="s">
        <v>60</v>
      </c>
      <c r="E35" s="61"/>
      <c r="F35" s="127">
        <v>0</v>
      </c>
      <c r="G35" s="127">
        <v>0</v>
      </c>
      <c r="H35" s="132">
        <f t="shared" si="1"/>
        <v>0</v>
      </c>
      <c r="I35" s="54">
        <v>0</v>
      </c>
      <c r="J35" s="127">
        <v>39</v>
      </c>
      <c r="K35" s="127">
        <v>29</v>
      </c>
      <c r="L35" s="127">
        <v>42</v>
      </c>
      <c r="M35" s="127">
        <v>46</v>
      </c>
      <c r="N35" s="127">
        <v>16</v>
      </c>
      <c r="O35" s="133">
        <f t="shared" si="3"/>
        <v>172</v>
      </c>
      <c r="P35" s="135">
        <f t="shared" si="4"/>
        <v>172</v>
      </c>
    </row>
    <row r="36" spans="3:16" s="49" customFormat="1" ht="30" customHeight="1">
      <c r="C36" s="50"/>
      <c r="D36" s="60" t="s">
        <v>61</v>
      </c>
      <c r="E36" s="61"/>
      <c r="F36" s="127">
        <v>16</v>
      </c>
      <c r="G36" s="127">
        <v>9</v>
      </c>
      <c r="H36" s="132">
        <f t="shared" si="1"/>
        <v>25</v>
      </c>
      <c r="I36" s="54">
        <v>0</v>
      </c>
      <c r="J36" s="127">
        <v>107</v>
      </c>
      <c r="K36" s="127">
        <v>61</v>
      </c>
      <c r="L36" s="127">
        <v>43</v>
      </c>
      <c r="M36" s="127">
        <v>39</v>
      </c>
      <c r="N36" s="127">
        <v>11</v>
      </c>
      <c r="O36" s="133">
        <f t="shared" si="3"/>
        <v>261</v>
      </c>
      <c r="P36" s="135">
        <f t="shared" si="4"/>
        <v>286</v>
      </c>
    </row>
    <row r="37" spans="3:16" s="49" customFormat="1" ht="30" customHeight="1">
      <c r="C37" s="50"/>
      <c r="D37" s="60" t="s">
        <v>62</v>
      </c>
      <c r="E37" s="61"/>
      <c r="F37" s="127">
        <v>0</v>
      </c>
      <c r="G37" s="127">
        <v>0</v>
      </c>
      <c r="H37" s="132">
        <f t="shared" si="1"/>
        <v>0</v>
      </c>
      <c r="I37" s="70">
        <v>0</v>
      </c>
      <c r="J37" s="127">
        <v>79</v>
      </c>
      <c r="K37" s="127">
        <v>94</v>
      </c>
      <c r="L37" s="127">
        <v>120</v>
      </c>
      <c r="M37" s="127">
        <v>58</v>
      </c>
      <c r="N37" s="127">
        <v>40</v>
      </c>
      <c r="O37" s="133">
        <f t="shared" si="3"/>
        <v>391</v>
      </c>
      <c r="P37" s="135">
        <f t="shared" si="4"/>
        <v>391</v>
      </c>
    </row>
    <row r="38" spans="3:16" s="49" customFormat="1" ht="30" customHeight="1">
      <c r="C38" s="50"/>
      <c r="D38" s="60" t="s">
        <v>63</v>
      </c>
      <c r="E38" s="61"/>
      <c r="F38" s="127">
        <v>0</v>
      </c>
      <c r="G38" s="127">
        <v>0</v>
      </c>
      <c r="H38" s="132">
        <f t="shared" si="1"/>
        <v>0</v>
      </c>
      <c r="I38" s="70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33">
        <f t="shared" si="3"/>
        <v>0</v>
      </c>
      <c r="P38" s="135">
        <f t="shared" si="4"/>
        <v>0</v>
      </c>
    </row>
    <row r="39" spans="3:16" s="49" customFormat="1" ht="30" customHeight="1">
      <c r="C39" s="50"/>
      <c r="D39" s="201" t="s">
        <v>64</v>
      </c>
      <c r="E39" s="202"/>
      <c r="F39" s="127">
        <v>0</v>
      </c>
      <c r="G39" s="127">
        <v>0</v>
      </c>
      <c r="H39" s="133">
        <f t="shared" si="1"/>
        <v>0</v>
      </c>
      <c r="I39" s="70">
        <v>0</v>
      </c>
      <c r="J39" s="127">
        <v>1</v>
      </c>
      <c r="K39" s="127">
        <v>4</v>
      </c>
      <c r="L39" s="127">
        <v>80</v>
      </c>
      <c r="M39" s="127">
        <v>239</v>
      </c>
      <c r="N39" s="127">
        <v>203</v>
      </c>
      <c r="O39" s="133">
        <f t="shared" si="3"/>
        <v>527</v>
      </c>
      <c r="P39" s="135">
        <f t="shared" si="4"/>
        <v>527</v>
      </c>
    </row>
    <row r="40" spans="3:16" s="49" customFormat="1" ht="30" customHeight="1" thickBot="1">
      <c r="C40" s="62"/>
      <c r="D40" s="203" t="s">
        <v>65</v>
      </c>
      <c r="E40" s="204"/>
      <c r="F40" s="126">
        <v>0</v>
      </c>
      <c r="G40" s="126">
        <v>0</v>
      </c>
      <c r="H40" s="140">
        <f t="shared" si="1"/>
        <v>0</v>
      </c>
      <c r="I40" s="71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40">
        <f t="shared" si="3"/>
        <v>0</v>
      </c>
      <c r="P40" s="141">
        <f t="shared" si="4"/>
        <v>0</v>
      </c>
    </row>
    <row r="41" spans="3:16" s="49" customFormat="1" ht="30" customHeight="1">
      <c r="C41" s="48" t="s">
        <v>66</v>
      </c>
      <c r="D41" s="67"/>
      <c r="E41" s="68"/>
      <c r="F41" s="128">
        <f>SUM(F42:F45)</f>
        <v>0</v>
      </c>
      <c r="G41" s="128">
        <f>SUM(G42:G45)</f>
        <v>0</v>
      </c>
      <c r="H41" s="129">
        <f t="shared" si="1"/>
        <v>0</v>
      </c>
      <c r="I41" s="123">
        <v>0</v>
      </c>
      <c r="J41" s="128">
        <f>SUM(J42:J45)</f>
        <v>161</v>
      </c>
      <c r="K41" s="128">
        <f>SUM(K42:K45)</f>
        <v>192</v>
      </c>
      <c r="L41" s="128">
        <f>SUM(L42:L45)</f>
        <v>437</v>
      </c>
      <c r="M41" s="128">
        <f>SUM(M42:M45)</f>
        <v>913</v>
      </c>
      <c r="N41" s="128">
        <f>SUM(N42:N45)</f>
        <v>591</v>
      </c>
      <c r="O41" s="129">
        <f t="shared" si="3"/>
        <v>2294</v>
      </c>
      <c r="P41" s="131">
        <f t="shared" si="4"/>
        <v>2294</v>
      </c>
    </row>
    <row r="42" spans="3:16" s="49" customFormat="1" ht="30" customHeight="1">
      <c r="C42" s="50"/>
      <c r="D42" s="60" t="s">
        <v>67</v>
      </c>
      <c r="E42" s="61"/>
      <c r="F42" s="53">
        <v>0</v>
      </c>
      <c r="G42" s="53">
        <v>0</v>
      </c>
      <c r="H42" s="133">
        <f t="shared" si="1"/>
        <v>0</v>
      </c>
      <c r="I42" s="70">
        <v>0</v>
      </c>
      <c r="J42" s="127">
        <v>7</v>
      </c>
      <c r="K42" s="127">
        <v>13</v>
      </c>
      <c r="L42" s="127">
        <v>194</v>
      </c>
      <c r="M42" s="127">
        <v>508</v>
      </c>
      <c r="N42" s="127">
        <v>360</v>
      </c>
      <c r="O42" s="133">
        <f t="shared" si="3"/>
        <v>1082</v>
      </c>
      <c r="P42" s="135">
        <f t="shared" si="4"/>
        <v>1082</v>
      </c>
    </row>
    <row r="43" spans="3:16" s="49" customFormat="1" ht="30" customHeight="1">
      <c r="C43" s="50"/>
      <c r="D43" s="60" t="s">
        <v>68</v>
      </c>
      <c r="E43" s="61"/>
      <c r="F43" s="53">
        <v>0</v>
      </c>
      <c r="G43" s="53">
        <v>0</v>
      </c>
      <c r="H43" s="133">
        <f t="shared" si="1"/>
        <v>0</v>
      </c>
      <c r="I43" s="70">
        <v>0</v>
      </c>
      <c r="J43" s="127">
        <v>142</v>
      </c>
      <c r="K43" s="127">
        <v>160</v>
      </c>
      <c r="L43" s="127">
        <v>187</v>
      </c>
      <c r="M43" s="127">
        <v>207</v>
      </c>
      <c r="N43" s="127">
        <v>118</v>
      </c>
      <c r="O43" s="133">
        <f t="shared" si="3"/>
        <v>814</v>
      </c>
      <c r="P43" s="135">
        <f t="shared" si="4"/>
        <v>814</v>
      </c>
    </row>
    <row r="44" spans="3:16" s="49" customFormat="1" ht="30" customHeight="1">
      <c r="C44" s="50"/>
      <c r="D44" s="60" t="s">
        <v>69</v>
      </c>
      <c r="E44" s="61"/>
      <c r="F44" s="53">
        <v>0</v>
      </c>
      <c r="G44" s="53">
        <v>0</v>
      </c>
      <c r="H44" s="142">
        <f t="shared" si="1"/>
        <v>0</v>
      </c>
      <c r="I44" s="70">
        <v>0</v>
      </c>
      <c r="J44" s="127">
        <v>5</v>
      </c>
      <c r="K44" s="127">
        <v>13</v>
      </c>
      <c r="L44" s="127">
        <v>37</v>
      </c>
      <c r="M44" s="127">
        <v>104</v>
      </c>
      <c r="N44" s="127">
        <v>67</v>
      </c>
      <c r="O44" s="133">
        <f t="shared" si="3"/>
        <v>226</v>
      </c>
      <c r="P44" s="135">
        <f t="shared" si="4"/>
        <v>226</v>
      </c>
    </row>
    <row r="45" spans="3:16" s="49" customFormat="1" ht="30" customHeight="1" thickBot="1">
      <c r="C45" s="62"/>
      <c r="D45" s="63" t="s">
        <v>78</v>
      </c>
      <c r="E45" s="64"/>
      <c r="F45" s="65">
        <v>0</v>
      </c>
      <c r="G45" s="65">
        <v>0</v>
      </c>
      <c r="H45" s="136">
        <f t="shared" si="1"/>
        <v>0</v>
      </c>
      <c r="I45" s="72">
        <v>0</v>
      </c>
      <c r="J45" s="143">
        <v>7</v>
      </c>
      <c r="K45" s="143">
        <v>6</v>
      </c>
      <c r="L45" s="143">
        <v>19</v>
      </c>
      <c r="M45" s="143">
        <v>94</v>
      </c>
      <c r="N45" s="143">
        <v>46</v>
      </c>
      <c r="O45" s="136">
        <f t="shared" si="3"/>
        <v>172</v>
      </c>
      <c r="P45" s="137">
        <f t="shared" si="4"/>
        <v>172</v>
      </c>
    </row>
    <row r="46" spans="3:16" s="49" customFormat="1" ht="30" customHeight="1" thickBot="1">
      <c r="C46" s="205" t="s">
        <v>70</v>
      </c>
      <c r="D46" s="206"/>
      <c r="E46" s="207"/>
      <c r="F46" s="144">
        <f>SUM(F10,F31,F41)</f>
        <v>2055</v>
      </c>
      <c r="G46" s="144">
        <f>SUM(G10,G31,G41)</f>
        <v>2768</v>
      </c>
      <c r="H46" s="145">
        <f t="shared" si="1"/>
        <v>4823</v>
      </c>
      <c r="I46" s="146">
        <f aca="true" t="shared" si="9" ref="I46:N46">SUM(I10,I31,I41)</f>
        <v>0</v>
      </c>
      <c r="J46" s="144">
        <f t="shared" si="9"/>
        <v>10269</v>
      </c>
      <c r="K46" s="144">
        <f t="shared" si="9"/>
        <v>7089</v>
      </c>
      <c r="L46" s="144">
        <f t="shared" si="9"/>
        <v>4726</v>
      </c>
      <c r="M46" s="144">
        <f t="shared" si="9"/>
        <v>4264</v>
      </c>
      <c r="N46" s="144">
        <f t="shared" si="9"/>
        <v>2216</v>
      </c>
      <c r="O46" s="145">
        <f t="shared" si="3"/>
        <v>28564</v>
      </c>
      <c r="P46" s="147">
        <f t="shared" si="4"/>
        <v>33387</v>
      </c>
    </row>
    <row r="47" spans="3:17" s="49" customFormat="1" ht="30" customHeight="1" thickBot="1" thickTop="1">
      <c r="C47" s="73" t="s">
        <v>71</v>
      </c>
      <c r="D47" s="47"/>
      <c r="E47" s="47"/>
      <c r="F47" s="111"/>
      <c r="G47" s="111"/>
      <c r="H47" s="111">
        <f t="shared" si="1"/>
        <v>0</v>
      </c>
      <c r="I47" s="111"/>
      <c r="J47" s="111"/>
      <c r="K47" s="111"/>
      <c r="L47" s="111"/>
      <c r="M47" s="111"/>
      <c r="N47" s="111"/>
      <c r="O47" s="111">
        <f t="shared" si="3"/>
        <v>0</v>
      </c>
      <c r="P47" s="148">
        <f t="shared" si="4"/>
        <v>0</v>
      </c>
      <c r="Q47" s="14"/>
    </row>
    <row r="48" spans="3:17" s="49" customFormat="1" ht="30" customHeight="1">
      <c r="C48" s="48" t="s">
        <v>37</v>
      </c>
      <c r="D48" s="45"/>
      <c r="E48" s="46"/>
      <c r="F48" s="128">
        <f>SUM(F49,F55,F58,F63,F67,F68)</f>
        <v>1851657</v>
      </c>
      <c r="G48" s="128">
        <f>SUM(G49,G55,G58,G63,G67,G68)</f>
        <v>3495285</v>
      </c>
      <c r="H48" s="129">
        <f t="shared" si="1"/>
        <v>5346942</v>
      </c>
      <c r="I48" s="130">
        <f aca="true" t="shared" si="10" ref="I48:N48">SUM(I49,I55,I58,I63,I67,I68)</f>
        <v>0</v>
      </c>
      <c r="J48" s="128">
        <f t="shared" si="10"/>
        <v>26375354</v>
      </c>
      <c r="K48" s="128">
        <f t="shared" si="10"/>
        <v>21267851</v>
      </c>
      <c r="L48" s="128">
        <f t="shared" si="10"/>
        <v>17279315</v>
      </c>
      <c r="M48" s="128">
        <f t="shared" si="10"/>
        <v>15723631</v>
      </c>
      <c r="N48" s="128">
        <f t="shared" si="10"/>
        <v>8302944</v>
      </c>
      <c r="O48" s="129">
        <f t="shared" si="3"/>
        <v>88949095</v>
      </c>
      <c r="P48" s="131">
        <f t="shared" si="4"/>
        <v>94296037</v>
      </c>
      <c r="Q48" s="14"/>
    </row>
    <row r="49" spans="3:16" s="49" customFormat="1" ht="30" customHeight="1">
      <c r="C49" s="50"/>
      <c r="D49" s="51" t="s">
        <v>38</v>
      </c>
      <c r="E49" s="52"/>
      <c r="F49" s="132">
        <f>SUM(F50:F54)</f>
        <v>217016</v>
      </c>
      <c r="G49" s="132">
        <f>SUM(G50:G54)</f>
        <v>562311</v>
      </c>
      <c r="H49" s="133">
        <f t="shared" si="1"/>
        <v>779327</v>
      </c>
      <c r="I49" s="134">
        <f aca="true" t="shared" si="11" ref="I49:N49">SUM(I50:I54)</f>
        <v>0</v>
      </c>
      <c r="J49" s="132">
        <f t="shared" si="11"/>
        <v>5042330</v>
      </c>
      <c r="K49" s="132">
        <f t="shared" si="11"/>
        <v>3964748</v>
      </c>
      <c r="L49" s="132">
        <f t="shared" si="11"/>
        <v>2868405</v>
      </c>
      <c r="M49" s="132">
        <f t="shared" si="11"/>
        <v>3404575</v>
      </c>
      <c r="N49" s="132">
        <f t="shared" si="11"/>
        <v>2301850</v>
      </c>
      <c r="O49" s="133">
        <f t="shared" si="3"/>
        <v>17581908</v>
      </c>
      <c r="P49" s="135">
        <f t="shared" si="4"/>
        <v>18361235</v>
      </c>
    </row>
    <row r="50" spans="3:16" s="49" customFormat="1" ht="30" customHeight="1">
      <c r="C50" s="50"/>
      <c r="D50" s="51"/>
      <c r="E50" s="55" t="s">
        <v>39</v>
      </c>
      <c r="F50" s="127">
        <v>0</v>
      </c>
      <c r="G50" s="127">
        <v>0</v>
      </c>
      <c r="H50" s="133">
        <f t="shared" si="1"/>
        <v>0</v>
      </c>
      <c r="I50" s="54">
        <v>0</v>
      </c>
      <c r="J50" s="127">
        <v>3164192</v>
      </c>
      <c r="K50" s="127">
        <v>2413835</v>
      </c>
      <c r="L50" s="127">
        <v>1637881</v>
      </c>
      <c r="M50" s="127">
        <v>2107114</v>
      </c>
      <c r="N50" s="127">
        <v>1317920</v>
      </c>
      <c r="O50" s="133">
        <f t="shared" si="3"/>
        <v>10640942</v>
      </c>
      <c r="P50" s="135">
        <f t="shared" si="4"/>
        <v>10640942</v>
      </c>
    </row>
    <row r="51" spans="3:16" s="49" customFormat="1" ht="30" customHeight="1">
      <c r="C51" s="50"/>
      <c r="D51" s="51"/>
      <c r="E51" s="55" t="s">
        <v>40</v>
      </c>
      <c r="F51" s="127">
        <v>0</v>
      </c>
      <c r="G51" s="127">
        <v>0</v>
      </c>
      <c r="H51" s="133">
        <f t="shared" si="1"/>
        <v>0</v>
      </c>
      <c r="I51" s="54">
        <v>0</v>
      </c>
      <c r="J51" s="127">
        <v>14468</v>
      </c>
      <c r="K51" s="127">
        <v>44887</v>
      </c>
      <c r="L51" s="127">
        <v>75306</v>
      </c>
      <c r="M51" s="127">
        <v>256678</v>
      </c>
      <c r="N51" s="127">
        <v>227043</v>
      </c>
      <c r="O51" s="133">
        <f t="shared" si="3"/>
        <v>618382</v>
      </c>
      <c r="P51" s="135">
        <f t="shared" si="4"/>
        <v>618382</v>
      </c>
    </row>
    <row r="52" spans="3:16" s="49" customFormat="1" ht="30" customHeight="1">
      <c r="C52" s="50"/>
      <c r="D52" s="51"/>
      <c r="E52" s="55" t="s">
        <v>41</v>
      </c>
      <c r="F52" s="127">
        <v>70119</v>
      </c>
      <c r="G52" s="127">
        <v>283102</v>
      </c>
      <c r="H52" s="133">
        <f t="shared" si="1"/>
        <v>353221</v>
      </c>
      <c r="I52" s="54">
        <v>0</v>
      </c>
      <c r="J52" s="127">
        <v>760022</v>
      </c>
      <c r="K52" s="127">
        <v>625161</v>
      </c>
      <c r="L52" s="127">
        <v>438830</v>
      </c>
      <c r="M52" s="127">
        <v>471283</v>
      </c>
      <c r="N52" s="127">
        <v>444073</v>
      </c>
      <c r="O52" s="133">
        <f t="shared" si="3"/>
        <v>2739369</v>
      </c>
      <c r="P52" s="135">
        <f t="shared" si="4"/>
        <v>3092590</v>
      </c>
    </row>
    <row r="53" spans="3:16" s="49" customFormat="1" ht="30" customHeight="1">
      <c r="C53" s="50"/>
      <c r="D53" s="51"/>
      <c r="E53" s="55" t="s">
        <v>42</v>
      </c>
      <c r="F53" s="127">
        <v>89736</v>
      </c>
      <c r="G53" s="127">
        <v>207936</v>
      </c>
      <c r="H53" s="133">
        <f t="shared" si="1"/>
        <v>297672</v>
      </c>
      <c r="I53" s="54">
        <v>0</v>
      </c>
      <c r="J53" s="127">
        <v>656384</v>
      </c>
      <c r="K53" s="127">
        <v>496860</v>
      </c>
      <c r="L53" s="127">
        <v>447656</v>
      </c>
      <c r="M53" s="127">
        <v>333044</v>
      </c>
      <c r="N53" s="127">
        <v>161484</v>
      </c>
      <c r="O53" s="133">
        <f t="shared" si="3"/>
        <v>2095428</v>
      </c>
      <c r="P53" s="135">
        <f t="shared" si="4"/>
        <v>2393100</v>
      </c>
    </row>
    <row r="54" spans="3:16" s="49" customFormat="1" ht="30" customHeight="1">
      <c r="C54" s="50"/>
      <c r="D54" s="51"/>
      <c r="E54" s="55" t="s">
        <v>43</v>
      </c>
      <c r="F54" s="127">
        <v>57161</v>
      </c>
      <c r="G54" s="127">
        <v>71273</v>
      </c>
      <c r="H54" s="133">
        <f t="shared" si="1"/>
        <v>128434</v>
      </c>
      <c r="I54" s="54">
        <v>0</v>
      </c>
      <c r="J54" s="127">
        <v>447264</v>
      </c>
      <c r="K54" s="127">
        <v>384005</v>
      </c>
      <c r="L54" s="127">
        <v>268732</v>
      </c>
      <c r="M54" s="127">
        <v>236456</v>
      </c>
      <c r="N54" s="127">
        <v>151330</v>
      </c>
      <c r="O54" s="133">
        <f t="shared" si="3"/>
        <v>1487787</v>
      </c>
      <c r="P54" s="135">
        <f t="shared" si="4"/>
        <v>1616221</v>
      </c>
    </row>
    <row r="55" spans="3:16" s="49" customFormat="1" ht="30" customHeight="1">
      <c r="C55" s="50"/>
      <c r="D55" s="56" t="s">
        <v>44</v>
      </c>
      <c r="E55" s="57"/>
      <c r="F55" s="132">
        <f>SUM(F56:F57)</f>
        <v>731221</v>
      </c>
      <c r="G55" s="132">
        <f>SUM(G56:G57)</f>
        <v>1517328</v>
      </c>
      <c r="H55" s="133">
        <f t="shared" si="1"/>
        <v>2248549</v>
      </c>
      <c r="I55" s="134">
        <f aca="true" t="shared" si="12" ref="I55:N55">SUM(I56:I57)</f>
        <v>0</v>
      </c>
      <c r="J55" s="132">
        <f t="shared" si="12"/>
        <v>13775776</v>
      </c>
      <c r="K55" s="132">
        <f t="shared" si="12"/>
        <v>10977186</v>
      </c>
      <c r="L55" s="132">
        <f t="shared" si="12"/>
        <v>7593533</v>
      </c>
      <c r="M55" s="132">
        <f t="shared" si="12"/>
        <v>5831454</v>
      </c>
      <c r="N55" s="132">
        <f t="shared" si="12"/>
        <v>3075696</v>
      </c>
      <c r="O55" s="133">
        <f t="shared" si="3"/>
        <v>41253645</v>
      </c>
      <c r="P55" s="135">
        <f t="shared" si="4"/>
        <v>43502194</v>
      </c>
    </row>
    <row r="56" spans="3:16" s="49" customFormat="1" ht="30" customHeight="1">
      <c r="C56" s="50"/>
      <c r="D56" s="51"/>
      <c r="E56" s="55" t="s">
        <v>45</v>
      </c>
      <c r="F56" s="127">
        <v>0</v>
      </c>
      <c r="G56" s="127">
        <v>0</v>
      </c>
      <c r="H56" s="133">
        <f t="shared" si="1"/>
        <v>0</v>
      </c>
      <c r="I56" s="54">
        <v>0</v>
      </c>
      <c r="J56" s="127">
        <v>10215217</v>
      </c>
      <c r="K56" s="127">
        <v>8311266</v>
      </c>
      <c r="L56" s="127">
        <v>5806907</v>
      </c>
      <c r="M56" s="127">
        <v>4981950</v>
      </c>
      <c r="N56" s="127">
        <v>2738045</v>
      </c>
      <c r="O56" s="133">
        <f t="shared" si="3"/>
        <v>32053385</v>
      </c>
      <c r="P56" s="135">
        <f t="shared" si="4"/>
        <v>32053385</v>
      </c>
    </row>
    <row r="57" spans="3:16" s="49" customFormat="1" ht="30" customHeight="1">
      <c r="C57" s="50"/>
      <c r="D57" s="51"/>
      <c r="E57" s="55" t="s">
        <v>46</v>
      </c>
      <c r="F57" s="127">
        <v>731221</v>
      </c>
      <c r="G57" s="127">
        <v>1517328</v>
      </c>
      <c r="H57" s="133">
        <f t="shared" si="1"/>
        <v>2248549</v>
      </c>
      <c r="I57" s="54">
        <v>0</v>
      </c>
      <c r="J57" s="127">
        <v>3560559</v>
      </c>
      <c r="K57" s="127">
        <v>2665920</v>
      </c>
      <c r="L57" s="127">
        <v>1786626</v>
      </c>
      <c r="M57" s="127">
        <v>849504</v>
      </c>
      <c r="N57" s="127">
        <v>337651</v>
      </c>
      <c r="O57" s="133">
        <f t="shared" si="3"/>
        <v>9200260</v>
      </c>
      <c r="P57" s="135">
        <f t="shared" si="4"/>
        <v>11448809</v>
      </c>
    </row>
    <row r="58" spans="3:16" s="49" customFormat="1" ht="30" customHeight="1">
      <c r="C58" s="50"/>
      <c r="D58" s="56" t="s">
        <v>47</v>
      </c>
      <c r="E58" s="57"/>
      <c r="F58" s="132">
        <f>SUM(F59:F62)</f>
        <v>30602</v>
      </c>
      <c r="G58" s="132">
        <f>SUM(G59:G62)</f>
        <v>90243</v>
      </c>
      <c r="H58" s="133">
        <f t="shared" si="1"/>
        <v>120845</v>
      </c>
      <c r="I58" s="134">
        <f aca="true" t="shared" si="13" ref="I58:N58">SUM(I59:I62)</f>
        <v>0</v>
      </c>
      <c r="J58" s="132">
        <f t="shared" si="13"/>
        <v>1041819</v>
      </c>
      <c r="K58" s="132">
        <f t="shared" si="13"/>
        <v>1164071</v>
      </c>
      <c r="L58" s="132">
        <f t="shared" si="13"/>
        <v>2930448</v>
      </c>
      <c r="M58" s="132">
        <f t="shared" si="13"/>
        <v>3065139</v>
      </c>
      <c r="N58" s="132">
        <f t="shared" si="13"/>
        <v>1031101</v>
      </c>
      <c r="O58" s="133">
        <f t="shared" si="3"/>
        <v>9232578</v>
      </c>
      <c r="P58" s="135">
        <f t="shared" si="4"/>
        <v>9353423</v>
      </c>
    </row>
    <row r="59" spans="3:16" s="49" customFormat="1" ht="30" customHeight="1">
      <c r="C59" s="50"/>
      <c r="D59" s="51"/>
      <c r="E59" s="55" t="s">
        <v>48</v>
      </c>
      <c r="F59" s="127">
        <v>23887</v>
      </c>
      <c r="G59" s="127">
        <v>84421</v>
      </c>
      <c r="H59" s="133">
        <f t="shared" si="1"/>
        <v>108308</v>
      </c>
      <c r="I59" s="54">
        <v>0</v>
      </c>
      <c r="J59" s="127">
        <v>848759</v>
      </c>
      <c r="K59" s="127">
        <v>992146</v>
      </c>
      <c r="L59" s="127">
        <v>2755216</v>
      </c>
      <c r="M59" s="127">
        <v>2872502</v>
      </c>
      <c r="N59" s="127">
        <v>952075</v>
      </c>
      <c r="O59" s="133">
        <f t="shared" si="3"/>
        <v>8420698</v>
      </c>
      <c r="P59" s="135">
        <f t="shared" si="4"/>
        <v>8529006</v>
      </c>
    </row>
    <row r="60" spans="3:16" s="49" customFormat="1" ht="30" customHeight="1">
      <c r="C60" s="50"/>
      <c r="D60" s="51"/>
      <c r="E60" s="58" t="s">
        <v>49</v>
      </c>
      <c r="F60" s="127">
        <v>6715</v>
      </c>
      <c r="G60" s="127">
        <v>5822</v>
      </c>
      <c r="H60" s="133">
        <f t="shared" si="1"/>
        <v>12537</v>
      </c>
      <c r="I60" s="54">
        <v>0</v>
      </c>
      <c r="J60" s="127">
        <v>193060</v>
      </c>
      <c r="K60" s="127">
        <v>171925</v>
      </c>
      <c r="L60" s="127">
        <v>175232</v>
      </c>
      <c r="M60" s="127">
        <v>192637</v>
      </c>
      <c r="N60" s="127">
        <v>79026</v>
      </c>
      <c r="O60" s="133">
        <f t="shared" si="3"/>
        <v>811880</v>
      </c>
      <c r="P60" s="135">
        <f t="shared" si="4"/>
        <v>824417</v>
      </c>
    </row>
    <row r="61" spans="3:16" s="49" customFormat="1" ht="30" customHeight="1">
      <c r="C61" s="50"/>
      <c r="D61" s="51"/>
      <c r="E61" s="58" t="s">
        <v>50</v>
      </c>
      <c r="F61" s="127">
        <v>0</v>
      </c>
      <c r="G61" s="127">
        <v>0</v>
      </c>
      <c r="H61" s="133">
        <f t="shared" si="1"/>
        <v>0</v>
      </c>
      <c r="I61" s="54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33">
        <f t="shared" si="3"/>
        <v>0</v>
      </c>
      <c r="P61" s="135">
        <f t="shared" si="4"/>
        <v>0</v>
      </c>
    </row>
    <row r="62" spans="3:16" s="49" customFormat="1" ht="30" customHeight="1">
      <c r="C62" s="50"/>
      <c r="D62" s="59"/>
      <c r="E62" s="58" t="s">
        <v>77</v>
      </c>
      <c r="F62" s="127">
        <v>0</v>
      </c>
      <c r="G62" s="127">
        <v>0</v>
      </c>
      <c r="H62" s="133">
        <f t="shared" si="1"/>
        <v>0</v>
      </c>
      <c r="I62" s="70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33">
        <f t="shared" si="3"/>
        <v>0</v>
      </c>
      <c r="P62" s="135">
        <f t="shared" si="4"/>
        <v>0</v>
      </c>
    </row>
    <row r="63" spans="3:16" s="49" customFormat="1" ht="30" customHeight="1">
      <c r="C63" s="50"/>
      <c r="D63" s="56" t="s">
        <v>51</v>
      </c>
      <c r="E63" s="57"/>
      <c r="F63" s="132">
        <f>SUM(F64)</f>
        <v>347861</v>
      </c>
      <c r="G63" s="132">
        <f>SUM(G64)</f>
        <v>617975</v>
      </c>
      <c r="H63" s="133">
        <f t="shared" si="1"/>
        <v>965836</v>
      </c>
      <c r="I63" s="134">
        <f aca="true" t="shared" si="14" ref="I63:N63">SUM(I64)</f>
        <v>0</v>
      </c>
      <c r="J63" s="132">
        <f t="shared" si="14"/>
        <v>1113056</v>
      </c>
      <c r="K63" s="132">
        <f t="shared" si="14"/>
        <v>1731252</v>
      </c>
      <c r="L63" s="132">
        <f t="shared" si="14"/>
        <v>1240079</v>
      </c>
      <c r="M63" s="132">
        <f t="shared" si="14"/>
        <v>1052028</v>
      </c>
      <c r="N63" s="132">
        <f t="shared" si="14"/>
        <v>529197</v>
      </c>
      <c r="O63" s="133">
        <f t="shared" si="3"/>
        <v>5665612</v>
      </c>
      <c r="P63" s="135">
        <f t="shared" si="4"/>
        <v>6631448</v>
      </c>
    </row>
    <row r="64" spans="3:16" s="49" customFormat="1" ht="30" customHeight="1">
      <c r="C64" s="50"/>
      <c r="D64" s="51"/>
      <c r="E64" s="58" t="s">
        <v>52</v>
      </c>
      <c r="F64" s="127">
        <v>347861</v>
      </c>
      <c r="G64" s="127">
        <v>617975</v>
      </c>
      <c r="H64" s="133">
        <f t="shared" si="1"/>
        <v>965836</v>
      </c>
      <c r="I64" s="54">
        <v>0</v>
      </c>
      <c r="J64" s="127">
        <v>1113056</v>
      </c>
      <c r="K64" s="127">
        <v>1731252</v>
      </c>
      <c r="L64" s="127">
        <v>1240079</v>
      </c>
      <c r="M64" s="127">
        <v>1052028</v>
      </c>
      <c r="N64" s="127">
        <v>529197</v>
      </c>
      <c r="O64" s="133">
        <f t="shared" si="3"/>
        <v>5665612</v>
      </c>
      <c r="P64" s="135">
        <f t="shared" si="4"/>
        <v>6631448</v>
      </c>
    </row>
    <row r="65" spans="3:16" s="49" customFormat="1" ht="30" customHeight="1" hidden="1">
      <c r="C65" s="50"/>
      <c r="D65" s="51"/>
      <c r="E65" s="58" t="s">
        <v>53</v>
      </c>
      <c r="F65" s="127">
        <v>0</v>
      </c>
      <c r="G65" s="127">
        <v>0</v>
      </c>
      <c r="H65" s="133">
        <f t="shared" si="1"/>
        <v>0</v>
      </c>
      <c r="I65" s="54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33">
        <f t="shared" si="3"/>
        <v>0</v>
      </c>
      <c r="P65" s="135">
        <f t="shared" si="4"/>
        <v>0</v>
      </c>
    </row>
    <row r="66" spans="3:16" s="49" customFormat="1" ht="30" customHeight="1" hidden="1">
      <c r="C66" s="50"/>
      <c r="D66" s="51"/>
      <c r="E66" s="58" t="s">
        <v>54</v>
      </c>
      <c r="F66" s="127">
        <v>0</v>
      </c>
      <c r="G66" s="127">
        <v>0</v>
      </c>
      <c r="H66" s="133">
        <f t="shared" si="1"/>
        <v>0</v>
      </c>
      <c r="I66" s="54">
        <v>0</v>
      </c>
      <c r="J66" s="127">
        <v>0</v>
      </c>
      <c r="K66" s="127">
        <v>0</v>
      </c>
      <c r="L66" s="127">
        <v>0</v>
      </c>
      <c r="M66" s="127">
        <v>0</v>
      </c>
      <c r="N66" s="127">
        <v>0</v>
      </c>
      <c r="O66" s="133">
        <f t="shared" si="3"/>
        <v>0</v>
      </c>
      <c r="P66" s="135">
        <f t="shared" si="4"/>
        <v>0</v>
      </c>
    </row>
    <row r="67" spans="3:16" s="49" customFormat="1" ht="30" customHeight="1">
      <c r="C67" s="50"/>
      <c r="D67" s="60" t="s">
        <v>55</v>
      </c>
      <c r="E67" s="61"/>
      <c r="F67" s="127">
        <v>127237</v>
      </c>
      <c r="G67" s="127">
        <v>187948</v>
      </c>
      <c r="H67" s="133">
        <f t="shared" si="1"/>
        <v>315185</v>
      </c>
      <c r="I67" s="54">
        <v>0</v>
      </c>
      <c r="J67" s="127">
        <v>1460572</v>
      </c>
      <c r="K67" s="127">
        <v>1095650</v>
      </c>
      <c r="L67" s="127">
        <v>962229</v>
      </c>
      <c r="M67" s="127">
        <v>1197407</v>
      </c>
      <c r="N67" s="127">
        <v>890209</v>
      </c>
      <c r="O67" s="133">
        <f t="shared" si="3"/>
        <v>5606067</v>
      </c>
      <c r="P67" s="135">
        <f t="shared" si="4"/>
        <v>5921252</v>
      </c>
    </row>
    <row r="68" spans="3:16" s="49" customFormat="1" ht="30" customHeight="1" thickBot="1">
      <c r="C68" s="62"/>
      <c r="D68" s="63" t="s">
        <v>56</v>
      </c>
      <c r="E68" s="64"/>
      <c r="F68" s="143">
        <v>397720</v>
      </c>
      <c r="G68" s="143">
        <v>519480</v>
      </c>
      <c r="H68" s="136">
        <f t="shared" si="1"/>
        <v>917200</v>
      </c>
      <c r="I68" s="66">
        <v>0</v>
      </c>
      <c r="J68" s="143">
        <v>3941801</v>
      </c>
      <c r="K68" s="143">
        <v>2334944</v>
      </c>
      <c r="L68" s="143">
        <v>1684621</v>
      </c>
      <c r="M68" s="143">
        <v>1173028</v>
      </c>
      <c r="N68" s="143">
        <v>474891</v>
      </c>
      <c r="O68" s="136">
        <f t="shared" si="3"/>
        <v>9609285</v>
      </c>
      <c r="P68" s="137">
        <f t="shared" si="4"/>
        <v>10526485</v>
      </c>
    </row>
    <row r="69" spans="3:16" s="49" customFormat="1" ht="30" customHeight="1">
      <c r="C69" s="48" t="s">
        <v>57</v>
      </c>
      <c r="D69" s="67"/>
      <c r="E69" s="68"/>
      <c r="F69" s="128">
        <f>SUM(F70:F78)</f>
        <v>77622</v>
      </c>
      <c r="G69" s="128">
        <f>SUM(G70:G78)</f>
        <v>77324</v>
      </c>
      <c r="H69" s="129">
        <f t="shared" si="1"/>
        <v>154946</v>
      </c>
      <c r="I69" s="130">
        <f aca="true" t="shared" si="15" ref="I69:N69">SUM(I70:I78)</f>
        <v>0</v>
      </c>
      <c r="J69" s="128">
        <f t="shared" si="15"/>
        <v>9907342</v>
      </c>
      <c r="K69" s="128">
        <f t="shared" si="15"/>
        <v>9831251</v>
      </c>
      <c r="L69" s="128">
        <f t="shared" si="15"/>
        <v>11841062</v>
      </c>
      <c r="M69" s="128">
        <f t="shared" si="15"/>
        <v>13287076</v>
      </c>
      <c r="N69" s="128">
        <f t="shared" si="15"/>
        <v>9903683</v>
      </c>
      <c r="O69" s="129">
        <f t="shared" si="3"/>
        <v>54770414</v>
      </c>
      <c r="P69" s="131">
        <f t="shared" si="4"/>
        <v>54925360</v>
      </c>
    </row>
    <row r="70" spans="3:16" s="49" customFormat="1" ht="30" customHeight="1">
      <c r="C70" s="69"/>
      <c r="D70" s="60" t="s">
        <v>58</v>
      </c>
      <c r="E70" s="61"/>
      <c r="F70" s="125">
        <v>0</v>
      </c>
      <c r="G70" s="125">
        <v>0</v>
      </c>
      <c r="H70" s="138">
        <f t="shared" si="1"/>
        <v>0</v>
      </c>
      <c r="I70" s="70">
        <v>0</v>
      </c>
      <c r="J70" s="125">
        <v>1216646</v>
      </c>
      <c r="K70" s="125">
        <v>1953190</v>
      </c>
      <c r="L70" s="125">
        <v>1736994</v>
      </c>
      <c r="M70" s="125">
        <v>1440143</v>
      </c>
      <c r="N70" s="125">
        <v>645234</v>
      </c>
      <c r="O70" s="138">
        <f t="shared" si="3"/>
        <v>6992207</v>
      </c>
      <c r="P70" s="139">
        <f t="shared" si="4"/>
        <v>6992207</v>
      </c>
    </row>
    <row r="71" spans="3:16" s="49" customFormat="1" ht="30" customHeight="1">
      <c r="C71" s="50"/>
      <c r="D71" s="60" t="s">
        <v>59</v>
      </c>
      <c r="E71" s="61"/>
      <c r="F71" s="127">
        <v>0</v>
      </c>
      <c r="G71" s="127">
        <v>0</v>
      </c>
      <c r="H71" s="132">
        <f t="shared" si="1"/>
        <v>0</v>
      </c>
      <c r="I71" s="70">
        <v>0</v>
      </c>
      <c r="J71" s="127">
        <v>12365</v>
      </c>
      <c r="K71" s="127">
        <v>0</v>
      </c>
      <c r="L71" s="127">
        <v>0</v>
      </c>
      <c r="M71" s="127">
        <v>0</v>
      </c>
      <c r="N71" s="127">
        <v>0</v>
      </c>
      <c r="O71" s="133">
        <f t="shared" si="3"/>
        <v>12365</v>
      </c>
      <c r="P71" s="135">
        <f t="shared" si="4"/>
        <v>12365</v>
      </c>
    </row>
    <row r="72" spans="3:16" s="49" customFormat="1" ht="30" customHeight="1">
      <c r="C72" s="50"/>
      <c r="D72" s="60" t="s">
        <v>74</v>
      </c>
      <c r="E72" s="61"/>
      <c r="F72" s="127">
        <v>0</v>
      </c>
      <c r="G72" s="127">
        <v>0</v>
      </c>
      <c r="H72" s="132">
        <f t="shared" si="1"/>
        <v>0</v>
      </c>
      <c r="I72" s="70">
        <v>0</v>
      </c>
      <c r="J72" s="127">
        <v>4917821</v>
      </c>
      <c r="K72" s="127">
        <v>3817034</v>
      </c>
      <c r="L72" s="127">
        <v>3002240</v>
      </c>
      <c r="M72" s="127">
        <v>1488356</v>
      </c>
      <c r="N72" s="127">
        <v>997482</v>
      </c>
      <c r="O72" s="133">
        <f t="shared" si="3"/>
        <v>14222933</v>
      </c>
      <c r="P72" s="135">
        <f t="shared" si="4"/>
        <v>14222933</v>
      </c>
    </row>
    <row r="73" spans="3:16" s="49" customFormat="1" ht="30" customHeight="1">
      <c r="C73" s="50"/>
      <c r="D73" s="60" t="s">
        <v>60</v>
      </c>
      <c r="E73" s="61"/>
      <c r="F73" s="127">
        <v>0</v>
      </c>
      <c r="G73" s="127">
        <v>0</v>
      </c>
      <c r="H73" s="132">
        <f t="shared" si="1"/>
        <v>0</v>
      </c>
      <c r="I73" s="54">
        <v>0</v>
      </c>
      <c r="J73" s="127">
        <v>389065</v>
      </c>
      <c r="K73" s="127">
        <v>313634</v>
      </c>
      <c r="L73" s="127">
        <v>639869</v>
      </c>
      <c r="M73" s="127">
        <v>800051</v>
      </c>
      <c r="N73" s="127">
        <v>402874</v>
      </c>
      <c r="O73" s="133">
        <f t="shared" si="3"/>
        <v>2545493</v>
      </c>
      <c r="P73" s="135">
        <f t="shared" si="4"/>
        <v>2545493</v>
      </c>
    </row>
    <row r="74" spans="3:16" s="49" customFormat="1" ht="30" customHeight="1">
      <c r="C74" s="50"/>
      <c r="D74" s="60" t="s">
        <v>61</v>
      </c>
      <c r="E74" s="61"/>
      <c r="F74" s="127">
        <v>77622</v>
      </c>
      <c r="G74" s="127">
        <v>77324</v>
      </c>
      <c r="H74" s="132">
        <f t="shared" si="1"/>
        <v>154946</v>
      </c>
      <c r="I74" s="54">
        <v>0</v>
      </c>
      <c r="J74" s="127">
        <v>1336375</v>
      </c>
      <c r="K74" s="127">
        <v>1083676</v>
      </c>
      <c r="L74" s="127">
        <v>1041362</v>
      </c>
      <c r="M74" s="127">
        <v>1056896</v>
      </c>
      <c r="N74" s="127">
        <v>309976</v>
      </c>
      <c r="O74" s="133">
        <f t="shared" si="3"/>
        <v>4828285</v>
      </c>
      <c r="P74" s="135">
        <f t="shared" si="4"/>
        <v>4983231</v>
      </c>
    </row>
    <row r="75" spans="3:16" s="49" customFormat="1" ht="30" customHeight="1">
      <c r="C75" s="50"/>
      <c r="D75" s="60" t="s">
        <v>62</v>
      </c>
      <c r="E75" s="61"/>
      <c r="F75" s="127">
        <v>0</v>
      </c>
      <c r="G75" s="127">
        <v>0</v>
      </c>
      <c r="H75" s="132">
        <f aca="true" t="shared" si="16" ref="H75:H84">SUM(F75:G75)</f>
        <v>0</v>
      </c>
      <c r="I75" s="70">
        <v>0</v>
      </c>
      <c r="J75" s="127">
        <v>2012782</v>
      </c>
      <c r="K75" s="127">
        <v>2562252</v>
      </c>
      <c r="L75" s="127">
        <v>3266495</v>
      </c>
      <c r="M75" s="127">
        <v>1594110</v>
      </c>
      <c r="N75" s="127">
        <v>1093431</v>
      </c>
      <c r="O75" s="133">
        <f aca="true" t="shared" si="17" ref="O75:O84">SUM(I75:N75)</f>
        <v>10529070</v>
      </c>
      <c r="P75" s="135">
        <f aca="true" t="shared" si="18" ref="P75:P84">SUM(O75,H75)</f>
        <v>10529070</v>
      </c>
    </row>
    <row r="76" spans="3:16" s="49" customFormat="1" ht="30" customHeight="1">
      <c r="C76" s="50"/>
      <c r="D76" s="60" t="s">
        <v>63</v>
      </c>
      <c r="E76" s="61"/>
      <c r="F76" s="127">
        <v>0</v>
      </c>
      <c r="G76" s="127">
        <v>0</v>
      </c>
      <c r="H76" s="132">
        <f t="shared" si="16"/>
        <v>0</v>
      </c>
      <c r="I76" s="70">
        <v>0</v>
      </c>
      <c r="J76" s="127">
        <v>0</v>
      </c>
      <c r="K76" s="127">
        <v>0</v>
      </c>
      <c r="L76" s="127">
        <v>0</v>
      </c>
      <c r="M76" s="127">
        <v>0</v>
      </c>
      <c r="N76" s="127">
        <v>0</v>
      </c>
      <c r="O76" s="133">
        <f t="shared" si="17"/>
        <v>0</v>
      </c>
      <c r="P76" s="135">
        <f t="shared" si="18"/>
        <v>0</v>
      </c>
    </row>
    <row r="77" spans="3:16" s="49" customFormat="1" ht="30" customHeight="1">
      <c r="C77" s="50"/>
      <c r="D77" s="201" t="s">
        <v>64</v>
      </c>
      <c r="E77" s="202"/>
      <c r="F77" s="127">
        <v>0</v>
      </c>
      <c r="G77" s="127">
        <v>0</v>
      </c>
      <c r="H77" s="133">
        <f t="shared" si="16"/>
        <v>0</v>
      </c>
      <c r="I77" s="70">
        <v>0</v>
      </c>
      <c r="J77" s="127">
        <v>22288</v>
      </c>
      <c r="K77" s="127">
        <v>101465</v>
      </c>
      <c r="L77" s="127">
        <v>2154102</v>
      </c>
      <c r="M77" s="127">
        <v>6907520</v>
      </c>
      <c r="N77" s="127">
        <v>6454686</v>
      </c>
      <c r="O77" s="133">
        <f t="shared" si="17"/>
        <v>15640061</v>
      </c>
      <c r="P77" s="135">
        <f t="shared" si="18"/>
        <v>15640061</v>
      </c>
    </row>
    <row r="78" spans="3:16" s="49" customFormat="1" ht="30" customHeight="1" thickBot="1">
      <c r="C78" s="62"/>
      <c r="D78" s="203" t="s">
        <v>65</v>
      </c>
      <c r="E78" s="204"/>
      <c r="F78" s="126">
        <v>0</v>
      </c>
      <c r="G78" s="126">
        <v>0</v>
      </c>
      <c r="H78" s="140">
        <f t="shared" si="16"/>
        <v>0</v>
      </c>
      <c r="I78" s="71"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0</v>
      </c>
      <c r="O78" s="140">
        <f t="shared" si="17"/>
        <v>0</v>
      </c>
      <c r="P78" s="141">
        <f t="shared" si="18"/>
        <v>0</v>
      </c>
    </row>
    <row r="79" spans="3:16" s="49" customFormat="1" ht="30" customHeight="1">
      <c r="C79" s="48" t="s">
        <v>66</v>
      </c>
      <c r="D79" s="67"/>
      <c r="E79" s="68"/>
      <c r="F79" s="128">
        <f>SUM(F80:F83)</f>
        <v>0</v>
      </c>
      <c r="G79" s="128">
        <f>SUM(G80:G83)</f>
        <v>0</v>
      </c>
      <c r="H79" s="129">
        <f t="shared" si="16"/>
        <v>0</v>
      </c>
      <c r="I79" s="123">
        <v>0</v>
      </c>
      <c r="J79" s="128">
        <f>SUM(J80:J83)</f>
        <v>4055168</v>
      </c>
      <c r="K79" s="128">
        <f>SUM(K80:K83)</f>
        <v>5129810</v>
      </c>
      <c r="L79" s="128">
        <f>SUM(L80:L83)</f>
        <v>12114198</v>
      </c>
      <c r="M79" s="128">
        <f>SUM(M80:M83)</f>
        <v>27533960</v>
      </c>
      <c r="N79" s="128">
        <f>SUM(N80:N83)</f>
        <v>19164106</v>
      </c>
      <c r="O79" s="129">
        <f t="shared" si="17"/>
        <v>67997242</v>
      </c>
      <c r="P79" s="131">
        <f t="shared" si="18"/>
        <v>67997242</v>
      </c>
    </row>
    <row r="80" spans="3:16" s="49" customFormat="1" ht="30" customHeight="1">
      <c r="C80" s="50"/>
      <c r="D80" s="60" t="s">
        <v>67</v>
      </c>
      <c r="E80" s="61"/>
      <c r="F80" s="53">
        <v>0</v>
      </c>
      <c r="G80" s="53">
        <v>0</v>
      </c>
      <c r="H80" s="133">
        <f t="shared" si="16"/>
        <v>0</v>
      </c>
      <c r="I80" s="70">
        <v>0</v>
      </c>
      <c r="J80" s="127">
        <v>148130</v>
      </c>
      <c r="K80" s="127">
        <v>306933</v>
      </c>
      <c r="L80" s="127">
        <v>4797682</v>
      </c>
      <c r="M80" s="127">
        <v>13728853</v>
      </c>
      <c r="N80" s="127">
        <v>10708763</v>
      </c>
      <c r="O80" s="133">
        <f t="shared" si="17"/>
        <v>29690361</v>
      </c>
      <c r="P80" s="135">
        <f t="shared" si="18"/>
        <v>29690361</v>
      </c>
    </row>
    <row r="81" spans="1:16" ht="30" customHeight="1">
      <c r="A81" s="49"/>
      <c r="B81" s="49"/>
      <c r="C81" s="50"/>
      <c r="D81" s="60" t="s">
        <v>68</v>
      </c>
      <c r="E81" s="61"/>
      <c r="F81" s="53">
        <v>0</v>
      </c>
      <c r="G81" s="53">
        <v>0</v>
      </c>
      <c r="H81" s="133">
        <f t="shared" si="16"/>
        <v>0</v>
      </c>
      <c r="I81" s="70">
        <v>0</v>
      </c>
      <c r="J81" s="127">
        <v>3609664</v>
      </c>
      <c r="K81" s="127">
        <v>4338939</v>
      </c>
      <c r="L81" s="127">
        <v>5496328</v>
      </c>
      <c r="M81" s="127">
        <v>6166263</v>
      </c>
      <c r="N81" s="127">
        <v>3979733</v>
      </c>
      <c r="O81" s="133">
        <f t="shared" si="17"/>
        <v>23590927</v>
      </c>
      <c r="P81" s="135">
        <f t="shared" si="18"/>
        <v>23590927</v>
      </c>
    </row>
    <row r="82" spans="1:16" ht="30" customHeight="1">
      <c r="A82" s="49"/>
      <c r="B82" s="49"/>
      <c r="C82" s="50"/>
      <c r="D82" s="60" t="s">
        <v>69</v>
      </c>
      <c r="E82" s="61"/>
      <c r="F82" s="53">
        <v>0</v>
      </c>
      <c r="G82" s="53">
        <v>0</v>
      </c>
      <c r="H82" s="133">
        <f t="shared" si="16"/>
        <v>0</v>
      </c>
      <c r="I82" s="70">
        <v>0</v>
      </c>
      <c r="J82" s="127">
        <v>108689</v>
      </c>
      <c r="K82" s="127">
        <v>317726</v>
      </c>
      <c r="L82" s="127">
        <v>1160493</v>
      </c>
      <c r="M82" s="127">
        <v>3959748</v>
      </c>
      <c r="N82" s="127">
        <v>2620908</v>
      </c>
      <c r="O82" s="133">
        <f t="shared" si="17"/>
        <v>8167564</v>
      </c>
      <c r="P82" s="135">
        <f t="shared" si="18"/>
        <v>8167564</v>
      </c>
    </row>
    <row r="83" spans="1:16" ht="30" customHeight="1" thickBot="1">
      <c r="A83" s="49"/>
      <c r="B83" s="49"/>
      <c r="C83" s="62"/>
      <c r="D83" s="63" t="s">
        <v>78</v>
      </c>
      <c r="E83" s="64"/>
      <c r="F83" s="65">
        <v>0</v>
      </c>
      <c r="G83" s="65">
        <v>0</v>
      </c>
      <c r="H83" s="136">
        <f t="shared" si="16"/>
        <v>0</v>
      </c>
      <c r="I83" s="72">
        <v>0</v>
      </c>
      <c r="J83" s="143">
        <v>188685</v>
      </c>
      <c r="K83" s="143">
        <v>166212</v>
      </c>
      <c r="L83" s="143">
        <v>659695</v>
      </c>
      <c r="M83" s="143">
        <v>3679096</v>
      </c>
      <c r="N83" s="143">
        <v>1854702</v>
      </c>
      <c r="O83" s="136">
        <f t="shared" si="17"/>
        <v>6548390</v>
      </c>
      <c r="P83" s="137">
        <f t="shared" si="18"/>
        <v>6548390</v>
      </c>
    </row>
    <row r="84" spans="1:16" ht="30" customHeight="1" thickBot="1">
      <c r="A84" s="49"/>
      <c r="B84" s="49"/>
      <c r="C84" s="205" t="s">
        <v>70</v>
      </c>
      <c r="D84" s="206"/>
      <c r="E84" s="206"/>
      <c r="F84" s="144">
        <f>SUM(F48,F69,F79)</f>
        <v>1929279</v>
      </c>
      <c r="G84" s="144">
        <f>SUM(G48,G69,G79)</f>
        <v>3572609</v>
      </c>
      <c r="H84" s="145">
        <f t="shared" si="16"/>
        <v>5501888</v>
      </c>
      <c r="I84" s="146">
        <f aca="true" t="shared" si="19" ref="I84:N84">SUM(I48,I69,I79)</f>
        <v>0</v>
      </c>
      <c r="J84" s="144">
        <f t="shared" si="19"/>
        <v>40337864</v>
      </c>
      <c r="K84" s="144">
        <f t="shared" si="19"/>
        <v>36228912</v>
      </c>
      <c r="L84" s="144">
        <f t="shared" si="19"/>
        <v>41234575</v>
      </c>
      <c r="M84" s="144">
        <f t="shared" si="19"/>
        <v>56544667</v>
      </c>
      <c r="N84" s="144">
        <f t="shared" si="19"/>
        <v>37370733</v>
      </c>
      <c r="O84" s="145">
        <f t="shared" si="17"/>
        <v>211716751</v>
      </c>
      <c r="P84" s="147">
        <f t="shared" si="18"/>
        <v>217218639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55" zoomScaleNormal="55" zoomScalePageLayoutView="0" workbookViewId="0" topLeftCell="A1">
      <selection activeCell="F79" sqref="F79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49" customWidth="1"/>
    <col min="17" max="17" width="4.25390625" style="49" customWidth="1"/>
    <col min="18" max="16384" width="0" style="49" hidden="1" customWidth="1"/>
  </cols>
  <sheetData>
    <row r="1" spans="4:15" ht="39.75" customHeight="1">
      <c r="D1" s="2"/>
      <c r="E1" s="3"/>
      <c r="G1" s="189" t="s">
        <v>21</v>
      </c>
      <c r="H1" s="189"/>
      <c r="I1" s="189"/>
      <c r="J1" s="189"/>
      <c r="K1" s="189"/>
      <c r="L1" s="189"/>
      <c r="M1" s="189"/>
      <c r="N1" s="112"/>
      <c r="O1" s="76"/>
    </row>
    <row r="2" spans="5:16" ht="30" customHeight="1">
      <c r="E2" s="4"/>
      <c r="G2" s="190" t="s">
        <v>92</v>
      </c>
      <c r="H2" s="190"/>
      <c r="I2" s="190"/>
      <c r="J2" s="190"/>
      <c r="K2" s="190"/>
      <c r="L2" s="190"/>
      <c r="M2" s="190"/>
      <c r="N2" s="113"/>
      <c r="O2" s="169">
        <v>41086</v>
      </c>
      <c r="P2" s="169"/>
    </row>
    <row r="3" spans="5:17" ht="24.75" customHeight="1">
      <c r="E3" s="34"/>
      <c r="F3" s="114"/>
      <c r="N3" s="115"/>
      <c r="O3" s="169"/>
      <c r="P3" s="169"/>
      <c r="Q3" s="80"/>
    </row>
    <row r="4" spans="3:17" ht="24.75" customHeight="1">
      <c r="C4" s="6"/>
      <c r="N4" s="116"/>
      <c r="O4" s="169" t="s">
        <v>31</v>
      </c>
      <c r="P4" s="169"/>
      <c r="Q4" s="80"/>
    </row>
    <row r="5" spans="3:17" ht="27" customHeight="1">
      <c r="C5" s="6" t="s">
        <v>27</v>
      </c>
      <c r="E5" s="7"/>
      <c r="F5" s="117"/>
      <c r="N5" s="118"/>
      <c r="O5" s="118"/>
      <c r="P5" s="102" t="s">
        <v>79</v>
      </c>
      <c r="Q5" s="80"/>
    </row>
    <row r="6" spans="3:17" ht="9" customHeight="1" thickBot="1">
      <c r="C6" s="35"/>
      <c r="D6" s="35"/>
      <c r="E6" s="35"/>
      <c r="F6" s="119"/>
      <c r="L6" s="85"/>
      <c r="M6" s="85"/>
      <c r="N6" s="120"/>
      <c r="O6" s="120"/>
      <c r="P6" s="120"/>
      <c r="Q6" s="85"/>
    </row>
    <row r="7" spans="3:17" ht="30" customHeight="1" thickBot="1" thickTop="1">
      <c r="C7" s="191" t="s">
        <v>32</v>
      </c>
      <c r="D7" s="192"/>
      <c r="E7" s="192"/>
      <c r="F7" s="195" t="s">
        <v>33</v>
      </c>
      <c r="G7" s="196"/>
      <c r="H7" s="196"/>
      <c r="I7" s="197" t="s">
        <v>34</v>
      </c>
      <c r="J7" s="197"/>
      <c r="K7" s="197"/>
      <c r="L7" s="197"/>
      <c r="M7" s="197"/>
      <c r="N7" s="197"/>
      <c r="O7" s="198"/>
      <c r="P7" s="199" t="s">
        <v>6</v>
      </c>
      <c r="Q7" s="14"/>
    </row>
    <row r="8" spans="3:17" ht="42" customHeight="1" thickBot="1">
      <c r="C8" s="193"/>
      <c r="D8" s="194"/>
      <c r="E8" s="194"/>
      <c r="F8" s="36" t="s">
        <v>7</v>
      </c>
      <c r="G8" s="36" t="s">
        <v>8</v>
      </c>
      <c r="H8" s="37" t="s">
        <v>9</v>
      </c>
      <c r="I8" s="38" t="s">
        <v>35</v>
      </c>
      <c r="J8" s="39" t="s">
        <v>1</v>
      </c>
      <c r="K8" s="39" t="s">
        <v>2</v>
      </c>
      <c r="L8" s="39" t="s">
        <v>3</v>
      </c>
      <c r="M8" s="39" t="s">
        <v>4</v>
      </c>
      <c r="N8" s="39" t="s">
        <v>5</v>
      </c>
      <c r="O8" s="40" t="s">
        <v>9</v>
      </c>
      <c r="P8" s="200"/>
      <c r="Q8" s="14"/>
    </row>
    <row r="9" spans="3:17" ht="30" customHeight="1" thickBot="1">
      <c r="C9" s="41" t="s">
        <v>72</v>
      </c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14"/>
    </row>
    <row r="10" spans="1:17" ht="30" customHeight="1">
      <c r="A10" s="49"/>
      <c r="B10" s="49"/>
      <c r="C10" s="48" t="s">
        <v>37</v>
      </c>
      <c r="D10" s="45"/>
      <c r="E10" s="46"/>
      <c r="F10" s="128">
        <f>SUM(F11,F17,F20,F25,F29,F30)</f>
        <v>20700005</v>
      </c>
      <c r="G10" s="128">
        <f>SUM(G11,G17,G20,G25,G29,G30)</f>
        <v>37539267</v>
      </c>
      <c r="H10" s="129">
        <f>SUM(F10:G10)</f>
        <v>58239272</v>
      </c>
      <c r="I10" s="130">
        <f aca="true" t="shared" si="0" ref="I10:N10">SUM(I11,I17,I20,I25,I29,I30)</f>
        <v>0</v>
      </c>
      <c r="J10" s="128">
        <f t="shared" si="0"/>
        <v>266651489</v>
      </c>
      <c r="K10" s="128">
        <f t="shared" si="0"/>
        <v>215431270</v>
      </c>
      <c r="L10" s="128">
        <f t="shared" si="0"/>
        <v>174635576</v>
      </c>
      <c r="M10" s="128">
        <f t="shared" si="0"/>
        <v>158938775</v>
      </c>
      <c r="N10" s="128">
        <f t="shared" si="0"/>
        <v>83593074</v>
      </c>
      <c r="O10" s="129">
        <f>SUM(I10:N10)</f>
        <v>899250184</v>
      </c>
      <c r="P10" s="131">
        <f>SUM(O10,H10)</f>
        <v>957489456</v>
      </c>
      <c r="Q10" s="14"/>
    </row>
    <row r="11" spans="1:16" ht="30" customHeight="1">
      <c r="A11" s="49"/>
      <c r="B11" s="49"/>
      <c r="C11" s="50"/>
      <c r="D11" s="51" t="s">
        <v>38</v>
      </c>
      <c r="E11" s="52"/>
      <c r="F11" s="132">
        <f>SUM(F12:F16)</f>
        <v>2171908</v>
      </c>
      <c r="G11" s="132">
        <f>SUM(G12:G16)</f>
        <v>5623708</v>
      </c>
      <c r="H11" s="133">
        <f aca="true" t="shared" si="1" ref="H11:H74">SUM(F11:G11)</f>
        <v>7795616</v>
      </c>
      <c r="I11" s="134">
        <f aca="true" t="shared" si="2" ref="I11:N11">SUM(I12:I16)</f>
        <v>0</v>
      </c>
      <c r="J11" s="132">
        <f t="shared" si="2"/>
        <v>50443344</v>
      </c>
      <c r="K11" s="132">
        <f t="shared" si="2"/>
        <v>39667496</v>
      </c>
      <c r="L11" s="132">
        <f t="shared" si="2"/>
        <v>28695930</v>
      </c>
      <c r="M11" s="132">
        <f t="shared" si="2"/>
        <v>34173930</v>
      </c>
      <c r="N11" s="132">
        <f t="shared" si="2"/>
        <v>23136263</v>
      </c>
      <c r="O11" s="133">
        <f aca="true" t="shared" si="3" ref="O11:O74">SUM(I11:N11)</f>
        <v>176116963</v>
      </c>
      <c r="P11" s="135">
        <f aca="true" t="shared" si="4" ref="P11:P74">SUM(O11,H11)</f>
        <v>183912579</v>
      </c>
    </row>
    <row r="12" spans="1:16" ht="30" customHeight="1">
      <c r="A12" s="49"/>
      <c r="B12" s="49"/>
      <c r="C12" s="50"/>
      <c r="D12" s="51"/>
      <c r="E12" s="55" t="s">
        <v>39</v>
      </c>
      <c r="F12" s="127">
        <v>0</v>
      </c>
      <c r="G12" s="127">
        <v>0</v>
      </c>
      <c r="H12" s="133">
        <f t="shared" si="1"/>
        <v>0</v>
      </c>
      <c r="I12" s="54">
        <v>0</v>
      </c>
      <c r="J12" s="127">
        <v>31659141</v>
      </c>
      <c r="K12" s="127">
        <v>24155099</v>
      </c>
      <c r="L12" s="127">
        <v>16390135</v>
      </c>
      <c r="M12" s="127">
        <v>21181418</v>
      </c>
      <c r="N12" s="127">
        <v>13253882</v>
      </c>
      <c r="O12" s="133">
        <f t="shared" si="3"/>
        <v>106639675</v>
      </c>
      <c r="P12" s="135">
        <f t="shared" si="4"/>
        <v>106639675</v>
      </c>
    </row>
    <row r="13" spans="1:16" ht="30" customHeight="1">
      <c r="A13" s="49"/>
      <c r="B13" s="49"/>
      <c r="C13" s="50"/>
      <c r="D13" s="51"/>
      <c r="E13" s="55" t="s">
        <v>40</v>
      </c>
      <c r="F13" s="127">
        <v>0</v>
      </c>
      <c r="G13" s="127">
        <v>0</v>
      </c>
      <c r="H13" s="133">
        <f t="shared" si="1"/>
        <v>0</v>
      </c>
      <c r="I13" s="54">
        <v>0</v>
      </c>
      <c r="J13" s="127">
        <v>144680</v>
      </c>
      <c r="K13" s="127">
        <v>449980</v>
      </c>
      <c r="L13" s="127">
        <v>753615</v>
      </c>
      <c r="M13" s="127">
        <v>2575773</v>
      </c>
      <c r="N13" s="127">
        <v>2303060</v>
      </c>
      <c r="O13" s="133">
        <f t="shared" si="3"/>
        <v>6227108</v>
      </c>
      <c r="P13" s="135">
        <f t="shared" si="4"/>
        <v>6227108</v>
      </c>
    </row>
    <row r="14" spans="1:16" ht="30" customHeight="1">
      <c r="A14" s="49"/>
      <c r="B14" s="49"/>
      <c r="C14" s="50"/>
      <c r="D14" s="51"/>
      <c r="E14" s="55" t="s">
        <v>41</v>
      </c>
      <c r="F14" s="127">
        <v>702938</v>
      </c>
      <c r="G14" s="127">
        <v>2831618</v>
      </c>
      <c r="H14" s="133">
        <f t="shared" si="1"/>
        <v>3534556</v>
      </c>
      <c r="I14" s="54">
        <v>0</v>
      </c>
      <c r="J14" s="127">
        <v>7602582</v>
      </c>
      <c r="K14" s="127">
        <v>6253767</v>
      </c>
      <c r="L14" s="127">
        <v>4388300</v>
      </c>
      <c r="M14" s="127">
        <v>4721739</v>
      </c>
      <c r="N14" s="127">
        <v>4442038</v>
      </c>
      <c r="O14" s="133">
        <f t="shared" si="3"/>
        <v>27408426</v>
      </c>
      <c r="P14" s="135">
        <f t="shared" si="4"/>
        <v>30942982</v>
      </c>
    </row>
    <row r="15" spans="1:16" ht="30" customHeight="1">
      <c r="A15" s="49"/>
      <c r="B15" s="49"/>
      <c r="C15" s="50"/>
      <c r="D15" s="51"/>
      <c r="E15" s="55" t="s">
        <v>42</v>
      </c>
      <c r="F15" s="127">
        <v>897360</v>
      </c>
      <c r="G15" s="127">
        <v>2079360</v>
      </c>
      <c r="H15" s="133">
        <f t="shared" si="1"/>
        <v>2976720</v>
      </c>
      <c r="I15" s="54">
        <v>0</v>
      </c>
      <c r="J15" s="127">
        <v>6564301</v>
      </c>
      <c r="K15" s="127">
        <v>4968600</v>
      </c>
      <c r="L15" s="127">
        <v>4476560</v>
      </c>
      <c r="M15" s="127">
        <v>3330440</v>
      </c>
      <c r="N15" s="127">
        <v>1623983</v>
      </c>
      <c r="O15" s="133">
        <f t="shared" si="3"/>
        <v>20963884</v>
      </c>
      <c r="P15" s="135">
        <f t="shared" si="4"/>
        <v>23940604</v>
      </c>
    </row>
    <row r="16" spans="1:16" ht="30" customHeight="1">
      <c r="A16" s="49"/>
      <c r="B16" s="49"/>
      <c r="C16" s="50"/>
      <c r="D16" s="51"/>
      <c r="E16" s="55" t="s">
        <v>43</v>
      </c>
      <c r="F16" s="127">
        <v>571610</v>
      </c>
      <c r="G16" s="127">
        <v>712730</v>
      </c>
      <c r="H16" s="133">
        <f t="shared" si="1"/>
        <v>1284340</v>
      </c>
      <c r="I16" s="54">
        <v>0</v>
      </c>
      <c r="J16" s="127">
        <v>4472640</v>
      </c>
      <c r="K16" s="127">
        <v>3840050</v>
      </c>
      <c r="L16" s="127">
        <v>2687320</v>
      </c>
      <c r="M16" s="127">
        <v>2364560</v>
      </c>
      <c r="N16" s="127">
        <v>1513300</v>
      </c>
      <c r="O16" s="133">
        <f t="shared" si="3"/>
        <v>14877870</v>
      </c>
      <c r="P16" s="135">
        <f t="shared" si="4"/>
        <v>16162210</v>
      </c>
    </row>
    <row r="17" spans="1:16" ht="30" customHeight="1">
      <c r="A17" s="49"/>
      <c r="B17" s="49"/>
      <c r="C17" s="50"/>
      <c r="D17" s="56" t="s">
        <v>44</v>
      </c>
      <c r="E17" s="57"/>
      <c r="F17" s="132">
        <f>SUM(F18:F19)</f>
        <v>7312210</v>
      </c>
      <c r="G17" s="132">
        <f>SUM(G18:G19)</f>
        <v>15174069</v>
      </c>
      <c r="H17" s="133">
        <f t="shared" si="1"/>
        <v>22486279</v>
      </c>
      <c r="I17" s="134">
        <f aca="true" t="shared" si="5" ref="I17:N17">SUM(I18:I19)</f>
        <v>0</v>
      </c>
      <c r="J17" s="132">
        <f t="shared" si="5"/>
        <v>137778495</v>
      </c>
      <c r="K17" s="132">
        <f t="shared" si="5"/>
        <v>109813421</v>
      </c>
      <c r="L17" s="132">
        <f t="shared" si="5"/>
        <v>75950393</v>
      </c>
      <c r="M17" s="132">
        <f t="shared" si="5"/>
        <v>58363708</v>
      </c>
      <c r="N17" s="132">
        <f t="shared" si="5"/>
        <v>30771907</v>
      </c>
      <c r="O17" s="133">
        <f t="shared" si="3"/>
        <v>412677924</v>
      </c>
      <c r="P17" s="135">
        <f t="shared" si="4"/>
        <v>435164203</v>
      </c>
    </row>
    <row r="18" spans="1:16" ht="30" customHeight="1">
      <c r="A18" s="49"/>
      <c r="B18" s="49"/>
      <c r="C18" s="50"/>
      <c r="D18" s="51"/>
      <c r="E18" s="55" t="s">
        <v>45</v>
      </c>
      <c r="F18" s="127">
        <v>0</v>
      </c>
      <c r="G18" s="127">
        <v>0</v>
      </c>
      <c r="H18" s="133">
        <f t="shared" si="1"/>
        <v>0</v>
      </c>
      <c r="I18" s="54">
        <v>0</v>
      </c>
      <c r="J18" s="127">
        <v>102165514</v>
      </c>
      <c r="K18" s="127">
        <v>83142990</v>
      </c>
      <c r="L18" s="127">
        <v>58081821</v>
      </c>
      <c r="M18" s="127">
        <v>49868668</v>
      </c>
      <c r="N18" s="127">
        <v>27395397</v>
      </c>
      <c r="O18" s="133">
        <f t="shared" si="3"/>
        <v>320654390</v>
      </c>
      <c r="P18" s="135">
        <f t="shared" si="4"/>
        <v>320654390</v>
      </c>
    </row>
    <row r="19" spans="1:16" ht="30" customHeight="1">
      <c r="A19" s="49"/>
      <c r="B19" s="49"/>
      <c r="C19" s="50"/>
      <c r="D19" s="51"/>
      <c r="E19" s="55" t="s">
        <v>46</v>
      </c>
      <c r="F19" s="127">
        <v>7312210</v>
      </c>
      <c r="G19" s="127">
        <v>15174069</v>
      </c>
      <c r="H19" s="133">
        <f t="shared" si="1"/>
        <v>22486279</v>
      </c>
      <c r="I19" s="54">
        <v>0</v>
      </c>
      <c r="J19" s="127">
        <v>35612981</v>
      </c>
      <c r="K19" s="127">
        <v>26670431</v>
      </c>
      <c r="L19" s="127">
        <v>17868572</v>
      </c>
      <c r="M19" s="127">
        <v>8495040</v>
      </c>
      <c r="N19" s="127">
        <v>3376510</v>
      </c>
      <c r="O19" s="133">
        <f t="shared" si="3"/>
        <v>92023534</v>
      </c>
      <c r="P19" s="135">
        <f t="shared" si="4"/>
        <v>114509813</v>
      </c>
    </row>
    <row r="20" spans="1:16" ht="30" customHeight="1">
      <c r="A20" s="49"/>
      <c r="B20" s="49"/>
      <c r="C20" s="50"/>
      <c r="D20" s="56" t="s">
        <v>47</v>
      </c>
      <c r="E20" s="57"/>
      <c r="F20" s="132">
        <f>SUM(F21:F24)</f>
        <v>306020</v>
      </c>
      <c r="G20" s="132">
        <f>SUM(G21:G24)</f>
        <v>902430</v>
      </c>
      <c r="H20" s="133">
        <f t="shared" si="1"/>
        <v>1208450</v>
      </c>
      <c r="I20" s="134">
        <f aca="true" t="shared" si="6" ref="I20:N20">SUM(I21:I24)</f>
        <v>0</v>
      </c>
      <c r="J20" s="132">
        <f t="shared" si="6"/>
        <v>10422288</v>
      </c>
      <c r="K20" s="132">
        <f t="shared" si="6"/>
        <v>11655338</v>
      </c>
      <c r="L20" s="132">
        <f t="shared" si="6"/>
        <v>29304480</v>
      </c>
      <c r="M20" s="132">
        <f t="shared" si="6"/>
        <v>30658053</v>
      </c>
      <c r="N20" s="132">
        <f t="shared" si="6"/>
        <v>10311010</v>
      </c>
      <c r="O20" s="133">
        <f t="shared" si="3"/>
        <v>92351169</v>
      </c>
      <c r="P20" s="135">
        <f t="shared" si="4"/>
        <v>93559619</v>
      </c>
    </row>
    <row r="21" spans="1:16" ht="30" customHeight="1">
      <c r="A21" s="49"/>
      <c r="B21" s="49"/>
      <c r="C21" s="50"/>
      <c r="D21" s="51"/>
      <c r="E21" s="55" t="s">
        <v>48</v>
      </c>
      <c r="F21" s="127">
        <v>238870</v>
      </c>
      <c r="G21" s="127">
        <v>844210</v>
      </c>
      <c r="H21" s="133">
        <f t="shared" si="1"/>
        <v>1083080</v>
      </c>
      <c r="I21" s="54">
        <v>0</v>
      </c>
      <c r="J21" s="127">
        <v>8488600</v>
      </c>
      <c r="K21" s="127">
        <v>9936088</v>
      </c>
      <c r="L21" s="127">
        <v>27552160</v>
      </c>
      <c r="M21" s="127">
        <v>28731683</v>
      </c>
      <c r="N21" s="127">
        <v>9520750</v>
      </c>
      <c r="O21" s="133">
        <f t="shared" si="3"/>
        <v>84229281</v>
      </c>
      <c r="P21" s="135">
        <f t="shared" si="4"/>
        <v>85312361</v>
      </c>
    </row>
    <row r="22" spans="1:16" ht="30" customHeight="1">
      <c r="A22" s="49"/>
      <c r="B22" s="49"/>
      <c r="C22" s="50"/>
      <c r="D22" s="51"/>
      <c r="E22" s="58" t="s">
        <v>49</v>
      </c>
      <c r="F22" s="127">
        <v>67150</v>
      </c>
      <c r="G22" s="127">
        <v>58220</v>
      </c>
      <c r="H22" s="133">
        <f t="shared" si="1"/>
        <v>125370</v>
      </c>
      <c r="I22" s="54">
        <v>0</v>
      </c>
      <c r="J22" s="127">
        <v>1933688</v>
      </c>
      <c r="K22" s="127">
        <v>1719250</v>
      </c>
      <c r="L22" s="127">
        <v>1752320</v>
      </c>
      <c r="M22" s="127">
        <v>1926370</v>
      </c>
      <c r="N22" s="127">
        <v>790260</v>
      </c>
      <c r="O22" s="133">
        <f t="shared" si="3"/>
        <v>8121888</v>
      </c>
      <c r="P22" s="135">
        <f t="shared" si="4"/>
        <v>8247258</v>
      </c>
    </row>
    <row r="23" spans="1:16" ht="30" customHeight="1">
      <c r="A23" s="49"/>
      <c r="B23" s="49"/>
      <c r="C23" s="50"/>
      <c r="D23" s="51"/>
      <c r="E23" s="58" t="s">
        <v>50</v>
      </c>
      <c r="F23" s="127">
        <v>0</v>
      </c>
      <c r="G23" s="127">
        <v>0</v>
      </c>
      <c r="H23" s="133">
        <f t="shared" si="1"/>
        <v>0</v>
      </c>
      <c r="I23" s="54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33">
        <f t="shared" si="3"/>
        <v>0</v>
      </c>
      <c r="P23" s="135">
        <f t="shared" si="4"/>
        <v>0</v>
      </c>
    </row>
    <row r="24" spans="1:16" ht="30" customHeight="1">
      <c r="A24" s="49"/>
      <c r="B24" s="49"/>
      <c r="C24" s="50"/>
      <c r="D24" s="59"/>
      <c r="E24" s="58" t="s">
        <v>77</v>
      </c>
      <c r="F24" s="127">
        <v>0</v>
      </c>
      <c r="G24" s="127">
        <v>0</v>
      </c>
      <c r="H24" s="133">
        <f t="shared" si="1"/>
        <v>0</v>
      </c>
      <c r="I24" s="70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33">
        <f t="shared" si="3"/>
        <v>0</v>
      </c>
      <c r="P24" s="135">
        <f t="shared" si="4"/>
        <v>0</v>
      </c>
    </row>
    <row r="25" spans="1:16" ht="30" customHeight="1">
      <c r="A25" s="49"/>
      <c r="B25" s="49"/>
      <c r="C25" s="50"/>
      <c r="D25" s="56" t="s">
        <v>51</v>
      </c>
      <c r="E25" s="57"/>
      <c r="F25" s="132">
        <f>SUM(F26:F28)</f>
        <v>5648440</v>
      </c>
      <c r="G25" s="132">
        <f>SUM(G26:G28)</f>
        <v>8742252</v>
      </c>
      <c r="H25" s="133">
        <f t="shared" si="1"/>
        <v>14390692</v>
      </c>
      <c r="I25" s="134">
        <f aca="true" t="shared" si="7" ref="I25:N25">SUM(I26:I28)</f>
        <v>0</v>
      </c>
      <c r="J25" s="132">
        <f>SUM(J26:J28)</f>
        <v>13901513</v>
      </c>
      <c r="K25" s="132">
        <f t="shared" si="7"/>
        <v>19926595</v>
      </c>
      <c r="L25" s="132">
        <f t="shared" si="7"/>
        <v>14196652</v>
      </c>
      <c r="M25" s="132">
        <f t="shared" si="7"/>
        <v>11962364</v>
      </c>
      <c r="N25" s="132">
        <f t="shared" si="7"/>
        <v>5658722</v>
      </c>
      <c r="O25" s="133">
        <f t="shared" si="3"/>
        <v>65645846</v>
      </c>
      <c r="P25" s="135">
        <f t="shared" si="4"/>
        <v>80036538</v>
      </c>
    </row>
    <row r="26" spans="1:16" ht="30" customHeight="1">
      <c r="A26" s="49"/>
      <c r="B26" s="49"/>
      <c r="C26" s="50"/>
      <c r="D26" s="51"/>
      <c r="E26" s="58" t="s">
        <v>52</v>
      </c>
      <c r="F26" s="53">
        <v>3478610</v>
      </c>
      <c r="G26" s="53">
        <v>6179750</v>
      </c>
      <c r="H26" s="133">
        <f t="shared" si="1"/>
        <v>9658360</v>
      </c>
      <c r="I26" s="54">
        <v>0</v>
      </c>
      <c r="J26" s="53">
        <v>11130560</v>
      </c>
      <c r="K26" s="53">
        <v>17312520</v>
      </c>
      <c r="L26" s="53">
        <v>12400790</v>
      </c>
      <c r="M26" s="53">
        <v>10520280</v>
      </c>
      <c r="N26" s="53">
        <v>5291970</v>
      </c>
      <c r="O26" s="133">
        <f t="shared" si="3"/>
        <v>56656120</v>
      </c>
      <c r="P26" s="135">
        <f t="shared" si="4"/>
        <v>66314480</v>
      </c>
    </row>
    <row r="27" spans="1:16" ht="30" customHeight="1">
      <c r="A27" s="49"/>
      <c r="B27" s="49"/>
      <c r="C27" s="50"/>
      <c r="D27" s="51"/>
      <c r="E27" s="58" t="s">
        <v>53</v>
      </c>
      <c r="F27" s="53">
        <v>472076</v>
      </c>
      <c r="G27" s="53">
        <v>687296</v>
      </c>
      <c r="H27" s="133">
        <f t="shared" si="1"/>
        <v>1159372</v>
      </c>
      <c r="I27" s="121">
        <v>0</v>
      </c>
      <c r="J27" s="53">
        <v>857455</v>
      </c>
      <c r="K27" s="53">
        <v>745486</v>
      </c>
      <c r="L27" s="53">
        <v>978054</v>
      </c>
      <c r="M27" s="53">
        <v>472300</v>
      </c>
      <c r="N27" s="53">
        <v>166752</v>
      </c>
      <c r="O27" s="133">
        <f t="shared" si="3"/>
        <v>3220047</v>
      </c>
      <c r="P27" s="135">
        <f t="shared" si="4"/>
        <v>4379419</v>
      </c>
    </row>
    <row r="28" spans="1:16" ht="30" customHeight="1">
      <c r="A28" s="49"/>
      <c r="B28" s="49"/>
      <c r="C28" s="50"/>
      <c r="D28" s="51"/>
      <c r="E28" s="58" t="s">
        <v>54</v>
      </c>
      <c r="F28" s="53">
        <v>1697754</v>
      </c>
      <c r="G28" s="53">
        <v>1875206</v>
      </c>
      <c r="H28" s="133">
        <f t="shared" si="1"/>
        <v>3572960</v>
      </c>
      <c r="I28" s="121">
        <v>0</v>
      </c>
      <c r="J28" s="53">
        <v>1913498</v>
      </c>
      <c r="K28" s="53">
        <v>1868589</v>
      </c>
      <c r="L28" s="53">
        <v>817808</v>
      </c>
      <c r="M28" s="53">
        <v>969784</v>
      </c>
      <c r="N28" s="53">
        <v>200000</v>
      </c>
      <c r="O28" s="133">
        <f t="shared" si="3"/>
        <v>5769679</v>
      </c>
      <c r="P28" s="135">
        <f t="shared" si="4"/>
        <v>9342639</v>
      </c>
    </row>
    <row r="29" spans="1:16" ht="30" customHeight="1">
      <c r="A29" s="49"/>
      <c r="B29" s="49"/>
      <c r="C29" s="50"/>
      <c r="D29" s="60" t="s">
        <v>55</v>
      </c>
      <c r="E29" s="61"/>
      <c r="F29" s="53">
        <v>1283625</v>
      </c>
      <c r="G29" s="53">
        <v>1901918</v>
      </c>
      <c r="H29" s="133">
        <f t="shared" si="1"/>
        <v>3185543</v>
      </c>
      <c r="I29" s="54">
        <v>0</v>
      </c>
      <c r="J29" s="53">
        <v>14677757</v>
      </c>
      <c r="K29" s="53">
        <v>11007914</v>
      </c>
      <c r="L29" s="53">
        <v>9637585</v>
      </c>
      <c r="M29" s="53">
        <v>12036983</v>
      </c>
      <c r="N29" s="53">
        <v>8958361</v>
      </c>
      <c r="O29" s="133">
        <f t="shared" si="3"/>
        <v>56318600</v>
      </c>
      <c r="P29" s="135">
        <f t="shared" si="4"/>
        <v>59504143</v>
      </c>
    </row>
    <row r="30" spans="1:16" ht="30" customHeight="1" thickBot="1">
      <c r="A30" s="49"/>
      <c r="B30" s="49"/>
      <c r="C30" s="62"/>
      <c r="D30" s="63" t="s">
        <v>56</v>
      </c>
      <c r="E30" s="64"/>
      <c r="F30" s="65">
        <v>3977802</v>
      </c>
      <c r="G30" s="65">
        <v>5194890</v>
      </c>
      <c r="H30" s="136">
        <f t="shared" si="1"/>
        <v>9172692</v>
      </c>
      <c r="I30" s="66">
        <v>0</v>
      </c>
      <c r="J30" s="65">
        <v>39428092</v>
      </c>
      <c r="K30" s="65">
        <v>23360506</v>
      </c>
      <c r="L30" s="65">
        <v>16850536</v>
      </c>
      <c r="M30" s="65">
        <v>11743737</v>
      </c>
      <c r="N30" s="65">
        <v>4756811</v>
      </c>
      <c r="O30" s="136">
        <f t="shared" si="3"/>
        <v>96139682</v>
      </c>
      <c r="P30" s="137">
        <f t="shared" si="4"/>
        <v>105312374</v>
      </c>
    </row>
    <row r="31" spans="1:16" ht="30" customHeight="1">
      <c r="A31" s="49"/>
      <c r="B31" s="49"/>
      <c r="C31" s="48" t="s">
        <v>57</v>
      </c>
      <c r="D31" s="67"/>
      <c r="E31" s="68"/>
      <c r="F31" s="128">
        <f>SUM(F32:F40)</f>
        <v>776220</v>
      </c>
      <c r="G31" s="128">
        <f>SUM(G32:G40)</f>
        <v>773240</v>
      </c>
      <c r="H31" s="129">
        <f t="shared" si="1"/>
        <v>1549460</v>
      </c>
      <c r="I31" s="130">
        <f aca="true" t="shared" si="8" ref="I31:N31">SUM(I32:I40)</f>
        <v>0</v>
      </c>
      <c r="J31" s="128">
        <f t="shared" si="8"/>
        <v>99073420</v>
      </c>
      <c r="K31" s="128">
        <f t="shared" si="8"/>
        <v>98315069</v>
      </c>
      <c r="L31" s="128">
        <f t="shared" si="8"/>
        <v>118414856</v>
      </c>
      <c r="M31" s="128">
        <f t="shared" si="8"/>
        <v>132854922</v>
      </c>
      <c r="N31" s="128">
        <f t="shared" si="8"/>
        <v>99039988</v>
      </c>
      <c r="O31" s="129">
        <f t="shared" si="3"/>
        <v>547698255</v>
      </c>
      <c r="P31" s="131">
        <f t="shared" si="4"/>
        <v>549247715</v>
      </c>
    </row>
    <row r="32" spans="1:16" ht="30" customHeight="1">
      <c r="A32" s="49"/>
      <c r="B32" s="49"/>
      <c r="C32" s="69"/>
      <c r="D32" s="60" t="s">
        <v>58</v>
      </c>
      <c r="E32" s="61"/>
      <c r="F32" s="125">
        <v>0</v>
      </c>
      <c r="G32" s="125">
        <v>0</v>
      </c>
      <c r="H32" s="138">
        <f t="shared" si="1"/>
        <v>0</v>
      </c>
      <c r="I32" s="70">
        <v>0</v>
      </c>
      <c r="J32" s="125">
        <v>12166460</v>
      </c>
      <c r="K32" s="125">
        <v>19531900</v>
      </c>
      <c r="L32" s="125">
        <v>17369940</v>
      </c>
      <c r="M32" s="125">
        <v>14382096</v>
      </c>
      <c r="N32" s="125">
        <v>6452340</v>
      </c>
      <c r="O32" s="138">
        <f t="shared" si="3"/>
        <v>69902736</v>
      </c>
      <c r="P32" s="139">
        <f t="shared" si="4"/>
        <v>69902736</v>
      </c>
    </row>
    <row r="33" spans="1:16" ht="30" customHeight="1">
      <c r="A33" s="49"/>
      <c r="B33" s="49"/>
      <c r="C33" s="50"/>
      <c r="D33" s="60" t="s">
        <v>59</v>
      </c>
      <c r="E33" s="61"/>
      <c r="F33" s="127">
        <v>0</v>
      </c>
      <c r="G33" s="127">
        <v>0</v>
      </c>
      <c r="H33" s="132">
        <f t="shared" si="1"/>
        <v>0</v>
      </c>
      <c r="I33" s="70">
        <v>0</v>
      </c>
      <c r="J33" s="127">
        <v>123650</v>
      </c>
      <c r="K33" s="127">
        <v>0</v>
      </c>
      <c r="L33" s="127">
        <v>0</v>
      </c>
      <c r="M33" s="127">
        <v>0</v>
      </c>
      <c r="N33" s="127">
        <v>0</v>
      </c>
      <c r="O33" s="133">
        <f t="shared" si="3"/>
        <v>123650</v>
      </c>
      <c r="P33" s="135">
        <f t="shared" si="4"/>
        <v>123650</v>
      </c>
    </row>
    <row r="34" spans="1:16" ht="30" customHeight="1">
      <c r="A34" s="49"/>
      <c r="B34" s="49"/>
      <c r="C34" s="50"/>
      <c r="D34" s="60" t="s">
        <v>74</v>
      </c>
      <c r="E34" s="61"/>
      <c r="F34" s="127">
        <v>0</v>
      </c>
      <c r="G34" s="127">
        <v>0</v>
      </c>
      <c r="H34" s="132">
        <f t="shared" si="1"/>
        <v>0</v>
      </c>
      <c r="I34" s="70">
        <v>0</v>
      </c>
      <c r="J34" s="127">
        <v>49178210</v>
      </c>
      <c r="K34" s="127">
        <v>38172899</v>
      </c>
      <c r="L34" s="127">
        <v>30026636</v>
      </c>
      <c r="M34" s="127">
        <v>14887056</v>
      </c>
      <c r="N34" s="127">
        <v>9974820</v>
      </c>
      <c r="O34" s="133">
        <f t="shared" si="3"/>
        <v>142239621</v>
      </c>
      <c r="P34" s="135">
        <f t="shared" si="4"/>
        <v>142239621</v>
      </c>
    </row>
    <row r="35" spans="1:16" ht="30" customHeight="1">
      <c r="A35" s="49"/>
      <c r="B35" s="49"/>
      <c r="C35" s="50"/>
      <c r="D35" s="60" t="s">
        <v>60</v>
      </c>
      <c r="E35" s="61"/>
      <c r="F35" s="127">
        <v>0</v>
      </c>
      <c r="G35" s="127">
        <v>0</v>
      </c>
      <c r="H35" s="132">
        <f t="shared" si="1"/>
        <v>0</v>
      </c>
      <c r="I35" s="54">
        <v>0</v>
      </c>
      <c r="J35" s="127">
        <v>3890650</v>
      </c>
      <c r="K35" s="127">
        <v>3136340</v>
      </c>
      <c r="L35" s="127">
        <v>6398690</v>
      </c>
      <c r="M35" s="127">
        <v>8000510</v>
      </c>
      <c r="N35" s="127">
        <v>4028740</v>
      </c>
      <c r="O35" s="133">
        <f t="shared" si="3"/>
        <v>25454930</v>
      </c>
      <c r="P35" s="135">
        <f t="shared" si="4"/>
        <v>25454930</v>
      </c>
    </row>
    <row r="36" spans="1:16" ht="30" customHeight="1">
      <c r="A36" s="49"/>
      <c r="B36" s="49"/>
      <c r="C36" s="50"/>
      <c r="D36" s="60" t="s">
        <v>61</v>
      </c>
      <c r="E36" s="61"/>
      <c r="F36" s="127">
        <v>776220</v>
      </c>
      <c r="G36" s="127">
        <v>773240</v>
      </c>
      <c r="H36" s="132">
        <f t="shared" si="1"/>
        <v>1549460</v>
      </c>
      <c r="I36" s="54">
        <v>0</v>
      </c>
      <c r="J36" s="127">
        <v>13363750</v>
      </c>
      <c r="K36" s="127">
        <v>10836760</v>
      </c>
      <c r="L36" s="127">
        <v>10413620</v>
      </c>
      <c r="M36" s="127">
        <v>10568960</v>
      </c>
      <c r="N36" s="127">
        <v>3099760</v>
      </c>
      <c r="O36" s="133">
        <f t="shared" si="3"/>
        <v>48282850</v>
      </c>
      <c r="P36" s="135">
        <f t="shared" si="4"/>
        <v>49832310</v>
      </c>
    </row>
    <row r="37" spans="1:16" ht="30" customHeight="1">
      <c r="A37" s="49"/>
      <c r="B37" s="49"/>
      <c r="C37" s="50"/>
      <c r="D37" s="60" t="s">
        <v>62</v>
      </c>
      <c r="E37" s="61"/>
      <c r="F37" s="127">
        <v>0</v>
      </c>
      <c r="G37" s="127">
        <v>0</v>
      </c>
      <c r="H37" s="132">
        <f t="shared" si="1"/>
        <v>0</v>
      </c>
      <c r="I37" s="70">
        <v>0</v>
      </c>
      <c r="J37" s="127">
        <v>20127820</v>
      </c>
      <c r="K37" s="127">
        <v>25622520</v>
      </c>
      <c r="L37" s="127">
        <v>32664950</v>
      </c>
      <c r="M37" s="127">
        <v>15941100</v>
      </c>
      <c r="N37" s="127">
        <v>10937468</v>
      </c>
      <c r="O37" s="133">
        <f t="shared" si="3"/>
        <v>105293858</v>
      </c>
      <c r="P37" s="135">
        <f t="shared" si="4"/>
        <v>105293858</v>
      </c>
    </row>
    <row r="38" spans="1:16" ht="30" customHeight="1">
      <c r="A38" s="49"/>
      <c r="B38" s="49"/>
      <c r="C38" s="50"/>
      <c r="D38" s="60" t="s">
        <v>63</v>
      </c>
      <c r="E38" s="61"/>
      <c r="F38" s="127">
        <v>0</v>
      </c>
      <c r="G38" s="127">
        <v>0</v>
      </c>
      <c r="H38" s="132">
        <f t="shared" si="1"/>
        <v>0</v>
      </c>
      <c r="I38" s="70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33">
        <f t="shared" si="3"/>
        <v>0</v>
      </c>
      <c r="P38" s="135">
        <f t="shared" si="4"/>
        <v>0</v>
      </c>
    </row>
    <row r="39" spans="1:16" ht="30" customHeight="1">
      <c r="A39" s="49"/>
      <c r="B39" s="49"/>
      <c r="C39" s="50"/>
      <c r="D39" s="201" t="s">
        <v>64</v>
      </c>
      <c r="E39" s="208"/>
      <c r="F39" s="127">
        <v>0</v>
      </c>
      <c r="G39" s="127">
        <v>0</v>
      </c>
      <c r="H39" s="133">
        <f t="shared" si="1"/>
        <v>0</v>
      </c>
      <c r="I39" s="70">
        <v>0</v>
      </c>
      <c r="J39" s="127">
        <v>222880</v>
      </c>
      <c r="K39" s="127">
        <v>1014650</v>
      </c>
      <c r="L39" s="127">
        <v>21541020</v>
      </c>
      <c r="M39" s="127">
        <v>69075200</v>
      </c>
      <c r="N39" s="127">
        <v>64546860</v>
      </c>
      <c r="O39" s="133">
        <f t="shared" si="3"/>
        <v>156400610</v>
      </c>
      <c r="P39" s="135">
        <f t="shared" si="4"/>
        <v>156400610</v>
      </c>
    </row>
    <row r="40" spans="1:16" ht="30" customHeight="1" thickBot="1">
      <c r="A40" s="49"/>
      <c r="B40" s="49"/>
      <c r="C40" s="62"/>
      <c r="D40" s="203" t="s">
        <v>65</v>
      </c>
      <c r="E40" s="204"/>
      <c r="F40" s="126">
        <v>0</v>
      </c>
      <c r="G40" s="126">
        <v>0</v>
      </c>
      <c r="H40" s="140">
        <f t="shared" si="1"/>
        <v>0</v>
      </c>
      <c r="I40" s="71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40">
        <f t="shared" si="3"/>
        <v>0</v>
      </c>
      <c r="P40" s="141">
        <f t="shared" si="4"/>
        <v>0</v>
      </c>
    </row>
    <row r="41" spans="1:16" ht="30" customHeight="1">
      <c r="A41" s="49"/>
      <c r="B41" s="49"/>
      <c r="C41" s="48" t="s">
        <v>66</v>
      </c>
      <c r="D41" s="67"/>
      <c r="E41" s="68"/>
      <c r="F41" s="128">
        <f>SUM(F42:F45)</f>
        <v>0</v>
      </c>
      <c r="G41" s="128">
        <f>SUM(G42:G45)</f>
        <v>0</v>
      </c>
      <c r="H41" s="129">
        <f t="shared" si="1"/>
        <v>0</v>
      </c>
      <c r="I41" s="123">
        <v>0</v>
      </c>
      <c r="J41" s="128">
        <f>SUM(J42:J45)</f>
        <v>40565820</v>
      </c>
      <c r="K41" s="128">
        <f>SUM(K42:K45)</f>
        <v>51312564</v>
      </c>
      <c r="L41" s="128">
        <f>SUM(L42:L45)</f>
        <v>121169736</v>
      </c>
      <c r="M41" s="128">
        <f>SUM(M42:M45)</f>
        <v>275423609</v>
      </c>
      <c r="N41" s="128">
        <f>SUM(N42:N45)</f>
        <v>191724332</v>
      </c>
      <c r="O41" s="129">
        <f t="shared" si="3"/>
        <v>680196061</v>
      </c>
      <c r="P41" s="131">
        <f t="shared" si="4"/>
        <v>680196061</v>
      </c>
    </row>
    <row r="42" spans="1:16" ht="30" customHeight="1">
      <c r="A42" s="49"/>
      <c r="B42" s="49"/>
      <c r="C42" s="50"/>
      <c r="D42" s="60" t="s">
        <v>67</v>
      </c>
      <c r="E42" s="61"/>
      <c r="F42" s="122">
        <v>0</v>
      </c>
      <c r="G42" s="122">
        <v>0</v>
      </c>
      <c r="H42" s="133">
        <f t="shared" si="1"/>
        <v>0</v>
      </c>
      <c r="I42" s="70">
        <v>0</v>
      </c>
      <c r="J42" s="127">
        <v>1486852</v>
      </c>
      <c r="K42" s="127">
        <v>3069330</v>
      </c>
      <c r="L42" s="127">
        <v>47995641</v>
      </c>
      <c r="M42" s="127">
        <v>137330534</v>
      </c>
      <c r="N42" s="127">
        <v>107138476</v>
      </c>
      <c r="O42" s="133">
        <f t="shared" si="3"/>
        <v>297020833</v>
      </c>
      <c r="P42" s="135">
        <f t="shared" si="4"/>
        <v>297020833</v>
      </c>
    </row>
    <row r="43" spans="1:16" ht="30" customHeight="1">
      <c r="A43" s="49"/>
      <c r="B43" s="49"/>
      <c r="C43" s="50"/>
      <c r="D43" s="60" t="s">
        <v>68</v>
      </c>
      <c r="E43" s="61"/>
      <c r="F43" s="122">
        <v>0</v>
      </c>
      <c r="G43" s="122">
        <v>0</v>
      </c>
      <c r="H43" s="133">
        <f t="shared" si="1"/>
        <v>0</v>
      </c>
      <c r="I43" s="70">
        <v>0</v>
      </c>
      <c r="J43" s="127">
        <v>36105228</v>
      </c>
      <c r="K43" s="127">
        <v>43403854</v>
      </c>
      <c r="L43" s="127">
        <v>54972215</v>
      </c>
      <c r="M43" s="127">
        <v>61675772</v>
      </c>
      <c r="N43" s="127">
        <v>39811842</v>
      </c>
      <c r="O43" s="133">
        <f t="shared" si="3"/>
        <v>235968911</v>
      </c>
      <c r="P43" s="135">
        <f t="shared" si="4"/>
        <v>235968911</v>
      </c>
    </row>
    <row r="44" spans="1:16" ht="30" customHeight="1">
      <c r="A44" s="49"/>
      <c r="B44" s="49"/>
      <c r="C44" s="50"/>
      <c r="D44" s="60" t="s">
        <v>69</v>
      </c>
      <c r="E44" s="61"/>
      <c r="F44" s="122">
        <v>0</v>
      </c>
      <c r="G44" s="122">
        <v>0</v>
      </c>
      <c r="H44" s="133">
        <f t="shared" si="1"/>
        <v>0</v>
      </c>
      <c r="I44" s="70">
        <v>0</v>
      </c>
      <c r="J44" s="127">
        <v>1086890</v>
      </c>
      <c r="K44" s="127">
        <v>3177260</v>
      </c>
      <c r="L44" s="127">
        <v>11604930</v>
      </c>
      <c r="M44" s="127">
        <v>39602990</v>
      </c>
      <c r="N44" s="127">
        <v>26226994</v>
      </c>
      <c r="O44" s="133">
        <f t="shared" si="3"/>
        <v>81699064</v>
      </c>
      <c r="P44" s="135">
        <f t="shared" si="4"/>
        <v>81699064</v>
      </c>
    </row>
    <row r="45" spans="1:16" ht="30" customHeight="1" thickBot="1">
      <c r="A45" s="49"/>
      <c r="B45" s="49"/>
      <c r="C45" s="62"/>
      <c r="D45" s="63" t="s">
        <v>78</v>
      </c>
      <c r="E45" s="64"/>
      <c r="F45" s="124">
        <v>0</v>
      </c>
      <c r="G45" s="124">
        <v>0</v>
      </c>
      <c r="H45" s="136">
        <f t="shared" si="1"/>
        <v>0</v>
      </c>
      <c r="I45" s="72">
        <v>0</v>
      </c>
      <c r="J45" s="143">
        <v>1886850</v>
      </c>
      <c r="K45" s="143">
        <v>1662120</v>
      </c>
      <c r="L45" s="143">
        <v>6596950</v>
      </c>
      <c r="M45" s="143">
        <v>36814313</v>
      </c>
      <c r="N45" s="143">
        <v>18547020</v>
      </c>
      <c r="O45" s="136">
        <f t="shared" si="3"/>
        <v>65507253</v>
      </c>
      <c r="P45" s="137">
        <f t="shared" si="4"/>
        <v>65507253</v>
      </c>
    </row>
    <row r="46" spans="1:16" ht="30" customHeight="1" thickBot="1">
      <c r="A46" s="49"/>
      <c r="B46" s="49"/>
      <c r="C46" s="205" t="s">
        <v>70</v>
      </c>
      <c r="D46" s="206"/>
      <c r="E46" s="206"/>
      <c r="F46" s="144">
        <f>SUM(F10,F31,F41)</f>
        <v>21476225</v>
      </c>
      <c r="G46" s="144">
        <f>SUM(G10,G31,G41)</f>
        <v>38312507</v>
      </c>
      <c r="H46" s="145">
        <f t="shared" si="1"/>
        <v>59788732</v>
      </c>
      <c r="I46" s="146">
        <f aca="true" t="shared" si="9" ref="I46:N46">SUM(I10,I31,I41)</f>
        <v>0</v>
      </c>
      <c r="J46" s="144">
        <f t="shared" si="9"/>
        <v>406290729</v>
      </c>
      <c r="K46" s="144">
        <f t="shared" si="9"/>
        <v>365058903</v>
      </c>
      <c r="L46" s="144">
        <f t="shared" si="9"/>
        <v>414220168</v>
      </c>
      <c r="M46" s="144">
        <f t="shared" si="9"/>
        <v>567217306</v>
      </c>
      <c r="N46" s="144">
        <f t="shared" si="9"/>
        <v>374357394</v>
      </c>
      <c r="O46" s="145">
        <f t="shared" si="3"/>
        <v>2127144500</v>
      </c>
      <c r="P46" s="147">
        <f t="shared" si="4"/>
        <v>2186933232</v>
      </c>
    </row>
    <row r="47" spans="1:17" ht="30" customHeight="1" thickBot="1" thickTop="1">
      <c r="A47" s="49"/>
      <c r="B47" s="49"/>
      <c r="C47" s="73" t="s">
        <v>73</v>
      </c>
      <c r="D47" s="47"/>
      <c r="E47" s="47"/>
      <c r="F47" s="111"/>
      <c r="G47" s="111"/>
      <c r="H47" s="111">
        <f t="shared" si="1"/>
        <v>0</v>
      </c>
      <c r="I47" s="111"/>
      <c r="J47" s="111"/>
      <c r="K47" s="111"/>
      <c r="L47" s="111"/>
      <c r="M47" s="111"/>
      <c r="N47" s="111"/>
      <c r="O47" s="111">
        <f t="shared" si="3"/>
        <v>0</v>
      </c>
      <c r="P47" s="148">
        <f t="shared" si="4"/>
        <v>0</v>
      </c>
      <c r="Q47" s="14"/>
    </row>
    <row r="48" spans="1:17" ht="30" customHeight="1">
      <c r="A48" s="49"/>
      <c r="B48" s="49"/>
      <c r="C48" s="48" t="s">
        <v>37</v>
      </c>
      <c r="D48" s="45"/>
      <c r="E48" s="46"/>
      <c r="F48" s="128">
        <f>SUM(F49,F55,F58,F63,F67,F68)</f>
        <v>18885901</v>
      </c>
      <c r="G48" s="128">
        <f>SUM(G49,G55,G58,G63,G67,G68)</f>
        <v>34044593</v>
      </c>
      <c r="H48" s="129">
        <f t="shared" si="1"/>
        <v>52930494</v>
      </c>
      <c r="I48" s="130">
        <f aca="true" t="shared" si="10" ref="I48:N48">SUM(I49,I55,I58,I63,I67,I68)</f>
        <v>0</v>
      </c>
      <c r="J48" s="128">
        <f t="shared" si="10"/>
        <v>241344139</v>
      </c>
      <c r="K48" s="128">
        <f t="shared" si="10"/>
        <v>194146073</v>
      </c>
      <c r="L48" s="128">
        <f t="shared" si="10"/>
        <v>157301534</v>
      </c>
      <c r="M48" s="128">
        <f t="shared" si="10"/>
        <v>142948720</v>
      </c>
      <c r="N48" s="128">
        <f t="shared" si="10"/>
        <v>74723563</v>
      </c>
      <c r="O48" s="129">
        <f t="shared" si="3"/>
        <v>810464029</v>
      </c>
      <c r="P48" s="131">
        <f t="shared" si="4"/>
        <v>863394523</v>
      </c>
      <c r="Q48" s="14"/>
    </row>
    <row r="49" spans="1:16" ht="30" customHeight="1">
      <c r="A49" s="49"/>
      <c r="B49" s="49"/>
      <c r="C49" s="50"/>
      <c r="D49" s="51" t="s">
        <v>38</v>
      </c>
      <c r="E49" s="52"/>
      <c r="F49" s="132">
        <f>SUM(F50:F54)</f>
        <v>1934166</v>
      </c>
      <c r="G49" s="132">
        <f>SUM(G50:G54)</f>
        <v>5011506</v>
      </c>
      <c r="H49" s="133">
        <f t="shared" si="1"/>
        <v>6945672</v>
      </c>
      <c r="I49" s="134">
        <f aca="true" t="shared" si="11" ref="I49:N49">SUM(I50:I54)</f>
        <v>0</v>
      </c>
      <c r="J49" s="132">
        <f t="shared" si="11"/>
        <v>44618318</v>
      </c>
      <c r="K49" s="132">
        <f t="shared" si="11"/>
        <v>35210295</v>
      </c>
      <c r="L49" s="132">
        <f t="shared" si="11"/>
        <v>25510033</v>
      </c>
      <c r="M49" s="132">
        <f t="shared" si="11"/>
        <v>30362638</v>
      </c>
      <c r="N49" s="132">
        <f t="shared" si="11"/>
        <v>20490667</v>
      </c>
      <c r="O49" s="133">
        <f t="shared" si="3"/>
        <v>156191951</v>
      </c>
      <c r="P49" s="135">
        <f t="shared" si="4"/>
        <v>163137623</v>
      </c>
    </row>
    <row r="50" spans="1:16" ht="30" customHeight="1">
      <c r="A50" s="49"/>
      <c r="B50" s="49"/>
      <c r="C50" s="50"/>
      <c r="D50" s="51"/>
      <c r="E50" s="55" t="s">
        <v>39</v>
      </c>
      <c r="F50" s="127">
        <v>0</v>
      </c>
      <c r="G50" s="127">
        <v>0</v>
      </c>
      <c r="H50" s="133">
        <f t="shared" si="1"/>
        <v>0</v>
      </c>
      <c r="I50" s="54">
        <v>0</v>
      </c>
      <c r="J50" s="127">
        <v>28057459</v>
      </c>
      <c r="K50" s="127">
        <v>21462393</v>
      </c>
      <c r="L50" s="127">
        <v>14557673</v>
      </c>
      <c r="M50" s="127">
        <v>18837081</v>
      </c>
      <c r="N50" s="127">
        <v>11719483</v>
      </c>
      <c r="O50" s="133">
        <f t="shared" si="3"/>
        <v>94634089</v>
      </c>
      <c r="P50" s="135">
        <f t="shared" si="4"/>
        <v>94634089</v>
      </c>
    </row>
    <row r="51" spans="1:16" ht="30" customHeight="1">
      <c r="A51" s="49"/>
      <c r="B51" s="49"/>
      <c r="C51" s="50"/>
      <c r="D51" s="51"/>
      <c r="E51" s="55" t="s">
        <v>40</v>
      </c>
      <c r="F51" s="127">
        <v>0</v>
      </c>
      <c r="G51" s="127">
        <v>0</v>
      </c>
      <c r="H51" s="133">
        <f t="shared" si="1"/>
        <v>0</v>
      </c>
      <c r="I51" s="54">
        <v>0</v>
      </c>
      <c r="J51" s="127">
        <v>126244</v>
      </c>
      <c r="K51" s="127">
        <v>404982</v>
      </c>
      <c r="L51" s="127">
        <v>675553</v>
      </c>
      <c r="M51" s="127">
        <v>2250858</v>
      </c>
      <c r="N51" s="127">
        <v>2015679</v>
      </c>
      <c r="O51" s="133">
        <f t="shared" si="3"/>
        <v>5473316</v>
      </c>
      <c r="P51" s="135">
        <f t="shared" si="4"/>
        <v>5473316</v>
      </c>
    </row>
    <row r="52" spans="1:16" ht="30" customHeight="1">
      <c r="A52" s="49"/>
      <c r="B52" s="49"/>
      <c r="C52" s="50"/>
      <c r="D52" s="51"/>
      <c r="E52" s="55" t="s">
        <v>41</v>
      </c>
      <c r="F52" s="127">
        <v>625065</v>
      </c>
      <c r="G52" s="127">
        <v>2522405</v>
      </c>
      <c r="H52" s="133">
        <f t="shared" si="1"/>
        <v>3147470</v>
      </c>
      <c r="I52" s="54">
        <v>0</v>
      </c>
      <c r="J52" s="127">
        <v>6660340</v>
      </c>
      <c r="K52" s="127">
        <v>5547977</v>
      </c>
      <c r="L52" s="127">
        <v>3916996</v>
      </c>
      <c r="M52" s="127">
        <v>4204497</v>
      </c>
      <c r="N52" s="127">
        <v>3975823</v>
      </c>
      <c r="O52" s="133">
        <f t="shared" si="3"/>
        <v>24305633</v>
      </c>
      <c r="P52" s="135">
        <f t="shared" si="4"/>
        <v>27453103</v>
      </c>
    </row>
    <row r="53" spans="1:16" ht="30" customHeight="1">
      <c r="A53" s="49"/>
      <c r="B53" s="49"/>
      <c r="C53" s="50"/>
      <c r="D53" s="51"/>
      <c r="E53" s="55" t="s">
        <v>42</v>
      </c>
      <c r="F53" s="127">
        <v>798526</v>
      </c>
      <c r="G53" s="127">
        <v>1858544</v>
      </c>
      <c r="H53" s="133">
        <f t="shared" si="1"/>
        <v>2657070</v>
      </c>
      <c r="I53" s="54">
        <v>0</v>
      </c>
      <c r="J53" s="127">
        <v>5805644</v>
      </c>
      <c r="K53" s="127">
        <v>4377696</v>
      </c>
      <c r="L53" s="127">
        <v>3965471</v>
      </c>
      <c r="M53" s="127">
        <v>2955147</v>
      </c>
      <c r="N53" s="127">
        <v>1430196</v>
      </c>
      <c r="O53" s="133">
        <f t="shared" si="3"/>
        <v>18534154</v>
      </c>
      <c r="P53" s="135">
        <f t="shared" si="4"/>
        <v>21191224</v>
      </c>
    </row>
    <row r="54" spans="1:16" ht="30" customHeight="1">
      <c r="A54" s="49"/>
      <c r="B54" s="49"/>
      <c r="C54" s="50"/>
      <c r="D54" s="51"/>
      <c r="E54" s="55" t="s">
        <v>43</v>
      </c>
      <c r="F54" s="127">
        <v>510575</v>
      </c>
      <c r="G54" s="127">
        <v>630557</v>
      </c>
      <c r="H54" s="133">
        <f t="shared" si="1"/>
        <v>1141132</v>
      </c>
      <c r="I54" s="54">
        <v>0</v>
      </c>
      <c r="J54" s="127">
        <v>3968631</v>
      </c>
      <c r="K54" s="127">
        <v>3417247</v>
      </c>
      <c r="L54" s="127">
        <v>2394340</v>
      </c>
      <c r="M54" s="127">
        <v>2115055</v>
      </c>
      <c r="N54" s="127">
        <v>1349486</v>
      </c>
      <c r="O54" s="133">
        <f t="shared" si="3"/>
        <v>13244759</v>
      </c>
      <c r="P54" s="135">
        <f t="shared" si="4"/>
        <v>14385891</v>
      </c>
    </row>
    <row r="55" spans="1:16" ht="30" customHeight="1">
      <c r="A55" s="49"/>
      <c r="B55" s="49"/>
      <c r="C55" s="50"/>
      <c r="D55" s="56" t="s">
        <v>44</v>
      </c>
      <c r="E55" s="57"/>
      <c r="F55" s="132">
        <f>SUM(F56:F57)</f>
        <v>6512889</v>
      </c>
      <c r="G55" s="132">
        <f>SUM(G56:G57)</f>
        <v>13542340</v>
      </c>
      <c r="H55" s="133">
        <f t="shared" si="1"/>
        <v>20055229</v>
      </c>
      <c r="I55" s="134">
        <f aca="true" t="shared" si="12" ref="I55:N55">SUM(I56:I57)</f>
        <v>0</v>
      </c>
      <c r="J55" s="132">
        <f t="shared" si="12"/>
        <v>122527469</v>
      </c>
      <c r="K55" s="132">
        <f t="shared" si="12"/>
        <v>97804392</v>
      </c>
      <c r="L55" s="132">
        <f t="shared" si="12"/>
        <v>67665988</v>
      </c>
      <c r="M55" s="132">
        <f t="shared" si="12"/>
        <v>51939997</v>
      </c>
      <c r="N55" s="132">
        <f t="shared" si="12"/>
        <v>27510991</v>
      </c>
      <c r="O55" s="133">
        <f t="shared" si="3"/>
        <v>367448837</v>
      </c>
      <c r="P55" s="135">
        <f t="shared" si="4"/>
        <v>387504066</v>
      </c>
    </row>
    <row r="56" spans="1:16" ht="30" customHeight="1">
      <c r="A56" s="49"/>
      <c r="B56" s="49"/>
      <c r="C56" s="50"/>
      <c r="D56" s="51"/>
      <c r="E56" s="55" t="s">
        <v>45</v>
      </c>
      <c r="F56" s="127">
        <v>0</v>
      </c>
      <c r="G56" s="127">
        <v>0</v>
      </c>
      <c r="H56" s="133">
        <f t="shared" si="1"/>
        <v>0</v>
      </c>
      <c r="I56" s="54">
        <v>0</v>
      </c>
      <c r="J56" s="127">
        <v>90948107</v>
      </c>
      <c r="K56" s="127">
        <v>74041072</v>
      </c>
      <c r="L56" s="127">
        <v>51832115</v>
      </c>
      <c r="M56" s="127">
        <v>44361269</v>
      </c>
      <c r="N56" s="127">
        <v>24527215</v>
      </c>
      <c r="O56" s="133">
        <f t="shared" si="3"/>
        <v>285709778</v>
      </c>
      <c r="P56" s="135">
        <f t="shared" si="4"/>
        <v>285709778</v>
      </c>
    </row>
    <row r="57" spans="1:16" ht="30" customHeight="1">
      <c r="A57" s="49"/>
      <c r="B57" s="49"/>
      <c r="C57" s="50"/>
      <c r="D57" s="51"/>
      <c r="E57" s="55" t="s">
        <v>46</v>
      </c>
      <c r="F57" s="127">
        <v>6512889</v>
      </c>
      <c r="G57" s="127">
        <v>13542340</v>
      </c>
      <c r="H57" s="133">
        <f t="shared" si="1"/>
        <v>20055229</v>
      </c>
      <c r="I57" s="54">
        <v>0</v>
      </c>
      <c r="J57" s="127">
        <v>31579362</v>
      </c>
      <c r="K57" s="127">
        <v>23763320</v>
      </c>
      <c r="L57" s="127">
        <v>15833873</v>
      </c>
      <c r="M57" s="127">
        <v>7578728</v>
      </c>
      <c r="N57" s="127">
        <v>2983776</v>
      </c>
      <c r="O57" s="133">
        <f t="shared" si="3"/>
        <v>81739059</v>
      </c>
      <c r="P57" s="135">
        <f t="shared" si="4"/>
        <v>101794288</v>
      </c>
    </row>
    <row r="58" spans="1:16" ht="30" customHeight="1">
      <c r="A58" s="49"/>
      <c r="B58" s="49"/>
      <c r="C58" s="50"/>
      <c r="D58" s="56" t="s">
        <v>47</v>
      </c>
      <c r="E58" s="57"/>
      <c r="F58" s="132">
        <f>SUM(F59:F62)</f>
        <v>273317</v>
      </c>
      <c r="G58" s="132">
        <f>SUM(G59:G62)</f>
        <v>801786</v>
      </c>
      <c r="H58" s="133">
        <f t="shared" si="1"/>
        <v>1075103</v>
      </c>
      <c r="I58" s="134">
        <f aca="true" t="shared" si="13" ref="I58:N58">SUM(I59:I62)</f>
        <v>0</v>
      </c>
      <c r="J58" s="132">
        <f t="shared" si="13"/>
        <v>9328282</v>
      </c>
      <c r="K58" s="132">
        <f t="shared" si="13"/>
        <v>10353240</v>
      </c>
      <c r="L58" s="132">
        <f t="shared" si="13"/>
        <v>26212846</v>
      </c>
      <c r="M58" s="132">
        <f t="shared" si="13"/>
        <v>27525414</v>
      </c>
      <c r="N58" s="132">
        <f t="shared" si="13"/>
        <v>9118840</v>
      </c>
      <c r="O58" s="133">
        <f t="shared" si="3"/>
        <v>82538622</v>
      </c>
      <c r="P58" s="135">
        <f t="shared" si="4"/>
        <v>83613725</v>
      </c>
    </row>
    <row r="59" spans="1:16" ht="30" customHeight="1">
      <c r="A59" s="49"/>
      <c r="B59" s="49"/>
      <c r="C59" s="50"/>
      <c r="D59" s="51"/>
      <c r="E59" s="55" t="s">
        <v>48</v>
      </c>
      <c r="F59" s="127">
        <v>212882</v>
      </c>
      <c r="G59" s="127">
        <v>749388</v>
      </c>
      <c r="H59" s="133">
        <f t="shared" si="1"/>
        <v>962270</v>
      </c>
      <c r="I59" s="54">
        <v>0</v>
      </c>
      <c r="J59" s="127">
        <v>7587963</v>
      </c>
      <c r="K59" s="127">
        <v>8819186</v>
      </c>
      <c r="L59" s="127">
        <v>24647748</v>
      </c>
      <c r="M59" s="127">
        <v>25791681</v>
      </c>
      <c r="N59" s="127">
        <v>8407606</v>
      </c>
      <c r="O59" s="133">
        <f t="shared" si="3"/>
        <v>75254184</v>
      </c>
      <c r="P59" s="135">
        <f t="shared" si="4"/>
        <v>76216454</v>
      </c>
    </row>
    <row r="60" spans="1:16" ht="30" customHeight="1">
      <c r="A60" s="49"/>
      <c r="B60" s="49"/>
      <c r="C60" s="50"/>
      <c r="D60" s="51"/>
      <c r="E60" s="58" t="s">
        <v>49</v>
      </c>
      <c r="F60" s="127">
        <v>60435</v>
      </c>
      <c r="G60" s="127">
        <v>52398</v>
      </c>
      <c r="H60" s="133">
        <f t="shared" si="1"/>
        <v>112833</v>
      </c>
      <c r="I60" s="54">
        <v>0</v>
      </c>
      <c r="J60" s="127">
        <v>1740319</v>
      </c>
      <c r="K60" s="127">
        <v>1534054</v>
      </c>
      <c r="L60" s="127">
        <v>1565098</v>
      </c>
      <c r="M60" s="127">
        <v>1733733</v>
      </c>
      <c r="N60" s="127">
        <v>711234</v>
      </c>
      <c r="O60" s="133">
        <f t="shared" si="3"/>
        <v>7284438</v>
      </c>
      <c r="P60" s="135">
        <f t="shared" si="4"/>
        <v>7397271</v>
      </c>
    </row>
    <row r="61" spans="1:16" ht="30" customHeight="1">
      <c r="A61" s="49"/>
      <c r="B61" s="49"/>
      <c r="C61" s="50"/>
      <c r="D61" s="51"/>
      <c r="E61" s="58" t="s">
        <v>50</v>
      </c>
      <c r="F61" s="127">
        <v>0</v>
      </c>
      <c r="G61" s="127">
        <v>0</v>
      </c>
      <c r="H61" s="133">
        <f t="shared" si="1"/>
        <v>0</v>
      </c>
      <c r="I61" s="54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33">
        <f t="shared" si="3"/>
        <v>0</v>
      </c>
      <c r="P61" s="135">
        <f t="shared" si="4"/>
        <v>0</v>
      </c>
    </row>
    <row r="62" spans="1:16" ht="30" customHeight="1">
      <c r="A62" s="49"/>
      <c r="B62" s="49"/>
      <c r="C62" s="50"/>
      <c r="D62" s="59"/>
      <c r="E62" s="58" t="s">
        <v>77</v>
      </c>
      <c r="F62" s="127">
        <v>0</v>
      </c>
      <c r="G62" s="127">
        <v>0</v>
      </c>
      <c r="H62" s="133">
        <f t="shared" si="1"/>
        <v>0</v>
      </c>
      <c r="I62" s="70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33">
        <f t="shared" si="3"/>
        <v>0</v>
      </c>
      <c r="P62" s="135">
        <f t="shared" si="4"/>
        <v>0</v>
      </c>
    </row>
    <row r="63" spans="1:16" ht="30" customHeight="1">
      <c r="A63" s="49"/>
      <c r="B63" s="49"/>
      <c r="C63" s="50"/>
      <c r="D63" s="56" t="s">
        <v>51</v>
      </c>
      <c r="E63" s="57"/>
      <c r="F63" s="132">
        <f>SUM(F64:F66)</f>
        <v>5046111</v>
      </c>
      <c r="G63" s="132">
        <f>SUM(G64:G66)</f>
        <v>7815656</v>
      </c>
      <c r="H63" s="133">
        <f t="shared" si="1"/>
        <v>12861767</v>
      </c>
      <c r="I63" s="134">
        <f aca="true" t="shared" si="14" ref="I63:N63">SUM(I64:I66)</f>
        <v>0</v>
      </c>
      <c r="J63" s="132">
        <f t="shared" si="14"/>
        <v>12415800</v>
      </c>
      <c r="K63" s="132">
        <f t="shared" si="14"/>
        <v>17659039</v>
      </c>
      <c r="L63" s="132">
        <f t="shared" si="14"/>
        <v>12589169</v>
      </c>
      <c r="M63" s="132">
        <f t="shared" si="14"/>
        <v>10660275</v>
      </c>
      <c r="N63" s="132">
        <f t="shared" si="14"/>
        <v>5025894</v>
      </c>
      <c r="O63" s="133">
        <f t="shared" si="3"/>
        <v>58350177</v>
      </c>
      <c r="P63" s="135">
        <f t="shared" si="4"/>
        <v>71211944</v>
      </c>
    </row>
    <row r="64" spans="1:16" ht="30" customHeight="1">
      <c r="A64" s="49"/>
      <c r="B64" s="49"/>
      <c r="C64" s="50"/>
      <c r="D64" s="51"/>
      <c r="E64" s="58" t="s">
        <v>52</v>
      </c>
      <c r="F64" s="53">
        <v>3100919</v>
      </c>
      <c r="G64" s="53">
        <v>5521697</v>
      </c>
      <c r="H64" s="133">
        <f t="shared" si="1"/>
        <v>8622616</v>
      </c>
      <c r="I64" s="54">
        <v>0</v>
      </c>
      <c r="J64" s="53">
        <v>9921949</v>
      </c>
      <c r="K64" s="53">
        <v>15375248</v>
      </c>
      <c r="L64" s="53">
        <v>11006089</v>
      </c>
      <c r="M64" s="53">
        <v>9370394</v>
      </c>
      <c r="N64" s="53">
        <v>4695820</v>
      </c>
      <c r="O64" s="133">
        <f t="shared" si="3"/>
        <v>50369500</v>
      </c>
      <c r="P64" s="135">
        <f t="shared" si="4"/>
        <v>58992116</v>
      </c>
    </row>
    <row r="65" spans="1:16" ht="30" customHeight="1">
      <c r="A65" s="49"/>
      <c r="B65" s="49"/>
      <c r="C65" s="50"/>
      <c r="D65" s="51"/>
      <c r="E65" s="58" t="s">
        <v>53</v>
      </c>
      <c r="F65" s="53">
        <v>421436</v>
      </c>
      <c r="G65" s="53">
        <v>614345</v>
      </c>
      <c r="H65" s="133">
        <f t="shared" si="1"/>
        <v>1035781</v>
      </c>
      <c r="I65" s="121">
        <v>0</v>
      </c>
      <c r="J65" s="53">
        <v>771705</v>
      </c>
      <c r="K65" s="53">
        <v>643735</v>
      </c>
      <c r="L65" s="53">
        <v>873712</v>
      </c>
      <c r="M65" s="53">
        <v>417077</v>
      </c>
      <c r="N65" s="53">
        <v>150074</v>
      </c>
      <c r="O65" s="133">
        <f t="shared" si="3"/>
        <v>2856303</v>
      </c>
      <c r="P65" s="135">
        <f t="shared" si="4"/>
        <v>3892084</v>
      </c>
    </row>
    <row r="66" spans="1:16" ht="30" customHeight="1">
      <c r="A66" s="49"/>
      <c r="B66" s="49"/>
      <c r="C66" s="50"/>
      <c r="D66" s="51"/>
      <c r="E66" s="58" t="s">
        <v>54</v>
      </c>
      <c r="F66" s="53">
        <v>1523756</v>
      </c>
      <c r="G66" s="53">
        <v>1679614</v>
      </c>
      <c r="H66" s="133">
        <f t="shared" si="1"/>
        <v>3203370</v>
      </c>
      <c r="I66" s="121">
        <v>0</v>
      </c>
      <c r="J66" s="53">
        <v>1722146</v>
      </c>
      <c r="K66" s="53">
        <v>1640056</v>
      </c>
      <c r="L66" s="53">
        <v>709368</v>
      </c>
      <c r="M66" s="53">
        <v>872804</v>
      </c>
      <c r="N66" s="53">
        <v>180000</v>
      </c>
      <c r="O66" s="133">
        <f t="shared" si="3"/>
        <v>5124374</v>
      </c>
      <c r="P66" s="135">
        <f t="shared" si="4"/>
        <v>8327744</v>
      </c>
    </row>
    <row r="67" spans="1:16" ht="30" customHeight="1">
      <c r="A67" s="49"/>
      <c r="B67" s="49"/>
      <c r="C67" s="50"/>
      <c r="D67" s="60" t="s">
        <v>55</v>
      </c>
      <c r="E67" s="61"/>
      <c r="F67" s="53">
        <v>1141616</v>
      </c>
      <c r="G67" s="53">
        <v>1678415</v>
      </c>
      <c r="H67" s="133">
        <f t="shared" si="1"/>
        <v>2820031</v>
      </c>
      <c r="I67" s="54">
        <v>0</v>
      </c>
      <c r="J67" s="53">
        <v>13026178</v>
      </c>
      <c r="K67" s="53">
        <v>9758601</v>
      </c>
      <c r="L67" s="53">
        <v>8472962</v>
      </c>
      <c r="M67" s="53">
        <v>10716659</v>
      </c>
      <c r="N67" s="53">
        <v>7820360</v>
      </c>
      <c r="O67" s="133">
        <f t="shared" si="3"/>
        <v>49794760</v>
      </c>
      <c r="P67" s="135">
        <f t="shared" si="4"/>
        <v>52614791</v>
      </c>
    </row>
    <row r="68" spans="1:16" ht="30" customHeight="1" thickBot="1">
      <c r="A68" s="49"/>
      <c r="B68" s="49"/>
      <c r="C68" s="62"/>
      <c r="D68" s="63" t="s">
        <v>56</v>
      </c>
      <c r="E68" s="64"/>
      <c r="F68" s="65">
        <v>3977802</v>
      </c>
      <c r="G68" s="65">
        <v>5194890</v>
      </c>
      <c r="H68" s="136">
        <f t="shared" si="1"/>
        <v>9172692</v>
      </c>
      <c r="I68" s="66">
        <v>0</v>
      </c>
      <c r="J68" s="65">
        <v>39428092</v>
      </c>
      <c r="K68" s="65">
        <v>23360506</v>
      </c>
      <c r="L68" s="65">
        <v>16850536</v>
      </c>
      <c r="M68" s="65">
        <v>11743737</v>
      </c>
      <c r="N68" s="65">
        <v>4756811</v>
      </c>
      <c r="O68" s="136">
        <f t="shared" si="3"/>
        <v>96139682</v>
      </c>
      <c r="P68" s="137">
        <f t="shared" si="4"/>
        <v>105312374</v>
      </c>
    </row>
    <row r="69" spans="1:16" ht="30" customHeight="1">
      <c r="A69" s="49"/>
      <c r="B69" s="49"/>
      <c r="C69" s="48" t="s">
        <v>57</v>
      </c>
      <c r="D69" s="67"/>
      <c r="E69" s="68"/>
      <c r="F69" s="128">
        <f>SUM(F70:F78)</f>
        <v>688534</v>
      </c>
      <c r="G69" s="128">
        <f>SUM(G70:G78)</f>
        <v>678170</v>
      </c>
      <c r="H69" s="129">
        <f t="shared" si="1"/>
        <v>1366704</v>
      </c>
      <c r="I69" s="130">
        <f aca="true" t="shared" si="15" ref="I69:N69">SUM(I70:I78)</f>
        <v>0</v>
      </c>
      <c r="J69" s="128">
        <f t="shared" si="15"/>
        <v>88307843</v>
      </c>
      <c r="K69" s="128">
        <f t="shared" si="15"/>
        <v>87662863</v>
      </c>
      <c r="L69" s="128">
        <f t="shared" si="15"/>
        <v>105409115</v>
      </c>
      <c r="M69" s="128">
        <f t="shared" si="15"/>
        <v>118720681</v>
      </c>
      <c r="N69" s="128">
        <f t="shared" si="15"/>
        <v>88624219</v>
      </c>
      <c r="O69" s="129">
        <f t="shared" si="3"/>
        <v>488724721</v>
      </c>
      <c r="P69" s="131">
        <f t="shared" si="4"/>
        <v>490091425</v>
      </c>
    </row>
    <row r="70" spans="1:16" ht="30" customHeight="1">
      <c r="A70" s="49"/>
      <c r="B70" s="49"/>
      <c r="C70" s="69"/>
      <c r="D70" s="60" t="s">
        <v>58</v>
      </c>
      <c r="E70" s="61"/>
      <c r="F70" s="125">
        <v>0</v>
      </c>
      <c r="G70" s="125">
        <v>0</v>
      </c>
      <c r="H70" s="138">
        <f t="shared" si="1"/>
        <v>0</v>
      </c>
      <c r="I70" s="70">
        <v>0</v>
      </c>
      <c r="J70" s="125">
        <v>10822494</v>
      </c>
      <c r="K70" s="125">
        <v>17474938</v>
      </c>
      <c r="L70" s="125">
        <v>15512178</v>
      </c>
      <c r="M70" s="125">
        <v>12875148</v>
      </c>
      <c r="N70" s="125">
        <v>5807106</v>
      </c>
      <c r="O70" s="138">
        <f t="shared" si="3"/>
        <v>62491864</v>
      </c>
      <c r="P70" s="139">
        <f t="shared" si="4"/>
        <v>62491864</v>
      </c>
    </row>
    <row r="71" spans="1:16" ht="30" customHeight="1">
      <c r="A71" s="49"/>
      <c r="B71" s="49"/>
      <c r="C71" s="50"/>
      <c r="D71" s="60" t="s">
        <v>59</v>
      </c>
      <c r="E71" s="61"/>
      <c r="F71" s="127">
        <v>0</v>
      </c>
      <c r="G71" s="127">
        <v>0</v>
      </c>
      <c r="H71" s="132">
        <f t="shared" si="1"/>
        <v>0</v>
      </c>
      <c r="I71" s="70">
        <v>0</v>
      </c>
      <c r="J71" s="127">
        <v>111285</v>
      </c>
      <c r="K71" s="127">
        <v>0</v>
      </c>
      <c r="L71" s="127">
        <v>0</v>
      </c>
      <c r="M71" s="127">
        <v>0</v>
      </c>
      <c r="N71" s="127">
        <v>0</v>
      </c>
      <c r="O71" s="133">
        <f t="shared" si="3"/>
        <v>111285</v>
      </c>
      <c r="P71" s="135">
        <f t="shared" si="4"/>
        <v>111285</v>
      </c>
    </row>
    <row r="72" spans="1:16" ht="30" customHeight="1">
      <c r="A72" s="49"/>
      <c r="B72" s="49"/>
      <c r="C72" s="50"/>
      <c r="D72" s="60" t="s">
        <v>74</v>
      </c>
      <c r="E72" s="61"/>
      <c r="F72" s="127">
        <v>0</v>
      </c>
      <c r="G72" s="127">
        <v>0</v>
      </c>
      <c r="H72" s="132">
        <f t="shared" si="1"/>
        <v>0</v>
      </c>
      <c r="I72" s="70">
        <v>0</v>
      </c>
      <c r="J72" s="127">
        <v>43933905</v>
      </c>
      <c r="K72" s="127">
        <v>34094481</v>
      </c>
      <c r="L72" s="127">
        <v>26817917</v>
      </c>
      <c r="M72" s="127">
        <v>13343391</v>
      </c>
      <c r="N72" s="127">
        <v>8977338</v>
      </c>
      <c r="O72" s="133">
        <f t="shared" si="3"/>
        <v>127167032</v>
      </c>
      <c r="P72" s="135">
        <f t="shared" si="4"/>
        <v>127167032</v>
      </c>
    </row>
    <row r="73" spans="1:16" ht="30" customHeight="1">
      <c r="A73" s="49"/>
      <c r="B73" s="49"/>
      <c r="C73" s="50"/>
      <c r="D73" s="60" t="s">
        <v>60</v>
      </c>
      <c r="E73" s="61"/>
      <c r="F73" s="127">
        <v>0</v>
      </c>
      <c r="G73" s="127">
        <v>0</v>
      </c>
      <c r="H73" s="132">
        <f t="shared" si="1"/>
        <v>0</v>
      </c>
      <c r="I73" s="54">
        <v>0</v>
      </c>
      <c r="J73" s="127">
        <v>3386203</v>
      </c>
      <c r="K73" s="127">
        <v>2760253</v>
      </c>
      <c r="L73" s="127">
        <v>5758821</v>
      </c>
      <c r="M73" s="127">
        <v>7106098</v>
      </c>
      <c r="N73" s="127">
        <v>3625866</v>
      </c>
      <c r="O73" s="133">
        <f t="shared" si="3"/>
        <v>22637241</v>
      </c>
      <c r="P73" s="135">
        <f t="shared" si="4"/>
        <v>22637241</v>
      </c>
    </row>
    <row r="74" spans="1:16" ht="30" customHeight="1">
      <c r="A74" s="49"/>
      <c r="B74" s="49"/>
      <c r="C74" s="50"/>
      <c r="D74" s="60" t="s">
        <v>61</v>
      </c>
      <c r="E74" s="61"/>
      <c r="F74" s="127">
        <v>688534</v>
      </c>
      <c r="G74" s="127">
        <v>678170</v>
      </c>
      <c r="H74" s="132">
        <f t="shared" si="1"/>
        <v>1366704</v>
      </c>
      <c r="I74" s="54">
        <v>0</v>
      </c>
      <c r="J74" s="127">
        <v>11792566</v>
      </c>
      <c r="K74" s="127">
        <v>9566811</v>
      </c>
      <c r="L74" s="127">
        <v>9178482</v>
      </c>
      <c r="M74" s="127">
        <v>9361269</v>
      </c>
      <c r="N74" s="127">
        <v>2690134</v>
      </c>
      <c r="O74" s="133">
        <f t="shared" si="3"/>
        <v>42589262</v>
      </c>
      <c r="P74" s="135">
        <f t="shared" si="4"/>
        <v>43955966</v>
      </c>
    </row>
    <row r="75" spans="1:16" ht="30" customHeight="1">
      <c r="A75" s="49"/>
      <c r="B75" s="49"/>
      <c r="C75" s="50"/>
      <c r="D75" s="60" t="s">
        <v>62</v>
      </c>
      <c r="E75" s="61"/>
      <c r="F75" s="127">
        <v>0</v>
      </c>
      <c r="G75" s="127">
        <v>0</v>
      </c>
      <c r="H75" s="132">
        <f aca="true" t="shared" si="16" ref="H75:H84">SUM(F75:G75)</f>
        <v>0</v>
      </c>
      <c r="I75" s="70">
        <v>0</v>
      </c>
      <c r="J75" s="127">
        <v>18060798</v>
      </c>
      <c r="K75" s="127">
        <v>22853195</v>
      </c>
      <c r="L75" s="127">
        <v>28963272</v>
      </c>
      <c r="M75" s="127">
        <v>14239374</v>
      </c>
      <c r="N75" s="127">
        <v>9788107</v>
      </c>
      <c r="O75" s="133">
        <f aca="true" t="shared" si="17" ref="O75:O84">SUM(I75:N75)</f>
        <v>93904746</v>
      </c>
      <c r="P75" s="135">
        <f aca="true" t="shared" si="18" ref="P75:P84">SUM(O75,H75)</f>
        <v>93904746</v>
      </c>
    </row>
    <row r="76" spans="1:16" ht="30" customHeight="1">
      <c r="A76" s="49"/>
      <c r="B76" s="49"/>
      <c r="C76" s="50"/>
      <c r="D76" s="60" t="s">
        <v>63</v>
      </c>
      <c r="E76" s="61"/>
      <c r="F76" s="127">
        <v>0</v>
      </c>
      <c r="G76" s="127">
        <v>0</v>
      </c>
      <c r="H76" s="132">
        <f t="shared" si="16"/>
        <v>0</v>
      </c>
      <c r="I76" s="70">
        <v>0</v>
      </c>
      <c r="J76" s="127">
        <v>0</v>
      </c>
      <c r="K76" s="127">
        <v>0</v>
      </c>
      <c r="L76" s="127">
        <v>0</v>
      </c>
      <c r="M76" s="127">
        <v>0</v>
      </c>
      <c r="N76" s="127">
        <v>0</v>
      </c>
      <c r="O76" s="133">
        <f t="shared" si="17"/>
        <v>0</v>
      </c>
      <c r="P76" s="135">
        <f t="shared" si="18"/>
        <v>0</v>
      </c>
    </row>
    <row r="77" spans="1:16" ht="30" customHeight="1">
      <c r="A77" s="49"/>
      <c r="B77" s="49"/>
      <c r="C77" s="50"/>
      <c r="D77" s="201" t="s">
        <v>64</v>
      </c>
      <c r="E77" s="208"/>
      <c r="F77" s="127">
        <v>0</v>
      </c>
      <c r="G77" s="127">
        <v>0</v>
      </c>
      <c r="H77" s="133">
        <f t="shared" si="16"/>
        <v>0</v>
      </c>
      <c r="I77" s="70">
        <v>0</v>
      </c>
      <c r="J77" s="127">
        <v>200592</v>
      </c>
      <c r="K77" s="127">
        <v>913185</v>
      </c>
      <c r="L77" s="127">
        <v>19178445</v>
      </c>
      <c r="M77" s="127">
        <v>61795401</v>
      </c>
      <c r="N77" s="127">
        <v>57735668</v>
      </c>
      <c r="O77" s="133">
        <f t="shared" si="17"/>
        <v>139823291</v>
      </c>
      <c r="P77" s="135">
        <f t="shared" si="18"/>
        <v>139823291</v>
      </c>
    </row>
    <row r="78" spans="1:16" ht="30" customHeight="1" thickBot="1">
      <c r="A78" s="49"/>
      <c r="B78" s="49"/>
      <c r="C78" s="62"/>
      <c r="D78" s="203" t="s">
        <v>65</v>
      </c>
      <c r="E78" s="204"/>
      <c r="F78" s="126">
        <v>0</v>
      </c>
      <c r="G78" s="126">
        <v>0</v>
      </c>
      <c r="H78" s="140">
        <f t="shared" si="16"/>
        <v>0</v>
      </c>
      <c r="I78" s="71"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0</v>
      </c>
      <c r="O78" s="140">
        <f t="shared" si="17"/>
        <v>0</v>
      </c>
      <c r="P78" s="141">
        <f t="shared" si="18"/>
        <v>0</v>
      </c>
    </row>
    <row r="79" spans="1:16" ht="30" customHeight="1">
      <c r="A79" s="49"/>
      <c r="B79" s="49"/>
      <c r="C79" s="48" t="s">
        <v>66</v>
      </c>
      <c r="D79" s="67"/>
      <c r="E79" s="68"/>
      <c r="F79" s="128">
        <f>SUM(F80:F83)</f>
        <v>0</v>
      </c>
      <c r="G79" s="128">
        <f>SUM(G80:G83)</f>
        <v>0</v>
      </c>
      <c r="H79" s="129">
        <f t="shared" si="16"/>
        <v>0</v>
      </c>
      <c r="I79" s="123">
        <v>0</v>
      </c>
      <c r="J79" s="128">
        <f>SUM(J80:J83)</f>
        <v>36086078</v>
      </c>
      <c r="K79" s="128">
        <f>SUM(K80:K83)</f>
        <v>45821502</v>
      </c>
      <c r="L79" s="128">
        <f>SUM(L80:L83)</f>
        <v>108589291</v>
      </c>
      <c r="M79" s="128">
        <f>SUM(M80:M83)</f>
        <v>246268876</v>
      </c>
      <c r="N79" s="128">
        <f>SUM(N80:N83)</f>
        <v>171444361</v>
      </c>
      <c r="O79" s="129">
        <f t="shared" si="17"/>
        <v>608210108</v>
      </c>
      <c r="P79" s="131">
        <f t="shared" si="18"/>
        <v>608210108</v>
      </c>
    </row>
    <row r="80" spans="1:16" ht="30" customHeight="1">
      <c r="A80" s="49"/>
      <c r="B80" s="49"/>
      <c r="C80" s="50"/>
      <c r="D80" s="60" t="s">
        <v>67</v>
      </c>
      <c r="E80" s="61"/>
      <c r="F80" s="53">
        <v>0</v>
      </c>
      <c r="G80" s="53">
        <v>0</v>
      </c>
      <c r="H80" s="133">
        <f t="shared" si="16"/>
        <v>0</v>
      </c>
      <c r="I80" s="70">
        <v>0</v>
      </c>
      <c r="J80" s="127">
        <v>1348644</v>
      </c>
      <c r="K80" s="127">
        <v>2785465</v>
      </c>
      <c r="L80" s="127">
        <v>43072197</v>
      </c>
      <c r="M80" s="127">
        <v>123090411</v>
      </c>
      <c r="N80" s="127">
        <v>95857203</v>
      </c>
      <c r="O80" s="133">
        <f t="shared" si="17"/>
        <v>266153920</v>
      </c>
      <c r="P80" s="135">
        <f t="shared" si="18"/>
        <v>266153920</v>
      </c>
    </row>
    <row r="81" spans="1:16" ht="30" customHeight="1">
      <c r="A81" s="49"/>
      <c r="B81" s="49"/>
      <c r="C81" s="50"/>
      <c r="D81" s="60" t="s">
        <v>68</v>
      </c>
      <c r="E81" s="61"/>
      <c r="F81" s="53">
        <v>0</v>
      </c>
      <c r="G81" s="53">
        <v>0</v>
      </c>
      <c r="H81" s="133">
        <f t="shared" si="16"/>
        <v>0</v>
      </c>
      <c r="I81" s="70">
        <v>0</v>
      </c>
      <c r="J81" s="127">
        <v>32061068</v>
      </c>
      <c r="K81" s="127">
        <v>38680595</v>
      </c>
      <c r="L81" s="127">
        <v>49221402</v>
      </c>
      <c r="M81" s="127">
        <v>55317461</v>
      </c>
      <c r="N81" s="127">
        <v>35534349</v>
      </c>
      <c r="O81" s="133">
        <f t="shared" si="17"/>
        <v>210814875</v>
      </c>
      <c r="P81" s="135">
        <f t="shared" si="18"/>
        <v>210814875</v>
      </c>
    </row>
    <row r="82" spans="1:16" ht="30" customHeight="1">
      <c r="A82" s="49"/>
      <c r="B82" s="49"/>
      <c r="C82" s="50"/>
      <c r="D82" s="60" t="s">
        <v>69</v>
      </c>
      <c r="E82" s="61"/>
      <c r="F82" s="53">
        <v>0</v>
      </c>
      <c r="G82" s="53">
        <v>0</v>
      </c>
      <c r="H82" s="133">
        <f t="shared" si="16"/>
        <v>0</v>
      </c>
      <c r="I82" s="70">
        <v>0</v>
      </c>
      <c r="J82" s="127">
        <v>978201</v>
      </c>
      <c r="K82" s="127">
        <v>2859534</v>
      </c>
      <c r="L82" s="127">
        <v>10403314</v>
      </c>
      <c r="M82" s="127">
        <v>35265936</v>
      </c>
      <c r="N82" s="127">
        <v>23400241</v>
      </c>
      <c r="O82" s="133">
        <f t="shared" si="17"/>
        <v>72907226</v>
      </c>
      <c r="P82" s="135">
        <f t="shared" si="18"/>
        <v>72907226</v>
      </c>
    </row>
    <row r="83" spans="1:16" ht="30" customHeight="1" thickBot="1">
      <c r="A83" s="49"/>
      <c r="B83" s="49"/>
      <c r="C83" s="62"/>
      <c r="D83" s="63" t="s">
        <v>78</v>
      </c>
      <c r="E83" s="64"/>
      <c r="F83" s="65">
        <v>0</v>
      </c>
      <c r="G83" s="65">
        <v>0</v>
      </c>
      <c r="H83" s="136">
        <f t="shared" si="16"/>
        <v>0</v>
      </c>
      <c r="I83" s="72">
        <v>0</v>
      </c>
      <c r="J83" s="143">
        <v>1698165</v>
      </c>
      <c r="K83" s="143">
        <v>1495908</v>
      </c>
      <c r="L83" s="143">
        <v>5892378</v>
      </c>
      <c r="M83" s="143">
        <v>32595068</v>
      </c>
      <c r="N83" s="143">
        <v>16652568</v>
      </c>
      <c r="O83" s="136">
        <f t="shared" si="17"/>
        <v>58334087</v>
      </c>
      <c r="P83" s="137">
        <f t="shared" si="18"/>
        <v>58334087</v>
      </c>
    </row>
    <row r="84" spans="1:16" ht="30" customHeight="1" thickBot="1">
      <c r="A84" s="49"/>
      <c r="B84" s="49"/>
      <c r="C84" s="205" t="s">
        <v>70</v>
      </c>
      <c r="D84" s="206"/>
      <c r="E84" s="206"/>
      <c r="F84" s="144">
        <f>SUM(F48,F69,F79)</f>
        <v>19574435</v>
      </c>
      <c r="G84" s="144">
        <f>SUM(G48,G69,G79)</f>
        <v>34722763</v>
      </c>
      <c r="H84" s="145">
        <f t="shared" si="16"/>
        <v>54297198</v>
      </c>
      <c r="I84" s="146">
        <f aca="true" t="shared" si="19" ref="I84:N84">SUM(I48,I69,I79)</f>
        <v>0</v>
      </c>
      <c r="J84" s="144">
        <f t="shared" si="19"/>
        <v>365738060</v>
      </c>
      <c r="K84" s="144">
        <f t="shared" si="19"/>
        <v>327630438</v>
      </c>
      <c r="L84" s="144">
        <f t="shared" si="19"/>
        <v>371299940</v>
      </c>
      <c r="M84" s="144">
        <f t="shared" si="19"/>
        <v>507938277</v>
      </c>
      <c r="N84" s="144">
        <f t="shared" si="19"/>
        <v>334792143</v>
      </c>
      <c r="O84" s="145">
        <f t="shared" si="17"/>
        <v>1907398858</v>
      </c>
      <c r="P84" s="147">
        <f t="shared" si="18"/>
        <v>1961696056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2019-07-16T10:15:47Z</cp:lastPrinted>
  <dcterms:created xsi:type="dcterms:W3CDTF">2012-04-10T04:28:23Z</dcterms:created>
  <dcterms:modified xsi:type="dcterms:W3CDTF">2019-07-19T07:56:34Z</dcterms:modified>
  <cp:category/>
  <cp:version/>
  <cp:contentType/>
  <cp:contentStatus/>
</cp:coreProperties>
</file>