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<sst xmlns="http://schemas.openxmlformats.org/spreadsheetml/2006/main" count="283" uniqueCount="93">
  <si>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</si>
  <si>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</si>
  <si>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</si>
  <si>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</si>
  <si>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</si>
  <si>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</si>
  <si>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</si>
  <si>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</si>
  <si>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</si>
  <si>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</si>
  <si>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</si>
  <si>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</si>
  <si>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</si>
  <si>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</si>
  <si>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</si>
  <si>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</si>
  <si>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</si>
  <si>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</si>
  <si>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</si>
  <si>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</si>
  <si>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</si>
  <si>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</si>
  <si>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</si>
  <si>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</si>
  <si>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</si>
  <si>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</si>
  <si>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</si>
  <si>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</si>
  <si>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</si>
  <si>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</si>
  <si>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</si>
  <si>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</si>
  <si>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</si>
  <si>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</si>
  <si>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</si>
  <si>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</si>
  <si>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</si>
  <si>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</si>
  <si>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</si>
  <si>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</si>
  <si>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</si>
  <si>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</si>
  <si>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</si>
  <si>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</si>
  <si>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</si>
  <si>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</si>
  <si>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</si>
  <si>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</si>
  <si>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</si>
  <si>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</si>
  <si>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</si>
  <si>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</si>
  <si>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</si>
  <si>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</si>
  <si>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</si>
  <si>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</si>
  <si>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</si>
  <si>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</si>
  <si>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</si>
  <si>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</si>
  <si>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</si>
  <si>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</si>
  <si>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</si>
  <si>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</si>
  <si>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</si>
  <si>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</si>
  <si>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</si>
  <si>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</si>
  <si>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</si>
  <si>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</si>
  <si>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</si>
  <si>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</si>
  <si>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</si>
  <si>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</si>
  <si>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</si>
  <si>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</si>
  <si>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</si>
  <si>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</si>
  <si>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</si>
  <si>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</si>
  <si>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</si>
  <si>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</si>
  <si>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</si>
  <si>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</si>
  <si>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</si>
  <si>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</si>
  <si>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</si>
  <si>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</si>
  <si>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</si>
  <si>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</si>
  <si>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</si>
  <si>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01年 5月分）</t>
  </si>
  <si>
    <t>（令和 01年 5月分）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</si>
</sst>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 style="medium"/>
      <bottom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 style="thick"/>
      <right/>
      <top/>
      <bottom/>
    </border>
    <border diagonalUp="1">
      <left style="double"/>
      <right style="medium"/>
      <top style="thin"/>
      <bottom style="thin"/>
      <diagonal style="thin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ck"/>
      <right/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 style="thick"/>
      <top style="thick"/>
      <bottom style="medium"/>
    </border>
    <border>
      <left/>
      <right/>
      <top/>
      <bottom style="thick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 diagonalUp="1">
      <left style="double"/>
      <right style="medium"/>
      <top style="medium"/>
      <bottom style="thin"/>
      <diagonal style="thin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 style="double"/>
      <top style="medium"/>
      <bottom style="thin"/>
    </border>
    <border>
      <left style="double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79" fontId="4" fillId="0" borderId="0" xfId="0" applyNumberFormat="1" applyFont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9" fontId="6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176" fontId="12" fillId="0" borderId="29" xfId="0" applyNumberFormat="1" applyFont="1" applyFill="1" applyBorder="1" applyAlignment="1">
      <alignment vertical="center" shrinkToFit="1"/>
    </xf>
    <xf numFmtId="176" fontId="12" fillId="0" borderId="30" xfId="0" applyNumberFormat="1" applyFont="1" applyFill="1" applyBorder="1" applyAlignment="1">
      <alignment vertical="center" shrinkToFi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178" fontId="12" fillId="0" borderId="38" xfId="0" applyNumberFormat="1" applyFont="1" applyFill="1" applyBorder="1" applyAlignment="1">
      <alignment vertical="center" shrinkToFit="1"/>
    </xf>
    <xf numFmtId="178" fontId="12" fillId="0" borderId="19" xfId="0" applyNumberFormat="1" applyFont="1" applyFill="1" applyBorder="1" applyAlignment="1">
      <alignment vertical="center" shrinkToFit="1"/>
    </xf>
    <xf numFmtId="0" fontId="8" fillId="0" borderId="3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178" fontId="12" fillId="0" borderId="46" xfId="0" applyNumberFormat="1" applyFont="1" applyFill="1" applyBorder="1" applyAlignment="1">
      <alignment vertical="center" shrinkToFit="1"/>
    </xf>
    <xf numFmtId="178" fontId="12" fillId="0" borderId="47" xfId="0" applyNumberFormat="1" applyFont="1" applyFill="1" applyBorder="1" applyAlignment="1">
      <alignment vertical="center" shrinkToFit="1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176" fontId="12" fillId="0" borderId="49" xfId="0" applyNumberFormat="1" applyFont="1" applyFill="1" applyBorder="1" applyAlignment="1">
      <alignment vertical="center" shrinkToFit="1"/>
    </xf>
    <xf numFmtId="176" fontId="12" fillId="0" borderId="50" xfId="0" applyNumberFormat="1" applyFont="1" applyFill="1" applyBorder="1" applyAlignment="1">
      <alignment vertical="center" shrinkToFit="1"/>
    </xf>
    <xf numFmtId="176" fontId="12" fillId="0" borderId="51" xfId="0" applyNumberFormat="1" applyFont="1" applyFill="1" applyBorder="1" applyAlignment="1">
      <alignment vertical="center" shrinkToFit="1"/>
    </xf>
    <xf numFmtId="0" fontId="8" fillId="0" borderId="52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179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178" fontId="8" fillId="0" borderId="54" xfId="0" applyNumberFormat="1" applyFont="1" applyFill="1" applyBorder="1" applyAlignment="1">
      <alignment vertical="center"/>
    </xf>
    <xf numFmtId="176" fontId="8" fillId="0" borderId="55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56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0" fontId="8" fillId="0" borderId="58" xfId="0" applyFont="1" applyFill="1" applyBorder="1" applyAlignment="1">
      <alignment horizontal="left" vertical="center"/>
    </xf>
    <xf numFmtId="178" fontId="8" fillId="0" borderId="59" xfId="0" applyNumberFormat="1" applyFont="1" applyFill="1" applyBorder="1" applyAlignment="1">
      <alignment vertical="center"/>
    </xf>
    <xf numFmtId="178" fontId="8" fillId="0" borderId="60" xfId="0" applyNumberFormat="1" applyFont="1" applyFill="1" applyBorder="1" applyAlignment="1">
      <alignment vertical="center"/>
    </xf>
    <xf numFmtId="178" fontId="8" fillId="0" borderId="61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182" fontId="6" fillId="0" borderId="0" xfId="0" applyNumberFormat="1" applyFont="1" applyAlignment="1">
      <alignment horizontal="center" vertical="center"/>
    </xf>
    <xf numFmtId="56" fontId="3" fillId="0" borderId="0" xfId="0" applyNumberFormat="1" applyFont="1" applyAlignment="1">
      <alignment/>
    </xf>
    <xf numFmtId="176" fontId="4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 applyProtection="1">
      <alignment vertical="center" shrinkToFit="1"/>
      <protection locked="0"/>
    </xf>
    <xf numFmtId="176" fontId="8" fillId="0" borderId="62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1" fontId="8" fillId="0" borderId="63" xfId="0" applyNumberFormat="1" applyFont="1" applyFill="1" applyBorder="1" applyAlignment="1">
      <alignment vertical="center" shrinkToFit="1"/>
    </xf>
    <xf numFmtId="178" fontId="8" fillId="0" borderId="64" xfId="0" applyNumberFormat="1" applyFont="1" applyFill="1" applyBorder="1" applyAlignment="1" applyProtection="1">
      <alignment vertical="center" shrinkToFit="1"/>
      <protection/>
    </xf>
    <xf numFmtId="178" fontId="8" fillId="0" borderId="65" xfId="0" applyNumberFormat="1" applyFont="1" applyFill="1" applyBorder="1" applyAlignment="1" applyProtection="1">
      <alignment vertical="center" shrinkToFit="1"/>
      <protection/>
    </xf>
    <xf numFmtId="178" fontId="8" fillId="0" borderId="13" xfId="0" applyNumberFormat="1" applyFont="1" applyFill="1" applyBorder="1" applyAlignment="1" applyProtection="1">
      <alignment vertical="center" shrinkToFit="1"/>
      <protection/>
    </xf>
    <xf numFmtId="178" fontId="8" fillId="0" borderId="66" xfId="0" applyNumberFormat="1" applyFont="1" applyFill="1" applyBorder="1" applyAlignment="1" applyProtection="1">
      <alignment vertical="center" shrinkToFit="1"/>
      <protection/>
    </xf>
    <xf numFmtId="178" fontId="8" fillId="0" borderId="38" xfId="0" applyNumberFormat="1" applyFont="1" applyFill="1" applyBorder="1" applyAlignment="1" applyProtection="1">
      <alignment vertical="center" shrinkToFit="1"/>
      <protection/>
    </xf>
    <xf numFmtId="178" fontId="8" fillId="0" borderId="67" xfId="0" applyNumberFormat="1" applyFont="1" applyFill="1" applyBorder="1" applyAlignment="1" applyProtection="1">
      <alignment vertical="center" shrinkToFit="1"/>
      <protection/>
    </xf>
    <xf numFmtId="178" fontId="8" fillId="0" borderId="19" xfId="0" applyNumberFormat="1" applyFont="1" applyFill="1" applyBorder="1" applyAlignment="1" applyProtection="1">
      <alignment vertical="center" shrinkToFit="1"/>
      <protection/>
    </xf>
    <xf numFmtId="178" fontId="8" fillId="0" borderId="68" xfId="0" applyNumberFormat="1" applyFont="1" applyFill="1" applyBorder="1" applyAlignment="1" applyProtection="1">
      <alignment vertical="center" shrinkToFit="1"/>
      <protection/>
    </xf>
    <xf numFmtId="178" fontId="8" fillId="0" borderId="19" xfId="0" applyNumberFormat="1" applyFont="1" applyFill="1" applyBorder="1" applyAlignment="1" applyProtection="1">
      <alignment vertical="center" shrinkToFit="1"/>
      <protection locked="0"/>
    </xf>
    <xf numFmtId="178" fontId="8" fillId="0" borderId="38" xfId="0" applyNumberFormat="1" applyFont="1" applyFill="1" applyBorder="1" applyAlignment="1" applyProtection="1">
      <alignment vertical="center" shrinkToFit="1"/>
      <protection locked="0"/>
    </xf>
    <xf numFmtId="178" fontId="8" fillId="0" borderId="69" xfId="0" applyNumberFormat="1" applyFont="1" applyFill="1" applyBorder="1" applyAlignment="1" applyProtection="1">
      <alignment vertical="center" shrinkToFit="1"/>
      <protection/>
    </xf>
    <xf numFmtId="178" fontId="8" fillId="0" borderId="70" xfId="0" applyNumberFormat="1" applyFont="1" applyFill="1" applyBorder="1" applyAlignment="1" applyProtection="1">
      <alignment vertical="center" shrinkToFit="1"/>
      <protection/>
    </xf>
    <xf numFmtId="178" fontId="8" fillId="0" borderId="71" xfId="0" applyNumberFormat="1" applyFont="1" applyFill="1" applyBorder="1" applyAlignment="1" applyProtection="1">
      <alignment vertical="center" shrinkToFit="1"/>
      <protection/>
    </xf>
    <xf numFmtId="178" fontId="8" fillId="0" borderId="72" xfId="0" applyNumberFormat="1" applyFont="1" applyFill="1" applyBorder="1" applyAlignment="1" applyProtection="1">
      <alignment vertical="center" shrinkToFit="1"/>
      <protection/>
    </xf>
    <xf numFmtId="178" fontId="8" fillId="0" borderId="73" xfId="0" applyNumberFormat="1" applyFont="1" applyFill="1" applyBorder="1" applyAlignment="1" applyProtection="1">
      <alignment vertical="center" shrinkToFit="1"/>
      <protection/>
    </xf>
    <xf numFmtId="178" fontId="8" fillId="0" borderId="74" xfId="0" applyNumberFormat="1" applyFont="1" applyFill="1" applyBorder="1" applyAlignment="1" applyProtection="1">
      <alignment vertical="center" shrinkToFit="1"/>
      <protection/>
    </xf>
    <xf numFmtId="176" fontId="8" fillId="0" borderId="75" xfId="0" applyNumberFormat="1" applyFont="1" applyFill="1" applyBorder="1" applyAlignment="1" applyProtection="1">
      <alignment vertical="center" shrinkToFit="1"/>
      <protection/>
    </xf>
    <xf numFmtId="178" fontId="8" fillId="0" borderId="76" xfId="0" applyNumberFormat="1" applyFont="1" applyFill="1" applyBorder="1" applyAlignment="1" applyProtection="1">
      <alignment vertical="center" shrinkToFit="1"/>
      <protection/>
    </xf>
    <xf numFmtId="178" fontId="8" fillId="0" borderId="77" xfId="0" applyNumberFormat="1" applyFont="1" applyFill="1" applyBorder="1" applyAlignment="1" applyProtection="1">
      <alignment vertical="center" shrinkToFit="1"/>
      <protection/>
    </xf>
    <xf numFmtId="178" fontId="8" fillId="0" borderId="78" xfId="0" applyNumberFormat="1" applyFont="1" applyFill="1" applyBorder="1" applyAlignment="1" applyProtection="1">
      <alignment vertical="center" shrinkToFit="1"/>
      <protection/>
    </xf>
    <xf numFmtId="178" fontId="8" fillId="0" borderId="79" xfId="0" applyNumberFormat="1" applyFont="1" applyFill="1" applyBorder="1" applyAlignment="1" applyProtection="1">
      <alignment vertical="center" shrinkToFit="1"/>
      <protection/>
    </xf>
    <xf numFmtId="178" fontId="8" fillId="0" borderId="80" xfId="0" applyNumberFormat="1" applyFont="1" applyFill="1" applyBorder="1" applyAlignment="1" applyProtection="1">
      <alignment vertical="center" shrinkToFit="1"/>
      <protection/>
    </xf>
    <xf numFmtId="178" fontId="8" fillId="0" borderId="46" xfId="0" applyNumberFormat="1" applyFont="1" applyFill="1" applyBorder="1" applyAlignment="1" applyProtection="1">
      <alignment vertical="center" shrinkToFit="1"/>
      <protection locked="0"/>
    </xf>
    <xf numFmtId="178" fontId="8" fillId="0" borderId="38" xfId="0" applyNumberFormat="1" applyFont="1" applyBorder="1" applyAlignment="1">
      <alignment vertical="center" shrinkToFit="1"/>
    </xf>
    <xf numFmtId="178" fontId="8" fillId="0" borderId="81" xfId="0" applyNumberFormat="1" applyFont="1" applyFill="1" applyBorder="1" applyAlignment="1">
      <alignment vertical="center" shrinkToFit="1"/>
    </xf>
    <xf numFmtId="178" fontId="8" fillId="0" borderId="82" xfId="0" applyNumberFormat="1" applyFont="1" applyFill="1" applyBorder="1" applyAlignment="1">
      <alignment vertical="center" shrinkToFit="1"/>
    </xf>
    <xf numFmtId="178" fontId="8" fillId="0" borderId="46" xfId="0" applyNumberFormat="1" applyFont="1" applyBorder="1" applyAlignment="1">
      <alignment vertical="center" shrinkToFit="1"/>
    </xf>
    <xf numFmtId="178" fontId="8" fillId="0" borderId="38" xfId="0" applyNumberFormat="1" applyFont="1" applyFill="1" applyBorder="1" applyAlignment="1">
      <alignment vertical="center" shrinkToFit="1"/>
    </xf>
    <xf numFmtId="178" fontId="8" fillId="0" borderId="82" xfId="0" applyNumberFormat="1" applyFont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178" fontId="8" fillId="0" borderId="44" xfId="0" applyNumberFormat="1" applyFont="1" applyBorder="1" applyAlignment="1">
      <alignment vertical="center"/>
    </xf>
    <xf numFmtId="178" fontId="8" fillId="0" borderId="84" xfId="0" applyNumberFormat="1" applyFont="1" applyBorder="1" applyAlignment="1">
      <alignment vertical="center"/>
    </xf>
    <xf numFmtId="180" fontId="3" fillId="0" borderId="29" xfId="0" applyNumberFormat="1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178" fontId="8" fillId="0" borderId="87" xfId="0" applyNumberFormat="1" applyFont="1" applyBorder="1" applyAlignment="1">
      <alignment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3" fontId="6" fillId="0" borderId="0" xfId="0" applyNumberFormat="1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178" fontId="8" fillId="0" borderId="86" xfId="0" applyNumberFormat="1" applyFont="1" applyBorder="1" applyAlignment="1">
      <alignment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178" fontId="8" fillId="0" borderId="86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9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left" vertical="center"/>
    </xf>
    <xf numFmtId="0" fontId="8" fillId="0" borderId="10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left" vertical="center" shrinkToFit="1"/>
    </xf>
    <xf numFmtId="0" fontId="8" fillId="0" borderId="45" xfId="0" applyFont="1" applyFill="1" applyBorder="1" applyAlignment="1">
      <alignment horizontal="left" vertical="center" shrinkToFit="1"/>
    </xf>
    <xf numFmtId="0" fontId="8" fillId="0" borderId="110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50" zoomScaleNormal="50" zoomScalePageLayoutView="0" workbookViewId="0" topLeftCell="A39">
      <selection activeCell="M51" sqref="M51"/>
    </sheetView>
  </sheetViews>
  <sheetFormatPr defaultColWidth="0" defaultRowHeight="13.5" zeroHeight="1"/>
  <cols>
    <col min="1" max="1" width="4.625" style="49" customWidth="1"/>
    <col min="2" max="2" width="3.75390625" style="49" customWidth="1"/>
    <col min="3" max="4" width="6.125" style="49" customWidth="1"/>
    <col min="5" max="5" width="20.625" style="49" customWidth="1"/>
    <col min="6" max="16" width="16.625" style="49" customWidth="1"/>
    <col min="17" max="17" width="4.25390625" style="49" customWidth="1"/>
    <col min="18" max="16384" width="0" style="49" hidden="1" customWidth="1"/>
  </cols>
  <sheetData>
    <row r="1" spans="4:15" ht="39.75" customHeight="1">
      <c r="D1" s="74"/>
      <c r="E1" s="75"/>
      <c r="F1" s="172" t="s">
        <v>21</v>
      </c>
      <c r="G1" s="172"/>
      <c r="H1" s="172"/>
      <c r="I1" s="172"/>
      <c r="J1" s="172"/>
      <c r="K1" s="172"/>
      <c r="L1" s="172"/>
      <c r="M1" s="172"/>
      <c r="N1" s="172"/>
      <c r="O1" s="76"/>
    </row>
    <row r="2" spans="5:16" ht="45" customHeight="1">
      <c r="E2" s="77"/>
      <c r="F2" s="173" t="s">
        <v>91</v>
      </c>
      <c r="G2" s="173"/>
      <c r="H2" s="173"/>
      <c r="I2" s="173"/>
      <c r="J2" s="173"/>
      <c r="K2" s="174"/>
      <c r="L2" s="174"/>
      <c r="M2" s="174"/>
      <c r="N2" s="174"/>
      <c r="O2" s="184">
        <v>41009</v>
      </c>
      <c r="P2" s="184"/>
    </row>
    <row r="3" spans="6:17" ht="30" customHeight="1">
      <c r="F3" s="78"/>
      <c r="G3" s="78"/>
      <c r="H3" s="78"/>
      <c r="I3" s="78"/>
      <c r="J3" s="78"/>
      <c r="N3" s="79"/>
      <c r="O3" s="184" t="s">
        <v>0</v>
      </c>
      <c r="P3" s="184"/>
      <c r="Q3" s="80"/>
    </row>
    <row r="4" spans="3:17" s="1" customFormat="1" ht="45" customHeight="1">
      <c r="C4" s="104" t="s">
        <v>22</v>
      </c>
      <c r="F4" s="105"/>
      <c r="G4" s="106"/>
      <c r="H4" s="105"/>
      <c r="I4" s="105"/>
      <c r="J4" s="105"/>
      <c r="M4" s="99" t="s">
        <v>75</v>
      </c>
      <c r="N4" s="107"/>
      <c r="P4" s="103"/>
      <c r="Q4" s="5"/>
    </row>
    <row r="5" spans="6:17" s="1" customFormat="1" ht="7.5" customHeight="1" thickBot="1">
      <c r="F5" s="105"/>
      <c r="G5" s="105"/>
      <c r="H5" s="105"/>
      <c r="I5" s="105"/>
      <c r="J5" s="105"/>
      <c r="N5" s="107"/>
      <c r="O5" s="103"/>
      <c r="P5" s="103"/>
      <c r="Q5" s="5"/>
    </row>
    <row r="6" spans="3:19" s="1" customFormat="1" ht="45" customHeight="1">
      <c r="C6" s="182" t="s">
        <v>20</v>
      </c>
      <c r="D6" s="176"/>
      <c r="E6" s="183"/>
      <c r="F6" s="180" t="s">
        <v>80</v>
      </c>
      <c r="G6" s="183"/>
      <c r="H6" s="176" t="s">
        <v>81</v>
      </c>
      <c r="I6" s="176"/>
      <c r="J6" s="180" t="s">
        <v>82</v>
      </c>
      <c r="K6" s="181"/>
      <c r="L6" s="176" t="s">
        <v>85</v>
      </c>
      <c r="M6" s="177"/>
      <c r="P6" s="107"/>
      <c r="Q6" s="103"/>
      <c r="R6" s="103"/>
      <c r="S6" s="5"/>
    </row>
    <row r="7" spans="3:19" s="1" customFormat="1" ht="45" customHeight="1" thickBot="1">
      <c r="C7" s="164" t="s">
        <v>19</v>
      </c>
      <c r="D7" s="165"/>
      <c r="E7" s="165"/>
      <c r="F7" s="159">
        <v>43135</v>
      </c>
      <c r="G7" s="166"/>
      <c r="H7" s="175">
        <v>31616</v>
      </c>
      <c r="I7" s="166"/>
      <c r="J7" s="159">
        <v>16761</v>
      </c>
      <c r="K7" s="160"/>
      <c r="L7" s="178">
        <f>SUM(F7:K7)</f>
        <v>91512</v>
      </c>
      <c r="M7" s="179"/>
      <c r="P7" s="107"/>
      <c r="Q7" s="103"/>
      <c r="R7" s="103"/>
      <c r="S7" s="5"/>
    </row>
    <row r="8" spans="3:21" s="1" customFormat="1" ht="30" customHeight="1">
      <c r="C8" s="108"/>
      <c r="D8" s="108"/>
      <c r="E8" s="108"/>
      <c r="F8" s="109"/>
      <c r="G8" s="109"/>
      <c r="H8" s="110"/>
      <c r="I8" s="110"/>
      <c r="J8" s="109"/>
      <c r="K8" s="109"/>
      <c r="L8" s="109"/>
      <c r="M8" s="109"/>
      <c r="N8" s="110"/>
      <c r="O8" s="110"/>
      <c r="R8" s="107"/>
      <c r="S8" s="103"/>
      <c r="T8" s="103"/>
      <c r="U8" s="5"/>
    </row>
    <row r="9" spans="3:17" ht="45" customHeight="1">
      <c r="C9" s="81" t="s">
        <v>23</v>
      </c>
      <c r="E9" s="82"/>
      <c r="O9" s="98"/>
      <c r="P9" s="100" t="s">
        <v>75</v>
      </c>
      <c r="Q9" s="80"/>
    </row>
    <row r="10" spans="3:17" ht="6.75" customHeight="1" thickBot="1">
      <c r="C10" s="83"/>
      <c r="D10" s="83"/>
      <c r="E10" s="84"/>
      <c r="L10" s="85"/>
      <c r="M10" s="85"/>
      <c r="N10" s="161"/>
      <c r="O10" s="161"/>
      <c r="P10" s="161"/>
      <c r="Q10" s="85"/>
    </row>
    <row r="11" spans="3:17" ht="49.5" customHeight="1">
      <c r="C11" s="153"/>
      <c r="D11" s="154"/>
      <c r="E11" s="154"/>
      <c r="F11" s="8" t="s">
        <v>10</v>
      </c>
      <c r="G11" s="8" t="s">
        <v>28</v>
      </c>
      <c r="H11" s="9" t="s">
        <v>11</v>
      </c>
      <c r="I11" s="10" t="s">
        <v>29</v>
      </c>
      <c r="J11" s="11" t="s">
        <v>1</v>
      </c>
      <c r="K11" s="11" t="s">
        <v>2</v>
      </c>
      <c r="L11" s="11" t="s">
        <v>3</v>
      </c>
      <c r="M11" s="11" t="s">
        <v>4</v>
      </c>
      <c r="N11" s="11" t="s">
        <v>5</v>
      </c>
      <c r="O11" s="12" t="s">
        <v>11</v>
      </c>
      <c r="P11" s="13" t="s">
        <v>83</v>
      </c>
      <c r="Q11" s="14"/>
    </row>
    <row r="12" spans="3:17" ht="49.5" customHeight="1">
      <c r="C12" s="86" t="s">
        <v>86</v>
      </c>
      <c r="D12" s="15"/>
      <c r="E12" s="15"/>
      <c r="F12" s="21">
        <f>SUM(F13:F15)</f>
        <v>3652</v>
      </c>
      <c r="G12" s="21">
        <f>SUM(G13:G15)</f>
        <v>2748</v>
      </c>
      <c r="H12" s="22">
        <f>SUM(H13:H15)</f>
        <v>6400</v>
      </c>
      <c r="I12" s="16">
        <v>0</v>
      </c>
      <c r="J12" s="21">
        <f aca="true" t="shared" si="0" ref="J12:O12">SUM(J13:J15)</f>
        <v>4356</v>
      </c>
      <c r="K12" s="21">
        <f t="shared" si="0"/>
        <v>2583</v>
      </c>
      <c r="L12" s="21">
        <f t="shared" si="0"/>
        <v>2037</v>
      </c>
      <c r="M12" s="21">
        <f t="shared" si="0"/>
        <v>2438</v>
      </c>
      <c r="N12" s="21">
        <f t="shared" si="0"/>
        <v>1438</v>
      </c>
      <c r="O12" s="22">
        <f t="shared" si="0"/>
        <v>12852</v>
      </c>
      <c r="P12" s="24">
        <f aca="true" t="shared" si="1" ref="P12:P17">H12+O12</f>
        <v>19252</v>
      </c>
      <c r="Q12" s="14"/>
    </row>
    <row r="13" spans="3:16" ht="49.5" customHeight="1">
      <c r="C13" s="86" t="s">
        <v>87</v>
      </c>
      <c r="D13" s="87"/>
      <c r="E13" s="87"/>
      <c r="F13" s="21">
        <v>420</v>
      </c>
      <c r="G13" s="21">
        <v>305</v>
      </c>
      <c r="H13" s="22">
        <f>SUM(F13:G13)</f>
        <v>725</v>
      </c>
      <c r="I13" s="16">
        <v>0</v>
      </c>
      <c r="J13" s="21">
        <v>451</v>
      </c>
      <c r="K13" s="21">
        <v>259</v>
      </c>
      <c r="L13" s="21">
        <v>177</v>
      </c>
      <c r="M13" s="21">
        <v>189</v>
      </c>
      <c r="N13" s="21">
        <v>110</v>
      </c>
      <c r="O13" s="22">
        <f>SUM(J13:N13)</f>
        <v>1186</v>
      </c>
      <c r="P13" s="24">
        <f t="shared" si="1"/>
        <v>1911</v>
      </c>
    </row>
    <row r="14" spans="3:16" ht="49.5" customHeight="1">
      <c r="C14" s="162" t="s">
        <v>88</v>
      </c>
      <c r="D14" s="163"/>
      <c r="E14" s="163"/>
      <c r="F14" s="21">
        <v>1623</v>
      </c>
      <c r="G14" s="21">
        <v>1078</v>
      </c>
      <c r="H14" s="22">
        <f>SUM(F14:G14)</f>
        <v>2701</v>
      </c>
      <c r="I14" s="16">
        <v>0</v>
      </c>
      <c r="J14" s="21">
        <v>1539</v>
      </c>
      <c r="K14" s="21">
        <v>823</v>
      </c>
      <c r="L14" s="21">
        <v>569</v>
      </c>
      <c r="M14" s="21">
        <v>668</v>
      </c>
      <c r="N14" s="21">
        <v>382</v>
      </c>
      <c r="O14" s="22">
        <f>SUM(J14:N14)</f>
        <v>3981</v>
      </c>
      <c r="P14" s="24">
        <f t="shared" si="1"/>
        <v>6682</v>
      </c>
    </row>
    <row r="15" spans="3:16" ht="49.5" customHeight="1">
      <c r="C15" s="86" t="s">
        <v>89</v>
      </c>
      <c r="D15" s="87"/>
      <c r="E15" s="87"/>
      <c r="F15" s="21">
        <v>1609</v>
      </c>
      <c r="G15" s="21">
        <v>1365</v>
      </c>
      <c r="H15" s="22">
        <f>SUM(F15:G15)</f>
        <v>2974</v>
      </c>
      <c r="I15" s="16"/>
      <c r="J15" s="21">
        <v>2366</v>
      </c>
      <c r="K15" s="21">
        <v>1501</v>
      </c>
      <c r="L15" s="21">
        <v>1291</v>
      </c>
      <c r="M15" s="21">
        <v>1581</v>
      </c>
      <c r="N15" s="21">
        <v>946</v>
      </c>
      <c r="O15" s="22">
        <f>SUM(J15:N15)</f>
        <v>7685</v>
      </c>
      <c r="P15" s="24">
        <f t="shared" si="1"/>
        <v>10659</v>
      </c>
    </row>
    <row r="16" spans="3:16" ht="49.5" customHeight="1">
      <c r="C16" s="162" t="s">
        <v>90</v>
      </c>
      <c r="D16" s="163"/>
      <c r="E16" s="163"/>
      <c r="F16" s="21">
        <v>40</v>
      </c>
      <c r="G16" s="21">
        <v>39</v>
      </c>
      <c r="H16" s="22">
        <f>SUM(F16:G16)</f>
        <v>79</v>
      </c>
      <c r="I16" s="16">
        <v>0</v>
      </c>
      <c r="J16" s="21">
        <v>84</v>
      </c>
      <c r="K16" s="21">
        <v>45</v>
      </c>
      <c r="L16" s="21">
        <v>39</v>
      </c>
      <c r="M16" s="21">
        <v>46</v>
      </c>
      <c r="N16" s="21">
        <v>19</v>
      </c>
      <c r="O16" s="22">
        <f>SUM(J16:N16)</f>
        <v>233</v>
      </c>
      <c r="P16" s="24">
        <f t="shared" si="1"/>
        <v>312</v>
      </c>
    </row>
    <row r="17" spans="3:16" ht="49.5" customHeight="1" thickBot="1">
      <c r="C17" s="157" t="s">
        <v>14</v>
      </c>
      <c r="D17" s="158"/>
      <c r="E17" s="158"/>
      <c r="F17" s="88">
        <f>F12+F16</f>
        <v>3692</v>
      </c>
      <c r="G17" s="88">
        <f>G12+G16</f>
        <v>2787</v>
      </c>
      <c r="H17" s="88">
        <f>H12+H16</f>
        <v>6479</v>
      </c>
      <c r="I17" s="89">
        <v>0</v>
      </c>
      <c r="J17" s="88">
        <f aca="true" t="shared" si="2" ref="J17:O17">J12+J16</f>
        <v>4440</v>
      </c>
      <c r="K17" s="88">
        <f t="shared" si="2"/>
        <v>2628</v>
      </c>
      <c r="L17" s="88">
        <f t="shared" si="2"/>
        <v>2076</v>
      </c>
      <c r="M17" s="88">
        <f t="shared" si="2"/>
        <v>2484</v>
      </c>
      <c r="N17" s="88">
        <f t="shared" si="2"/>
        <v>1457</v>
      </c>
      <c r="O17" s="88">
        <f t="shared" si="2"/>
        <v>13085</v>
      </c>
      <c r="P17" s="90">
        <f t="shared" si="1"/>
        <v>19564</v>
      </c>
    </row>
    <row r="18" ht="30" customHeight="1"/>
    <row r="19" spans="3:17" ht="39.75" customHeight="1">
      <c r="C19" s="81" t="s">
        <v>24</v>
      </c>
      <c r="E19" s="82"/>
      <c r="N19" s="101"/>
      <c r="O19" s="80"/>
      <c r="P19" s="102" t="s">
        <v>79</v>
      </c>
      <c r="Q19" s="80"/>
    </row>
    <row r="20" spans="3:17" ht="6.75" customHeight="1" thickBot="1">
      <c r="C20" s="83"/>
      <c r="D20" s="83"/>
      <c r="E20" s="84"/>
      <c r="L20" s="85"/>
      <c r="M20" s="85"/>
      <c r="N20" s="85"/>
      <c r="P20" s="85"/>
      <c r="Q20" s="85"/>
    </row>
    <row r="21" spans="3:17" ht="49.5" customHeight="1">
      <c r="C21" s="153"/>
      <c r="D21" s="154"/>
      <c r="E21" s="154"/>
      <c r="F21" s="171" t="s">
        <v>15</v>
      </c>
      <c r="G21" s="169"/>
      <c r="H21" s="169"/>
      <c r="I21" s="169" t="s">
        <v>16</v>
      </c>
      <c r="J21" s="169"/>
      <c r="K21" s="169"/>
      <c r="L21" s="169"/>
      <c r="M21" s="169"/>
      <c r="N21" s="169"/>
      <c r="O21" s="169"/>
      <c r="P21" s="151" t="s">
        <v>84</v>
      </c>
      <c r="Q21" s="14"/>
    </row>
    <row r="22" spans="3:17" ht="49.5" customHeight="1">
      <c r="C22" s="155"/>
      <c r="D22" s="156"/>
      <c r="E22" s="156"/>
      <c r="F22" s="15" t="s">
        <v>7</v>
      </c>
      <c r="G22" s="15" t="s">
        <v>8</v>
      </c>
      <c r="H22" s="17" t="s">
        <v>9</v>
      </c>
      <c r="I22" s="18" t="s">
        <v>29</v>
      </c>
      <c r="J22" s="15" t="s">
        <v>1</v>
      </c>
      <c r="K22" s="19" t="s">
        <v>2</v>
      </c>
      <c r="L22" s="19" t="s">
        <v>3</v>
      </c>
      <c r="M22" s="19" t="s">
        <v>4</v>
      </c>
      <c r="N22" s="19" t="s">
        <v>5</v>
      </c>
      <c r="O22" s="20" t="s">
        <v>9</v>
      </c>
      <c r="P22" s="152"/>
      <c r="Q22" s="14"/>
    </row>
    <row r="23" spans="3:17" ht="49.5" customHeight="1">
      <c r="C23" s="86" t="s">
        <v>12</v>
      </c>
      <c r="D23" s="15"/>
      <c r="E23" s="15"/>
      <c r="F23" s="21">
        <v>945</v>
      </c>
      <c r="G23" s="21">
        <v>1215</v>
      </c>
      <c r="H23" s="22">
        <f>SUM(F23:G23)</f>
        <v>2160</v>
      </c>
      <c r="I23" s="23">
        <v>0</v>
      </c>
      <c r="J23" s="21">
        <v>3238</v>
      </c>
      <c r="K23" s="21">
        <v>1930</v>
      </c>
      <c r="L23" s="21">
        <v>1154</v>
      </c>
      <c r="M23" s="21">
        <v>815</v>
      </c>
      <c r="N23" s="21">
        <v>354</v>
      </c>
      <c r="O23" s="22">
        <f>SUM(I23:N23)</f>
        <v>7491</v>
      </c>
      <c r="P23" s="24">
        <f>H23+O23</f>
        <v>9651</v>
      </c>
      <c r="Q23" s="14"/>
    </row>
    <row r="24" spans="3:16" ht="49.5" customHeight="1">
      <c r="C24" s="162" t="s">
        <v>13</v>
      </c>
      <c r="D24" s="163"/>
      <c r="E24" s="163"/>
      <c r="F24" s="21">
        <v>13</v>
      </c>
      <c r="G24" s="21">
        <v>16</v>
      </c>
      <c r="H24" s="22">
        <f>SUM(F24:G24)</f>
        <v>29</v>
      </c>
      <c r="I24" s="23">
        <v>0</v>
      </c>
      <c r="J24" s="21">
        <v>61</v>
      </c>
      <c r="K24" s="21">
        <v>40</v>
      </c>
      <c r="L24" s="21">
        <v>20</v>
      </c>
      <c r="M24" s="21">
        <v>18</v>
      </c>
      <c r="N24" s="21">
        <v>9</v>
      </c>
      <c r="O24" s="22">
        <f>SUM(I24:N24)</f>
        <v>148</v>
      </c>
      <c r="P24" s="24">
        <f>H24+O24</f>
        <v>177</v>
      </c>
    </row>
    <row r="25" spans="3:16" ht="49.5" customHeight="1" thickBot="1">
      <c r="C25" s="157" t="s">
        <v>14</v>
      </c>
      <c r="D25" s="158"/>
      <c r="E25" s="158"/>
      <c r="F25" s="88">
        <f>SUM(F23:F24)</f>
        <v>958</v>
      </c>
      <c r="G25" s="88">
        <f>SUM(G23:G24)</f>
        <v>1231</v>
      </c>
      <c r="H25" s="91">
        <f>SUM(F25:G25)</f>
        <v>2189</v>
      </c>
      <c r="I25" s="92">
        <f>SUM(I23:I24)</f>
        <v>0</v>
      </c>
      <c r="J25" s="88">
        <f aca="true" t="shared" si="3" ref="J25:O25">SUM(J23:J24)</f>
        <v>3299</v>
      </c>
      <c r="K25" s="88">
        <f t="shared" si="3"/>
        <v>1970</v>
      </c>
      <c r="L25" s="88">
        <f t="shared" si="3"/>
        <v>1174</v>
      </c>
      <c r="M25" s="88">
        <f t="shared" si="3"/>
        <v>833</v>
      </c>
      <c r="N25" s="88">
        <f t="shared" si="3"/>
        <v>363</v>
      </c>
      <c r="O25" s="91">
        <f t="shared" si="3"/>
        <v>7639</v>
      </c>
      <c r="P25" s="90">
        <f>H25+O25</f>
        <v>9828</v>
      </c>
    </row>
    <row r="26" ht="30" customHeight="1"/>
    <row r="27" spans="3:17" ht="39.75" customHeight="1">
      <c r="C27" s="81" t="s">
        <v>25</v>
      </c>
      <c r="E27" s="82"/>
      <c r="N27" s="80"/>
      <c r="O27" s="80"/>
      <c r="P27" s="102" t="s">
        <v>79</v>
      </c>
      <c r="Q27" s="80"/>
    </row>
    <row r="28" spans="3:17" ht="6.75" customHeight="1" thickBot="1">
      <c r="C28" s="83"/>
      <c r="D28" s="83"/>
      <c r="E28" s="84"/>
      <c r="L28" s="85"/>
      <c r="M28" s="85"/>
      <c r="N28" s="85"/>
      <c r="P28" s="85"/>
      <c r="Q28" s="85"/>
    </row>
    <row r="29" spans="3:17" ht="49.5" customHeight="1">
      <c r="C29" s="153"/>
      <c r="D29" s="154"/>
      <c r="E29" s="154"/>
      <c r="F29" s="171" t="s">
        <v>15</v>
      </c>
      <c r="G29" s="169"/>
      <c r="H29" s="169"/>
      <c r="I29" s="169" t="s">
        <v>16</v>
      </c>
      <c r="J29" s="169"/>
      <c r="K29" s="169"/>
      <c r="L29" s="169"/>
      <c r="M29" s="169"/>
      <c r="N29" s="169"/>
      <c r="O29" s="169"/>
      <c r="P29" s="151" t="s">
        <v>84</v>
      </c>
      <c r="Q29" s="14"/>
    </row>
    <row r="30" spans="3:17" ht="49.5" customHeight="1">
      <c r="C30" s="155"/>
      <c r="D30" s="156"/>
      <c r="E30" s="156"/>
      <c r="F30" s="15" t="s">
        <v>7</v>
      </c>
      <c r="G30" s="15" t="s">
        <v>8</v>
      </c>
      <c r="H30" s="17" t="s">
        <v>9</v>
      </c>
      <c r="I30" s="18" t="s">
        <v>29</v>
      </c>
      <c r="J30" s="15" t="s">
        <v>1</v>
      </c>
      <c r="K30" s="19" t="s">
        <v>2</v>
      </c>
      <c r="L30" s="19" t="s">
        <v>3</v>
      </c>
      <c r="M30" s="19" t="s">
        <v>4</v>
      </c>
      <c r="N30" s="19" t="s">
        <v>5</v>
      </c>
      <c r="O30" s="20" t="s">
        <v>9</v>
      </c>
      <c r="P30" s="152"/>
      <c r="Q30" s="14"/>
    </row>
    <row r="31" spans="3:17" ht="49.5" customHeight="1">
      <c r="C31" s="86" t="s">
        <v>12</v>
      </c>
      <c r="D31" s="15"/>
      <c r="E31" s="15"/>
      <c r="F31" s="21">
        <v>16</v>
      </c>
      <c r="G31" s="21">
        <v>8</v>
      </c>
      <c r="H31" s="22">
        <f>SUM(F31:G31)</f>
        <v>24</v>
      </c>
      <c r="I31" s="23">
        <v>0</v>
      </c>
      <c r="J31" s="21">
        <v>1004</v>
      </c>
      <c r="K31" s="21">
        <v>692</v>
      </c>
      <c r="L31" s="21">
        <v>573</v>
      </c>
      <c r="M31" s="21">
        <v>503</v>
      </c>
      <c r="N31" s="21">
        <v>325</v>
      </c>
      <c r="O31" s="22">
        <f>SUM(I31:N31)</f>
        <v>3097</v>
      </c>
      <c r="P31" s="24">
        <f>H31+O31</f>
        <v>3121</v>
      </c>
      <c r="Q31" s="14"/>
    </row>
    <row r="32" spans="3:16" ht="49.5" customHeight="1">
      <c r="C32" s="162" t="s">
        <v>13</v>
      </c>
      <c r="D32" s="163"/>
      <c r="E32" s="163"/>
      <c r="F32" s="21">
        <v>0</v>
      </c>
      <c r="G32" s="21">
        <v>0</v>
      </c>
      <c r="H32" s="22">
        <f>SUM(F32:G32)</f>
        <v>0</v>
      </c>
      <c r="I32" s="23">
        <v>0</v>
      </c>
      <c r="J32" s="21">
        <v>10</v>
      </c>
      <c r="K32" s="21">
        <v>9</v>
      </c>
      <c r="L32" s="21">
        <v>3</v>
      </c>
      <c r="M32" s="21">
        <v>3</v>
      </c>
      <c r="N32" s="21">
        <v>1</v>
      </c>
      <c r="O32" s="22">
        <f>SUM(I32:N32)</f>
        <v>26</v>
      </c>
      <c r="P32" s="24">
        <f>H32+O32</f>
        <v>26</v>
      </c>
    </row>
    <row r="33" spans="3:16" ht="49.5" customHeight="1" thickBot="1">
      <c r="C33" s="157" t="s">
        <v>14</v>
      </c>
      <c r="D33" s="158"/>
      <c r="E33" s="158"/>
      <c r="F33" s="88">
        <f>SUM(F31:F32)</f>
        <v>16</v>
      </c>
      <c r="G33" s="88">
        <f>SUM(G31:G32)</f>
        <v>8</v>
      </c>
      <c r="H33" s="91">
        <f>SUM(F33:G33)</f>
        <v>24</v>
      </c>
      <c r="I33" s="92">
        <f aca="true" t="shared" si="4" ref="I33:N33">SUM(I31:I32)</f>
        <v>0</v>
      </c>
      <c r="J33" s="88">
        <f t="shared" si="4"/>
        <v>1014</v>
      </c>
      <c r="K33" s="88">
        <f t="shared" si="4"/>
        <v>701</v>
      </c>
      <c r="L33" s="88">
        <f t="shared" si="4"/>
        <v>576</v>
      </c>
      <c r="M33" s="88">
        <f t="shared" si="4"/>
        <v>506</v>
      </c>
      <c r="N33" s="88">
        <f t="shared" si="4"/>
        <v>326</v>
      </c>
      <c r="O33" s="91">
        <f>SUM(I33:N33)</f>
        <v>3123</v>
      </c>
      <c r="P33" s="90">
        <f>H33+O33</f>
        <v>3147</v>
      </c>
    </row>
    <row r="34" ht="30" customHeight="1"/>
    <row r="35" spans="3:17" ht="39.75" customHeight="1">
      <c r="C35" s="81" t="s">
        <v>26</v>
      </c>
      <c r="E35" s="82"/>
      <c r="N35" s="80"/>
      <c r="O35" s="102" t="s">
        <v>79</v>
      </c>
      <c r="P35" s="80"/>
      <c r="Q35" s="80"/>
    </row>
    <row r="36" spans="3:17" ht="6.75" customHeight="1" thickBot="1">
      <c r="C36" s="83"/>
      <c r="D36" s="83"/>
      <c r="E36" s="84"/>
      <c r="L36" s="85"/>
      <c r="M36" s="85"/>
      <c r="N36" s="85"/>
      <c r="P36" s="85"/>
      <c r="Q36" s="85"/>
    </row>
    <row r="37" spans="3:17" ht="49.5" customHeight="1">
      <c r="C37" s="153"/>
      <c r="D37" s="154"/>
      <c r="E37" s="154"/>
      <c r="F37" s="171" t="s">
        <v>15</v>
      </c>
      <c r="G37" s="169"/>
      <c r="H37" s="169"/>
      <c r="I37" s="169" t="s">
        <v>16</v>
      </c>
      <c r="J37" s="169"/>
      <c r="K37" s="169"/>
      <c r="L37" s="169"/>
      <c r="M37" s="169"/>
      <c r="N37" s="170"/>
      <c r="O37" s="167" t="s">
        <v>84</v>
      </c>
      <c r="P37" s="14"/>
      <c r="Q37" s="14"/>
    </row>
    <row r="38" spans="3:17" ht="49.5" customHeight="1" thickBot="1">
      <c r="C38" s="189"/>
      <c r="D38" s="190"/>
      <c r="E38" s="190"/>
      <c r="F38" s="25" t="s">
        <v>7</v>
      </c>
      <c r="G38" s="25" t="s">
        <v>8</v>
      </c>
      <c r="H38" s="26" t="s">
        <v>9</v>
      </c>
      <c r="I38" s="27" t="s">
        <v>1</v>
      </c>
      <c r="J38" s="25" t="s">
        <v>2</v>
      </c>
      <c r="K38" s="28" t="s">
        <v>3</v>
      </c>
      <c r="L38" s="28" t="s">
        <v>4</v>
      </c>
      <c r="M38" s="28" t="s">
        <v>5</v>
      </c>
      <c r="N38" s="29" t="s">
        <v>11</v>
      </c>
      <c r="O38" s="168"/>
      <c r="P38" s="14"/>
      <c r="Q38" s="14"/>
    </row>
    <row r="39" spans="3:17" ht="49.5" customHeight="1">
      <c r="C39" s="93" t="s">
        <v>17</v>
      </c>
      <c r="D39" s="8"/>
      <c r="E39" s="8"/>
      <c r="F39" s="30">
        <f>SUM(F40:F41)</f>
        <v>0</v>
      </c>
      <c r="G39" s="30">
        <f>SUM(G40:G41)</f>
        <v>0</v>
      </c>
      <c r="H39" s="31">
        <f aca="true" t="shared" si="5" ref="H39:H50">SUM(F39:G39)</f>
        <v>0</v>
      </c>
      <c r="I39" s="32">
        <f>SUM(I40:I41)</f>
        <v>8</v>
      </c>
      <c r="J39" s="30">
        <f>SUM(J40:J41)</f>
        <v>12</v>
      </c>
      <c r="K39" s="30">
        <f>SUM(K40:K41)</f>
        <v>184</v>
      </c>
      <c r="L39" s="30">
        <f>SUM(L40:L41)</f>
        <v>506</v>
      </c>
      <c r="M39" s="30">
        <f>SUM(M40:M41)</f>
        <v>368</v>
      </c>
      <c r="N39" s="31">
        <f aca="true" t="shared" si="6" ref="N39:N50">SUM(I39:M39)</f>
        <v>1078</v>
      </c>
      <c r="O39" s="33">
        <f>H39+N39</f>
        <v>1078</v>
      </c>
      <c r="P39" s="14"/>
      <c r="Q39" s="14"/>
    </row>
    <row r="40" spans="3:15" ht="49.5" customHeight="1">
      <c r="C40" s="162" t="s">
        <v>12</v>
      </c>
      <c r="D40" s="163"/>
      <c r="E40" s="163"/>
      <c r="F40" s="21">
        <v>0</v>
      </c>
      <c r="G40" s="21">
        <v>0</v>
      </c>
      <c r="H40" s="22">
        <f t="shared" si="5"/>
        <v>0</v>
      </c>
      <c r="I40" s="23">
        <v>8</v>
      </c>
      <c r="J40" s="21">
        <v>12</v>
      </c>
      <c r="K40" s="21">
        <v>181</v>
      </c>
      <c r="L40" s="21">
        <v>504</v>
      </c>
      <c r="M40" s="21">
        <v>367</v>
      </c>
      <c r="N40" s="22">
        <f>SUM(I40:M40)</f>
        <v>1072</v>
      </c>
      <c r="O40" s="24">
        <f aca="true" t="shared" si="7" ref="O40:O50">H40+N40</f>
        <v>1072</v>
      </c>
    </row>
    <row r="41" spans="3:15" ht="49.5" customHeight="1" thickBot="1">
      <c r="C41" s="157" t="s">
        <v>13</v>
      </c>
      <c r="D41" s="158"/>
      <c r="E41" s="158"/>
      <c r="F41" s="88">
        <v>0</v>
      </c>
      <c r="G41" s="88">
        <v>0</v>
      </c>
      <c r="H41" s="91">
        <f t="shared" si="5"/>
        <v>0</v>
      </c>
      <c r="I41" s="92">
        <v>0</v>
      </c>
      <c r="J41" s="88">
        <v>0</v>
      </c>
      <c r="K41" s="88">
        <v>3</v>
      </c>
      <c r="L41" s="88">
        <v>2</v>
      </c>
      <c r="M41" s="88">
        <v>1</v>
      </c>
      <c r="N41" s="91">
        <f t="shared" si="6"/>
        <v>6</v>
      </c>
      <c r="O41" s="90">
        <f t="shared" si="7"/>
        <v>6</v>
      </c>
    </row>
    <row r="42" spans="3:15" ht="49.5" customHeight="1">
      <c r="C42" s="187" t="s">
        <v>30</v>
      </c>
      <c r="D42" s="188"/>
      <c r="E42" s="188"/>
      <c r="F42" s="30">
        <f>SUM(F43:F44)</f>
        <v>0</v>
      </c>
      <c r="G42" s="30">
        <f>SUM(G43:G44)</f>
        <v>0</v>
      </c>
      <c r="H42" s="31">
        <f t="shared" si="5"/>
        <v>0</v>
      </c>
      <c r="I42" s="32">
        <f>SUM(I43:I44)</f>
        <v>148</v>
      </c>
      <c r="J42" s="30">
        <f>SUM(J43:J44)</f>
        <v>150</v>
      </c>
      <c r="K42" s="30">
        <f>SUM(K43:K44)</f>
        <v>191</v>
      </c>
      <c r="L42" s="30">
        <f>SUM(L43:L44)</f>
        <v>213</v>
      </c>
      <c r="M42" s="30">
        <f>SUM(M43:M44)</f>
        <v>118</v>
      </c>
      <c r="N42" s="31">
        <f t="shared" si="6"/>
        <v>820</v>
      </c>
      <c r="O42" s="33">
        <f t="shared" si="7"/>
        <v>820</v>
      </c>
    </row>
    <row r="43" spans="3:15" ht="49.5" customHeight="1">
      <c r="C43" s="162" t="s">
        <v>12</v>
      </c>
      <c r="D43" s="163"/>
      <c r="E43" s="163"/>
      <c r="F43" s="21">
        <v>0</v>
      </c>
      <c r="G43" s="21">
        <v>0</v>
      </c>
      <c r="H43" s="22">
        <f t="shared" si="5"/>
        <v>0</v>
      </c>
      <c r="I43" s="23">
        <v>147</v>
      </c>
      <c r="J43" s="21">
        <v>149</v>
      </c>
      <c r="K43" s="21">
        <v>187</v>
      </c>
      <c r="L43" s="21">
        <v>210</v>
      </c>
      <c r="M43" s="21">
        <v>116</v>
      </c>
      <c r="N43" s="22">
        <f t="shared" si="6"/>
        <v>809</v>
      </c>
      <c r="O43" s="24">
        <f t="shared" si="7"/>
        <v>809</v>
      </c>
    </row>
    <row r="44" spans="3:15" ht="49.5" customHeight="1" thickBot="1">
      <c r="C44" s="157" t="s">
        <v>13</v>
      </c>
      <c r="D44" s="158"/>
      <c r="E44" s="158"/>
      <c r="F44" s="88">
        <v>0</v>
      </c>
      <c r="G44" s="88">
        <v>0</v>
      </c>
      <c r="H44" s="91">
        <f t="shared" si="5"/>
        <v>0</v>
      </c>
      <c r="I44" s="92">
        <v>1</v>
      </c>
      <c r="J44" s="88">
        <v>1</v>
      </c>
      <c r="K44" s="88">
        <v>4</v>
      </c>
      <c r="L44" s="88">
        <v>3</v>
      </c>
      <c r="M44" s="88">
        <v>2</v>
      </c>
      <c r="N44" s="91">
        <f t="shared" si="6"/>
        <v>11</v>
      </c>
      <c r="O44" s="90">
        <f t="shared" si="7"/>
        <v>11</v>
      </c>
    </row>
    <row r="45" spans="3:15" ht="49.5" customHeight="1">
      <c r="C45" s="187" t="s">
        <v>18</v>
      </c>
      <c r="D45" s="188"/>
      <c r="E45" s="188"/>
      <c r="F45" s="30">
        <f>SUM(F46:F47)</f>
        <v>0</v>
      </c>
      <c r="G45" s="30">
        <f>SUM(G46:G47)</f>
        <v>0</v>
      </c>
      <c r="H45" s="31">
        <f t="shared" si="5"/>
        <v>0</v>
      </c>
      <c r="I45" s="32">
        <f>SUM(I46:I47)</f>
        <v>6</v>
      </c>
      <c r="J45" s="30">
        <f>SUM(J46:J47)</f>
        <v>12</v>
      </c>
      <c r="K45" s="30">
        <f>SUM(K46:K47)</f>
        <v>44</v>
      </c>
      <c r="L45" s="30">
        <f>SUM(L46:L47)</f>
        <v>168</v>
      </c>
      <c r="M45" s="30">
        <f>SUM(M46:M47)</f>
        <v>97</v>
      </c>
      <c r="N45" s="31">
        <f>SUM(I45:M45)</f>
        <v>327</v>
      </c>
      <c r="O45" s="33">
        <f t="shared" si="7"/>
        <v>327</v>
      </c>
    </row>
    <row r="46" spans="3:15" ht="49.5" customHeight="1">
      <c r="C46" s="162" t="s">
        <v>12</v>
      </c>
      <c r="D46" s="163"/>
      <c r="E46" s="163"/>
      <c r="F46" s="21">
        <v>0</v>
      </c>
      <c r="G46" s="21">
        <v>0</v>
      </c>
      <c r="H46" s="22">
        <f t="shared" si="5"/>
        <v>0</v>
      </c>
      <c r="I46" s="23">
        <v>6</v>
      </c>
      <c r="J46" s="21">
        <v>12</v>
      </c>
      <c r="K46" s="21">
        <v>43</v>
      </c>
      <c r="L46" s="21">
        <v>164</v>
      </c>
      <c r="M46" s="21">
        <v>96</v>
      </c>
      <c r="N46" s="22">
        <f>SUM(I46:M46)</f>
        <v>321</v>
      </c>
      <c r="O46" s="24">
        <f>H46+N46</f>
        <v>321</v>
      </c>
    </row>
    <row r="47" spans="3:15" ht="49.5" customHeight="1" thickBot="1">
      <c r="C47" s="157" t="s">
        <v>13</v>
      </c>
      <c r="D47" s="158"/>
      <c r="E47" s="158"/>
      <c r="F47" s="88">
        <v>0</v>
      </c>
      <c r="G47" s="88">
        <v>0</v>
      </c>
      <c r="H47" s="91">
        <f t="shared" si="5"/>
        <v>0</v>
      </c>
      <c r="I47" s="92">
        <v>0</v>
      </c>
      <c r="J47" s="88">
        <v>0</v>
      </c>
      <c r="K47" s="88">
        <v>1</v>
      </c>
      <c r="L47" s="88">
        <v>4</v>
      </c>
      <c r="M47" s="88">
        <v>1</v>
      </c>
      <c r="N47" s="91">
        <f>SUM(I47:M47)</f>
        <v>6</v>
      </c>
      <c r="O47" s="90">
        <f t="shared" si="7"/>
        <v>6</v>
      </c>
    </row>
    <row r="48" spans="3:15" ht="49.5" customHeight="1">
      <c r="C48" s="187" t="s">
        <v>76</v>
      </c>
      <c r="D48" s="188"/>
      <c r="E48" s="188"/>
      <c r="F48" s="30">
        <f>SUM(F49:F50)</f>
        <v>0</v>
      </c>
      <c r="G48" s="30">
        <f>SUM(G49:G50)</f>
        <v>0</v>
      </c>
      <c r="H48" s="31">
        <f>SUM(F48:G48)</f>
        <v>0</v>
      </c>
      <c r="I48" s="32">
        <f>SUM(I49:I50)</f>
        <v>4</v>
      </c>
      <c r="J48" s="30">
        <f>SUM(J49:J50)</f>
        <v>7</v>
      </c>
      <c r="K48" s="30">
        <f>SUM(K49:K50)</f>
        <v>11</v>
      </c>
      <c r="L48" s="30">
        <f>SUM(L49:L50)</f>
        <v>37</v>
      </c>
      <c r="M48" s="30">
        <f>SUM(M49:M50)</f>
        <v>18</v>
      </c>
      <c r="N48" s="31">
        <f>SUM(I48:M48)</f>
        <v>77</v>
      </c>
      <c r="O48" s="33">
        <f>H48+N48</f>
        <v>77</v>
      </c>
    </row>
    <row r="49" spans="3:15" ht="49.5" customHeight="1">
      <c r="C49" s="162" t="s">
        <v>12</v>
      </c>
      <c r="D49" s="163"/>
      <c r="E49" s="163"/>
      <c r="F49" s="21">
        <v>0</v>
      </c>
      <c r="G49" s="21">
        <v>0</v>
      </c>
      <c r="H49" s="22">
        <f t="shared" si="5"/>
        <v>0</v>
      </c>
      <c r="I49" s="23">
        <v>4</v>
      </c>
      <c r="J49" s="21">
        <v>7</v>
      </c>
      <c r="K49" s="21">
        <v>11</v>
      </c>
      <c r="L49" s="21">
        <v>36</v>
      </c>
      <c r="M49" s="21">
        <v>18</v>
      </c>
      <c r="N49" s="22">
        <f>SUM(I49:M49)</f>
        <v>76</v>
      </c>
      <c r="O49" s="24">
        <f t="shared" si="7"/>
        <v>76</v>
      </c>
    </row>
    <row r="50" spans="3:15" ht="49.5" customHeight="1" thickBot="1">
      <c r="C50" s="157" t="s">
        <v>13</v>
      </c>
      <c r="D50" s="158"/>
      <c r="E50" s="158"/>
      <c r="F50" s="88">
        <v>0</v>
      </c>
      <c r="G50" s="88">
        <v>0</v>
      </c>
      <c r="H50" s="91">
        <f t="shared" si="5"/>
        <v>0</v>
      </c>
      <c r="I50" s="92">
        <v>0</v>
      </c>
      <c r="J50" s="88">
        <v>0</v>
      </c>
      <c r="K50" s="88">
        <v>0</v>
      </c>
      <c r="L50" s="88">
        <v>1</v>
      </c>
      <c r="M50" s="88">
        <v>0</v>
      </c>
      <c r="N50" s="91">
        <f t="shared" si="6"/>
        <v>1</v>
      </c>
      <c r="O50" s="90">
        <f t="shared" si="7"/>
        <v>1</v>
      </c>
    </row>
    <row r="51" spans="3:15" ht="49.5" customHeight="1" thickBot="1">
      <c r="C51" s="185" t="s">
        <v>14</v>
      </c>
      <c r="D51" s="186"/>
      <c r="E51" s="186"/>
      <c r="F51" s="94">
        <v>0</v>
      </c>
      <c r="G51" s="94">
        <v>0</v>
      </c>
      <c r="H51" s="95">
        <f>SUM(F51:G51)</f>
        <v>0</v>
      </c>
      <c r="I51" s="96">
        <v>166</v>
      </c>
      <c r="J51" s="94">
        <v>181</v>
      </c>
      <c r="K51" s="94">
        <v>427</v>
      </c>
      <c r="L51" s="94">
        <v>917</v>
      </c>
      <c r="M51" s="94">
        <v>598</v>
      </c>
      <c r="N51" s="95">
        <f>SUM(I51:M51)</f>
        <v>2289</v>
      </c>
      <c r="O51" s="97">
        <f>H51+N51</f>
        <v>2289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F1:N1"/>
    <mergeCell ref="F2:N2"/>
    <mergeCell ref="H7:I7"/>
    <mergeCell ref="I29:O29"/>
    <mergeCell ref="I21:O21"/>
    <mergeCell ref="L6:M6"/>
    <mergeCell ref="L7:M7"/>
    <mergeCell ref="J6:K6"/>
    <mergeCell ref="P29:P30"/>
    <mergeCell ref="C29:E30"/>
    <mergeCell ref="C21:E22"/>
    <mergeCell ref="C17:E17"/>
    <mergeCell ref="J7:K7"/>
    <mergeCell ref="N10:P10"/>
    <mergeCell ref="C16:E16"/>
    <mergeCell ref="C11:E11"/>
    <mergeCell ref="C14:E14"/>
    <mergeCell ref="C7:E7"/>
    <mergeCell ref="F7:G7"/>
    <mergeCell ref="P21:P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50" zoomScaleNormal="50" zoomScalePageLayoutView="0" workbookViewId="0" topLeftCell="A18">
      <selection activeCell="E18" sqref="E1:J65536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49" customWidth="1"/>
    <col min="17" max="17" width="4.25390625" style="49" customWidth="1"/>
    <col min="18" max="16384" width="0" style="49" hidden="1" customWidth="1"/>
  </cols>
  <sheetData>
    <row r="1" spans="4:15" ht="39.75" customHeight="1">
      <c r="D1" s="2"/>
      <c r="E1" s="3"/>
      <c r="G1" s="193" t="s">
        <v>21</v>
      </c>
      <c r="H1" s="193"/>
      <c r="I1" s="193"/>
      <c r="J1" s="193"/>
      <c r="K1" s="193"/>
      <c r="L1" s="193"/>
      <c r="M1" s="193"/>
      <c r="N1" s="113"/>
      <c r="O1" s="76"/>
    </row>
    <row r="2" spans="5:16" ht="30" customHeight="1">
      <c r="E2" s="4"/>
      <c r="G2" s="194" t="s">
        <v>92</v>
      </c>
      <c r="H2" s="194"/>
      <c r="I2" s="194"/>
      <c r="J2" s="194"/>
      <c r="K2" s="194"/>
      <c r="L2" s="194"/>
      <c r="M2" s="194"/>
      <c r="N2" s="114"/>
      <c r="O2" s="184">
        <v>41086</v>
      </c>
      <c r="P2" s="184"/>
    </row>
    <row r="3" spans="5:17" ht="24.75" customHeight="1">
      <c r="E3" s="34"/>
      <c r="F3" s="115"/>
      <c r="N3" s="116"/>
      <c r="O3" s="184"/>
      <c r="P3" s="184"/>
      <c r="Q3" s="80"/>
    </row>
    <row r="4" spans="3:17" ht="24.75" customHeight="1">
      <c r="C4" s="6"/>
      <c r="N4" s="117"/>
      <c r="O4" s="184" t="s">
        <v>31</v>
      </c>
      <c r="P4" s="184"/>
      <c r="Q4" s="80"/>
    </row>
    <row r="5" spans="3:17" ht="27" customHeight="1">
      <c r="C5" s="6" t="s">
        <v>27</v>
      </c>
      <c r="E5" s="7"/>
      <c r="F5" s="118"/>
      <c r="N5" s="119"/>
      <c r="O5" s="119"/>
      <c r="P5" s="102" t="s">
        <v>79</v>
      </c>
      <c r="Q5" s="80"/>
    </row>
    <row r="6" spans="3:17" ht="9" customHeight="1" thickBot="1">
      <c r="C6" s="35"/>
      <c r="D6" s="35"/>
      <c r="E6" s="35"/>
      <c r="F6" s="120"/>
      <c r="L6" s="85"/>
      <c r="M6" s="85"/>
      <c r="N6" s="121"/>
      <c r="O6" s="121"/>
      <c r="P6" s="121"/>
      <c r="Q6" s="85"/>
    </row>
    <row r="7" spans="3:17" ht="30" customHeight="1" thickBot="1" thickTop="1">
      <c r="C7" s="195" t="s">
        <v>32</v>
      </c>
      <c r="D7" s="196"/>
      <c r="E7" s="196"/>
      <c r="F7" s="199" t="s">
        <v>33</v>
      </c>
      <c r="G7" s="200"/>
      <c r="H7" s="200"/>
      <c r="I7" s="201" t="s">
        <v>34</v>
      </c>
      <c r="J7" s="201"/>
      <c r="K7" s="201"/>
      <c r="L7" s="201"/>
      <c r="M7" s="201"/>
      <c r="N7" s="201"/>
      <c r="O7" s="202"/>
      <c r="P7" s="203" t="s">
        <v>6</v>
      </c>
      <c r="Q7" s="14"/>
    </row>
    <row r="8" spans="3:17" ht="42" customHeight="1" thickBot="1">
      <c r="C8" s="197"/>
      <c r="D8" s="198"/>
      <c r="E8" s="198"/>
      <c r="F8" s="36" t="s">
        <v>7</v>
      </c>
      <c r="G8" s="36" t="s">
        <v>8</v>
      </c>
      <c r="H8" s="37" t="s">
        <v>9</v>
      </c>
      <c r="I8" s="38" t="s">
        <v>35</v>
      </c>
      <c r="J8" s="39" t="s">
        <v>1</v>
      </c>
      <c r="K8" s="39" t="s">
        <v>2</v>
      </c>
      <c r="L8" s="39" t="s">
        <v>3</v>
      </c>
      <c r="M8" s="39" t="s">
        <v>4</v>
      </c>
      <c r="N8" s="39" t="s">
        <v>5</v>
      </c>
      <c r="O8" s="40" t="s">
        <v>9</v>
      </c>
      <c r="P8" s="204"/>
      <c r="Q8" s="14"/>
    </row>
    <row r="9" spans="3:17" ht="30" customHeight="1" thickBot="1">
      <c r="C9" s="41" t="s">
        <v>36</v>
      </c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14"/>
    </row>
    <row r="10" spans="1:17" ht="30" customHeight="1">
      <c r="A10" s="49"/>
      <c r="B10" s="49"/>
      <c r="C10" s="48" t="s">
        <v>37</v>
      </c>
      <c r="D10" s="45"/>
      <c r="E10" s="46"/>
      <c r="F10" s="122">
        <f>SUM(F11,F17,F20,F25,F29,F30)</f>
        <v>2028</v>
      </c>
      <c r="G10" s="122">
        <f>SUM(G11,G17,G20,G25,G29,G30)</f>
        <v>2751</v>
      </c>
      <c r="H10" s="123">
        <f>SUM(F10:G10)</f>
        <v>4779</v>
      </c>
      <c r="I10" s="124">
        <f aca="true" t="shared" si="0" ref="I10:N10">SUM(I11,I17,I20,I25,I29,I30)</f>
        <v>0</v>
      </c>
      <c r="J10" s="122">
        <f t="shared" si="0"/>
        <v>8833</v>
      </c>
      <c r="K10" s="122">
        <f t="shared" si="0"/>
        <v>6037</v>
      </c>
      <c r="L10" s="122">
        <f t="shared" si="0"/>
        <v>3655</v>
      </c>
      <c r="M10" s="122">
        <f t="shared" si="0"/>
        <v>2764</v>
      </c>
      <c r="N10" s="122">
        <f t="shared" si="0"/>
        <v>1264</v>
      </c>
      <c r="O10" s="123">
        <f>SUM(I10:N10)</f>
        <v>22553</v>
      </c>
      <c r="P10" s="125">
        <f>SUM(O10,H10)</f>
        <v>27332</v>
      </c>
      <c r="Q10" s="14"/>
    </row>
    <row r="11" spans="1:16" ht="30" customHeight="1">
      <c r="A11" s="49"/>
      <c r="B11" s="49"/>
      <c r="C11" s="50"/>
      <c r="D11" s="51" t="s">
        <v>38</v>
      </c>
      <c r="E11" s="52"/>
      <c r="F11" s="126">
        <f>SUM(F12:F16)</f>
        <v>118</v>
      </c>
      <c r="G11" s="126">
        <f>SUM(G12:G16)</f>
        <v>217</v>
      </c>
      <c r="H11" s="127">
        <f aca="true" t="shared" si="1" ref="H11:H74">SUM(F11:G11)</f>
        <v>335</v>
      </c>
      <c r="I11" s="128">
        <f aca="true" t="shared" si="2" ref="I11:N11">SUM(I12:I16)</f>
        <v>0</v>
      </c>
      <c r="J11" s="126">
        <f t="shared" si="2"/>
        <v>1873</v>
      </c>
      <c r="K11" s="126">
        <f t="shared" si="2"/>
        <v>1336</v>
      </c>
      <c r="L11" s="126">
        <f t="shared" si="2"/>
        <v>802</v>
      </c>
      <c r="M11" s="126">
        <f t="shared" si="2"/>
        <v>762</v>
      </c>
      <c r="N11" s="126">
        <f t="shared" si="2"/>
        <v>439</v>
      </c>
      <c r="O11" s="127">
        <f aca="true" t="shared" si="3" ref="O11:O74">SUM(I11:N11)</f>
        <v>5212</v>
      </c>
      <c r="P11" s="129">
        <f aca="true" t="shared" si="4" ref="P11:P74">SUM(O11,H11)</f>
        <v>5547</v>
      </c>
    </row>
    <row r="12" spans="1:16" ht="30" customHeight="1">
      <c r="A12" s="49"/>
      <c r="B12" s="49"/>
      <c r="C12" s="50"/>
      <c r="D12" s="51"/>
      <c r="E12" s="55" t="s">
        <v>39</v>
      </c>
      <c r="F12" s="145">
        <v>0</v>
      </c>
      <c r="G12" s="145">
        <v>0</v>
      </c>
      <c r="H12" s="127">
        <f>SUM(F12:G12)</f>
        <v>0</v>
      </c>
      <c r="I12" s="54">
        <v>0</v>
      </c>
      <c r="J12" s="145">
        <v>1002</v>
      </c>
      <c r="K12" s="145">
        <v>604</v>
      </c>
      <c r="L12" s="145">
        <v>283</v>
      </c>
      <c r="M12" s="145">
        <v>243</v>
      </c>
      <c r="N12" s="145">
        <v>108</v>
      </c>
      <c r="O12" s="127">
        <f t="shared" si="3"/>
        <v>2240</v>
      </c>
      <c r="P12" s="129">
        <f t="shared" si="4"/>
        <v>2240</v>
      </c>
    </row>
    <row r="13" spans="1:16" ht="30" customHeight="1">
      <c r="A13" s="49"/>
      <c r="B13" s="49"/>
      <c r="C13" s="50"/>
      <c r="D13" s="51"/>
      <c r="E13" s="55" t="s">
        <v>40</v>
      </c>
      <c r="F13" s="145">
        <v>0</v>
      </c>
      <c r="G13" s="145">
        <v>0</v>
      </c>
      <c r="H13" s="127">
        <f t="shared" si="1"/>
        <v>0</v>
      </c>
      <c r="I13" s="54">
        <v>0</v>
      </c>
      <c r="J13" s="145">
        <v>4</v>
      </c>
      <c r="K13" s="145">
        <v>6</v>
      </c>
      <c r="L13" s="145">
        <v>12</v>
      </c>
      <c r="M13" s="145">
        <v>38</v>
      </c>
      <c r="N13" s="145">
        <v>37</v>
      </c>
      <c r="O13" s="127">
        <f t="shared" si="3"/>
        <v>97</v>
      </c>
      <c r="P13" s="129">
        <f t="shared" si="4"/>
        <v>97</v>
      </c>
    </row>
    <row r="14" spans="1:16" ht="30" customHeight="1">
      <c r="A14" s="49"/>
      <c r="B14" s="49"/>
      <c r="C14" s="50"/>
      <c r="D14" s="51"/>
      <c r="E14" s="55" t="s">
        <v>41</v>
      </c>
      <c r="F14" s="145">
        <v>34</v>
      </c>
      <c r="G14" s="145">
        <v>88</v>
      </c>
      <c r="H14" s="127">
        <f t="shared" si="1"/>
        <v>122</v>
      </c>
      <c r="I14" s="54">
        <v>0</v>
      </c>
      <c r="J14" s="145">
        <v>185</v>
      </c>
      <c r="K14" s="145">
        <v>151</v>
      </c>
      <c r="L14" s="145">
        <v>91</v>
      </c>
      <c r="M14" s="145">
        <v>117</v>
      </c>
      <c r="N14" s="145">
        <v>81</v>
      </c>
      <c r="O14" s="127">
        <f t="shared" si="3"/>
        <v>625</v>
      </c>
      <c r="P14" s="129">
        <f t="shared" si="4"/>
        <v>747</v>
      </c>
    </row>
    <row r="15" spans="1:16" ht="30" customHeight="1">
      <c r="A15" s="49"/>
      <c r="B15" s="49"/>
      <c r="C15" s="50"/>
      <c r="D15" s="51"/>
      <c r="E15" s="55" t="s">
        <v>42</v>
      </c>
      <c r="F15" s="145">
        <v>37</v>
      </c>
      <c r="G15" s="145">
        <v>52</v>
      </c>
      <c r="H15" s="127">
        <f t="shared" si="1"/>
        <v>89</v>
      </c>
      <c r="I15" s="54">
        <v>0</v>
      </c>
      <c r="J15" s="145">
        <v>153</v>
      </c>
      <c r="K15" s="145">
        <v>117</v>
      </c>
      <c r="L15" s="145">
        <v>103</v>
      </c>
      <c r="M15" s="145">
        <v>72</v>
      </c>
      <c r="N15" s="145">
        <v>40</v>
      </c>
      <c r="O15" s="127">
        <f t="shared" si="3"/>
        <v>485</v>
      </c>
      <c r="P15" s="129">
        <f t="shared" si="4"/>
        <v>574</v>
      </c>
    </row>
    <row r="16" spans="1:16" ht="30" customHeight="1">
      <c r="A16" s="49"/>
      <c r="B16" s="49"/>
      <c r="C16" s="50"/>
      <c r="D16" s="51"/>
      <c r="E16" s="55" t="s">
        <v>43</v>
      </c>
      <c r="F16" s="145">
        <v>47</v>
      </c>
      <c r="G16" s="145">
        <v>77</v>
      </c>
      <c r="H16" s="127">
        <f t="shared" si="1"/>
        <v>124</v>
      </c>
      <c r="I16" s="54">
        <v>0</v>
      </c>
      <c r="J16" s="145">
        <v>529</v>
      </c>
      <c r="K16" s="145">
        <v>458</v>
      </c>
      <c r="L16" s="145">
        <v>313</v>
      </c>
      <c r="M16" s="145">
        <v>292</v>
      </c>
      <c r="N16" s="145">
        <v>173</v>
      </c>
      <c r="O16" s="127">
        <f t="shared" si="3"/>
        <v>1765</v>
      </c>
      <c r="P16" s="129">
        <f t="shared" si="4"/>
        <v>1889</v>
      </c>
    </row>
    <row r="17" spans="3:16" s="49" customFormat="1" ht="30" customHeight="1">
      <c r="C17" s="50"/>
      <c r="D17" s="56" t="s">
        <v>44</v>
      </c>
      <c r="E17" s="57"/>
      <c r="F17" s="126">
        <f>SUM(F18:F19)</f>
        <v>295</v>
      </c>
      <c r="G17" s="126">
        <f>SUM(G18:G19)</f>
        <v>343</v>
      </c>
      <c r="H17" s="127">
        <f t="shared" si="1"/>
        <v>638</v>
      </c>
      <c r="I17" s="128">
        <f aca="true" t="shared" si="5" ref="I17:N17">SUM(I18:I19)</f>
        <v>0</v>
      </c>
      <c r="J17" s="126">
        <f t="shared" si="5"/>
        <v>2090</v>
      </c>
      <c r="K17" s="126">
        <f t="shared" si="5"/>
        <v>1280</v>
      </c>
      <c r="L17" s="126">
        <f t="shared" si="5"/>
        <v>684</v>
      </c>
      <c r="M17" s="126">
        <f t="shared" si="5"/>
        <v>433</v>
      </c>
      <c r="N17" s="126">
        <f t="shared" si="5"/>
        <v>162</v>
      </c>
      <c r="O17" s="127">
        <f t="shared" si="3"/>
        <v>4649</v>
      </c>
      <c r="P17" s="129">
        <f t="shared" si="4"/>
        <v>5287</v>
      </c>
    </row>
    <row r="18" spans="3:16" s="49" customFormat="1" ht="30" customHeight="1">
      <c r="C18" s="50"/>
      <c r="D18" s="51"/>
      <c r="E18" s="55" t="s">
        <v>45</v>
      </c>
      <c r="F18" s="145">
        <v>0</v>
      </c>
      <c r="G18" s="145">
        <v>0</v>
      </c>
      <c r="H18" s="127">
        <f t="shared" si="1"/>
        <v>0</v>
      </c>
      <c r="I18" s="54">
        <v>0</v>
      </c>
      <c r="J18" s="145">
        <v>1475</v>
      </c>
      <c r="K18" s="145">
        <v>928</v>
      </c>
      <c r="L18" s="145">
        <v>492</v>
      </c>
      <c r="M18" s="145">
        <v>339</v>
      </c>
      <c r="N18" s="145">
        <v>137</v>
      </c>
      <c r="O18" s="127">
        <f t="shared" si="3"/>
        <v>3371</v>
      </c>
      <c r="P18" s="129">
        <f t="shared" si="4"/>
        <v>3371</v>
      </c>
    </row>
    <row r="19" spans="3:16" s="49" customFormat="1" ht="30" customHeight="1">
      <c r="C19" s="50"/>
      <c r="D19" s="51"/>
      <c r="E19" s="55" t="s">
        <v>46</v>
      </c>
      <c r="F19" s="145">
        <v>295</v>
      </c>
      <c r="G19" s="145">
        <v>343</v>
      </c>
      <c r="H19" s="127">
        <f t="shared" si="1"/>
        <v>638</v>
      </c>
      <c r="I19" s="54">
        <v>0</v>
      </c>
      <c r="J19" s="145">
        <v>615</v>
      </c>
      <c r="K19" s="145">
        <v>352</v>
      </c>
      <c r="L19" s="145">
        <v>192</v>
      </c>
      <c r="M19" s="145">
        <v>94</v>
      </c>
      <c r="N19" s="145">
        <v>25</v>
      </c>
      <c r="O19" s="127">
        <f t="shared" si="3"/>
        <v>1278</v>
      </c>
      <c r="P19" s="129">
        <f t="shared" si="4"/>
        <v>1916</v>
      </c>
    </row>
    <row r="20" spans="3:16" s="49" customFormat="1" ht="30" customHeight="1">
      <c r="C20" s="50"/>
      <c r="D20" s="56" t="s">
        <v>47</v>
      </c>
      <c r="E20" s="57"/>
      <c r="F20" s="126">
        <f>SUM(F21:F24)</f>
        <v>13</v>
      </c>
      <c r="G20" s="126">
        <f>SUM(G21:G24)</f>
        <v>22</v>
      </c>
      <c r="H20" s="127">
        <f t="shared" si="1"/>
        <v>35</v>
      </c>
      <c r="I20" s="128">
        <f aca="true" t="shared" si="6" ref="I20:N20">SUM(I21:I24)</f>
        <v>0</v>
      </c>
      <c r="J20" s="126">
        <f t="shared" si="6"/>
        <v>156</v>
      </c>
      <c r="K20" s="126">
        <f t="shared" si="6"/>
        <v>178</v>
      </c>
      <c r="L20" s="126">
        <f t="shared" si="6"/>
        <v>209</v>
      </c>
      <c r="M20" s="126">
        <f t="shared" si="6"/>
        <v>168</v>
      </c>
      <c r="N20" s="126">
        <f t="shared" si="6"/>
        <v>56</v>
      </c>
      <c r="O20" s="127">
        <f t="shared" si="3"/>
        <v>767</v>
      </c>
      <c r="P20" s="129">
        <f t="shared" si="4"/>
        <v>802</v>
      </c>
    </row>
    <row r="21" spans="3:16" s="49" customFormat="1" ht="30" customHeight="1">
      <c r="C21" s="50"/>
      <c r="D21" s="51"/>
      <c r="E21" s="55" t="s">
        <v>48</v>
      </c>
      <c r="F21" s="145">
        <v>10</v>
      </c>
      <c r="G21" s="145">
        <v>19</v>
      </c>
      <c r="H21" s="127">
        <f t="shared" si="1"/>
        <v>29</v>
      </c>
      <c r="I21" s="54">
        <v>0</v>
      </c>
      <c r="J21" s="145">
        <v>136</v>
      </c>
      <c r="K21" s="145">
        <v>151</v>
      </c>
      <c r="L21" s="145">
        <v>189</v>
      </c>
      <c r="M21" s="145">
        <v>155</v>
      </c>
      <c r="N21" s="145">
        <v>47</v>
      </c>
      <c r="O21" s="127">
        <f t="shared" si="3"/>
        <v>678</v>
      </c>
      <c r="P21" s="129">
        <f t="shared" si="4"/>
        <v>707</v>
      </c>
    </row>
    <row r="22" spans="3:16" s="49" customFormat="1" ht="30" customHeight="1">
      <c r="C22" s="50"/>
      <c r="D22" s="51"/>
      <c r="E22" s="58" t="s">
        <v>49</v>
      </c>
      <c r="F22" s="145">
        <v>3</v>
      </c>
      <c r="G22" s="145">
        <v>3</v>
      </c>
      <c r="H22" s="127">
        <f t="shared" si="1"/>
        <v>6</v>
      </c>
      <c r="I22" s="54">
        <v>0</v>
      </c>
      <c r="J22" s="145">
        <v>20</v>
      </c>
      <c r="K22" s="145">
        <v>27</v>
      </c>
      <c r="L22" s="145">
        <v>20</v>
      </c>
      <c r="M22" s="145">
        <v>13</v>
      </c>
      <c r="N22" s="145">
        <v>9</v>
      </c>
      <c r="O22" s="127">
        <f t="shared" si="3"/>
        <v>89</v>
      </c>
      <c r="P22" s="129">
        <f t="shared" si="4"/>
        <v>95</v>
      </c>
    </row>
    <row r="23" spans="3:16" s="49" customFormat="1" ht="30" customHeight="1">
      <c r="C23" s="50"/>
      <c r="D23" s="51"/>
      <c r="E23" s="58" t="s">
        <v>50</v>
      </c>
      <c r="F23" s="145">
        <v>0</v>
      </c>
      <c r="G23" s="145">
        <v>0</v>
      </c>
      <c r="H23" s="127">
        <f t="shared" si="1"/>
        <v>0</v>
      </c>
      <c r="I23" s="54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27">
        <f t="shared" si="3"/>
        <v>0</v>
      </c>
      <c r="P23" s="129">
        <f t="shared" si="4"/>
        <v>0</v>
      </c>
    </row>
    <row r="24" spans="3:16" s="49" customFormat="1" ht="30" customHeight="1">
      <c r="C24" s="50"/>
      <c r="D24" s="59"/>
      <c r="E24" s="58" t="s">
        <v>77</v>
      </c>
      <c r="F24" s="145">
        <v>0</v>
      </c>
      <c r="G24" s="145">
        <v>0</v>
      </c>
      <c r="H24" s="127">
        <f t="shared" si="1"/>
        <v>0</v>
      </c>
      <c r="I24" s="70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27">
        <f t="shared" si="3"/>
        <v>0</v>
      </c>
      <c r="P24" s="129">
        <f t="shared" si="4"/>
        <v>0</v>
      </c>
    </row>
    <row r="25" spans="3:16" s="49" customFormat="1" ht="30" customHeight="1">
      <c r="C25" s="50"/>
      <c r="D25" s="56" t="s">
        <v>51</v>
      </c>
      <c r="E25" s="57"/>
      <c r="F25" s="126">
        <f>SUM(F26:F28)</f>
        <v>678</v>
      </c>
      <c r="G25" s="126">
        <f>SUM(G26:G28)</f>
        <v>969</v>
      </c>
      <c r="H25" s="127">
        <f t="shared" si="1"/>
        <v>1647</v>
      </c>
      <c r="I25" s="128">
        <f aca="true" t="shared" si="7" ref="I25:N25">SUM(I26:I28)</f>
        <v>0</v>
      </c>
      <c r="J25" s="126">
        <f>SUM(J26:J28)</f>
        <v>1485</v>
      </c>
      <c r="K25" s="126">
        <f t="shared" si="7"/>
        <v>1327</v>
      </c>
      <c r="L25" s="126">
        <f t="shared" si="7"/>
        <v>831</v>
      </c>
      <c r="M25" s="126">
        <f t="shared" si="7"/>
        <v>603</v>
      </c>
      <c r="N25" s="126">
        <f t="shared" si="7"/>
        <v>255</v>
      </c>
      <c r="O25" s="127">
        <f t="shared" si="3"/>
        <v>4501</v>
      </c>
      <c r="P25" s="129">
        <f t="shared" si="4"/>
        <v>6148</v>
      </c>
    </row>
    <row r="26" spans="3:16" s="49" customFormat="1" ht="30" customHeight="1">
      <c r="C26" s="50"/>
      <c r="D26" s="51"/>
      <c r="E26" s="58" t="s">
        <v>52</v>
      </c>
      <c r="F26" s="53">
        <v>639</v>
      </c>
      <c r="G26" s="53">
        <v>933</v>
      </c>
      <c r="H26" s="127">
        <f t="shared" si="1"/>
        <v>1572</v>
      </c>
      <c r="I26" s="54">
        <v>0</v>
      </c>
      <c r="J26" s="53">
        <v>1428</v>
      </c>
      <c r="K26" s="53">
        <v>1304</v>
      </c>
      <c r="L26" s="53">
        <v>809</v>
      </c>
      <c r="M26" s="53">
        <v>588</v>
      </c>
      <c r="N26" s="53">
        <v>250</v>
      </c>
      <c r="O26" s="127">
        <f t="shared" si="3"/>
        <v>4379</v>
      </c>
      <c r="P26" s="129">
        <f t="shared" si="4"/>
        <v>5951</v>
      </c>
    </row>
    <row r="27" spans="3:16" s="49" customFormat="1" ht="30" customHeight="1">
      <c r="C27" s="50"/>
      <c r="D27" s="51"/>
      <c r="E27" s="58" t="s">
        <v>53</v>
      </c>
      <c r="F27" s="53">
        <v>11</v>
      </c>
      <c r="G27" s="53">
        <v>10</v>
      </c>
      <c r="H27" s="127">
        <f t="shared" si="1"/>
        <v>21</v>
      </c>
      <c r="I27" s="130">
        <v>0</v>
      </c>
      <c r="J27" s="53">
        <v>30</v>
      </c>
      <c r="K27" s="53">
        <v>10</v>
      </c>
      <c r="L27" s="53">
        <v>10</v>
      </c>
      <c r="M27" s="53">
        <v>9</v>
      </c>
      <c r="N27" s="53">
        <v>2</v>
      </c>
      <c r="O27" s="127">
        <f t="shared" si="3"/>
        <v>61</v>
      </c>
      <c r="P27" s="129">
        <f t="shared" si="4"/>
        <v>82</v>
      </c>
    </row>
    <row r="28" spans="3:16" s="49" customFormat="1" ht="30" customHeight="1">
      <c r="C28" s="50"/>
      <c r="D28" s="51"/>
      <c r="E28" s="58" t="s">
        <v>54</v>
      </c>
      <c r="F28" s="53">
        <v>28</v>
      </c>
      <c r="G28" s="53">
        <v>26</v>
      </c>
      <c r="H28" s="127">
        <f t="shared" si="1"/>
        <v>54</v>
      </c>
      <c r="I28" s="130">
        <v>0</v>
      </c>
      <c r="J28" s="53">
        <v>27</v>
      </c>
      <c r="K28" s="53">
        <v>13</v>
      </c>
      <c r="L28" s="53">
        <v>12</v>
      </c>
      <c r="M28" s="53">
        <v>6</v>
      </c>
      <c r="N28" s="53">
        <v>3</v>
      </c>
      <c r="O28" s="127">
        <f t="shared" si="3"/>
        <v>61</v>
      </c>
      <c r="P28" s="129">
        <f t="shared" si="4"/>
        <v>115</v>
      </c>
    </row>
    <row r="29" spans="3:16" s="49" customFormat="1" ht="30" customHeight="1">
      <c r="C29" s="50"/>
      <c r="D29" s="60" t="s">
        <v>55</v>
      </c>
      <c r="E29" s="61"/>
      <c r="F29" s="53">
        <v>19</v>
      </c>
      <c r="G29" s="53">
        <v>17</v>
      </c>
      <c r="H29" s="127">
        <f t="shared" si="1"/>
        <v>36</v>
      </c>
      <c r="I29" s="54">
        <v>0</v>
      </c>
      <c r="J29" s="53">
        <v>88</v>
      </c>
      <c r="K29" s="53">
        <v>59</v>
      </c>
      <c r="L29" s="53">
        <v>47</v>
      </c>
      <c r="M29" s="53">
        <v>63</v>
      </c>
      <c r="N29" s="53">
        <v>33</v>
      </c>
      <c r="O29" s="127">
        <f t="shared" si="3"/>
        <v>290</v>
      </c>
      <c r="P29" s="129">
        <f t="shared" si="4"/>
        <v>326</v>
      </c>
    </row>
    <row r="30" spans="3:16" s="49" customFormat="1" ht="30" customHeight="1" thickBot="1">
      <c r="C30" s="62"/>
      <c r="D30" s="63" t="s">
        <v>56</v>
      </c>
      <c r="E30" s="64"/>
      <c r="F30" s="65">
        <v>905</v>
      </c>
      <c r="G30" s="65">
        <v>1183</v>
      </c>
      <c r="H30" s="132">
        <f t="shared" si="1"/>
        <v>2088</v>
      </c>
      <c r="I30" s="66">
        <v>0</v>
      </c>
      <c r="J30" s="65">
        <v>3141</v>
      </c>
      <c r="K30" s="65">
        <v>1857</v>
      </c>
      <c r="L30" s="65">
        <v>1082</v>
      </c>
      <c r="M30" s="65">
        <v>735</v>
      </c>
      <c r="N30" s="65">
        <v>319</v>
      </c>
      <c r="O30" s="132">
        <f t="shared" si="3"/>
        <v>7134</v>
      </c>
      <c r="P30" s="133">
        <f t="shared" si="4"/>
        <v>9222</v>
      </c>
    </row>
    <row r="31" spans="3:16" s="49" customFormat="1" ht="30" customHeight="1">
      <c r="C31" s="48" t="s">
        <v>57</v>
      </c>
      <c r="D31" s="67"/>
      <c r="E31" s="68"/>
      <c r="F31" s="122">
        <f>SUM(F32:F40)</f>
        <v>16</v>
      </c>
      <c r="G31" s="122">
        <f>SUM(G32:G40)</f>
        <v>8</v>
      </c>
      <c r="H31" s="123">
        <f t="shared" si="1"/>
        <v>24</v>
      </c>
      <c r="I31" s="124">
        <f aca="true" t="shared" si="8" ref="I31:N31">SUM(I32:I40)</f>
        <v>0</v>
      </c>
      <c r="J31" s="122">
        <f t="shared" si="8"/>
        <v>1148</v>
      </c>
      <c r="K31" s="122">
        <f t="shared" si="8"/>
        <v>808</v>
      </c>
      <c r="L31" s="122">
        <f t="shared" si="8"/>
        <v>671</v>
      </c>
      <c r="M31" s="122">
        <f t="shared" si="8"/>
        <v>539</v>
      </c>
      <c r="N31" s="122">
        <f t="shared" si="8"/>
        <v>341</v>
      </c>
      <c r="O31" s="123">
        <f t="shared" si="3"/>
        <v>3507</v>
      </c>
      <c r="P31" s="125">
        <f t="shared" si="4"/>
        <v>3531</v>
      </c>
    </row>
    <row r="32" spans="3:16" s="49" customFormat="1" ht="30" customHeight="1">
      <c r="C32" s="69"/>
      <c r="D32" s="60" t="s">
        <v>58</v>
      </c>
      <c r="E32" s="61"/>
      <c r="F32" s="146">
        <v>0</v>
      </c>
      <c r="G32" s="146">
        <v>0</v>
      </c>
      <c r="H32" s="134">
        <f t="shared" si="1"/>
        <v>0</v>
      </c>
      <c r="I32" s="70">
        <v>0</v>
      </c>
      <c r="J32" s="146">
        <v>165</v>
      </c>
      <c r="K32" s="146">
        <v>168</v>
      </c>
      <c r="L32" s="146">
        <v>113</v>
      </c>
      <c r="M32" s="146">
        <v>61</v>
      </c>
      <c r="N32" s="146">
        <v>23</v>
      </c>
      <c r="O32" s="134">
        <f t="shared" si="3"/>
        <v>530</v>
      </c>
      <c r="P32" s="135">
        <f t="shared" si="4"/>
        <v>530</v>
      </c>
    </row>
    <row r="33" spans="3:16" s="49" customFormat="1" ht="30" customHeight="1">
      <c r="C33" s="50"/>
      <c r="D33" s="60" t="s">
        <v>59</v>
      </c>
      <c r="E33" s="61"/>
      <c r="F33" s="145">
        <v>0</v>
      </c>
      <c r="G33" s="145">
        <v>0</v>
      </c>
      <c r="H33" s="126">
        <f t="shared" si="1"/>
        <v>0</v>
      </c>
      <c r="I33" s="70">
        <v>0</v>
      </c>
      <c r="J33" s="145">
        <v>1</v>
      </c>
      <c r="K33" s="145">
        <v>0</v>
      </c>
      <c r="L33" s="145">
        <v>0</v>
      </c>
      <c r="M33" s="145">
        <v>0</v>
      </c>
      <c r="N33" s="145">
        <v>0</v>
      </c>
      <c r="O33" s="127">
        <f t="shared" si="3"/>
        <v>1</v>
      </c>
      <c r="P33" s="129">
        <f t="shared" si="4"/>
        <v>1</v>
      </c>
    </row>
    <row r="34" spans="3:16" s="49" customFormat="1" ht="30" customHeight="1">
      <c r="C34" s="50"/>
      <c r="D34" s="60" t="s">
        <v>74</v>
      </c>
      <c r="E34" s="61"/>
      <c r="F34" s="145">
        <v>0</v>
      </c>
      <c r="G34" s="145">
        <v>0</v>
      </c>
      <c r="H34" s="126">
        <f t="shared" si="1"/>
        <v>0</v>
      </c>
      <c r="I34" s="70">
        <v>0</v>
      </c>
      <c r="J34" s="145">
        <v>756</v>
      </c>
      <c r="K34" s="145">
        <v>439</v>
      </c>
      <c r="L34" s="145">
        <v>260</v>
      </c>
      <c r="M34" s="145">
        <v>101</v>
      </c>
      <c r="N34" s="145">
        <v>52</v>
      </c>
      <c r="O34" s="127">
        <f t="shared" si="3"/>
        <v>1608</v>
      </c>
      <c r="P34" s="129">
        <f t="shared" si="4"/>
        <v>1608</v>
      </c>
    </row>
    <row r="35" spans="3:16" s="49" customFormat="1" ht="30" customHeight="1">
      <c r="C35" s="50"/>
      <c r="D35" s="60" t="s">
        <v>60</v>
      </c>
      <c r="E35" s="61"/>
      <c r="F35" s="145">
        <v>0</v>
      </c>
      <c r="G35" s="145">
        <v>0</v>
      </c>
      <c r="H35" s="126">
        <f t="shared" si="1"/>
        <v>0</v>
      </c>
      <c r="I35" s="54">
        <v>0</v>
      </c>
      <c r="J35" s="145">
        <v>39</v>
      </c>
      <c r="K35" s="145">
        <v>32</v>
      </c>
      <c r="L35" s="145">
        <v>43</v>
      </c>
      <c r="M35" s="145">
        <v>45</v>
      </c>
      <c r="N35" s="145">
        <v>17</v>
      </c>
      <c r="O35" s="127">
        <f t="shared" si="3"/>
        <v>176</v>
      </c>
      <c r="P35" s="129">
        <f t="shared" si="4"/>
        <v>176</v>
      </c>
    </row>
    <row r="36" spans="3:16" s="49" customFormat="1" ht="30" customHeight="1">
      <c r="C36" s="50"/>
      <c r="D36" s="60" t="s">
        <v>61</v>
      </c>
      <c r="E36" s="61"/>
      <c r="F36" s="145">
        <v>16</v>
      </c>
      <c r="G36" s="145">
        <v>8</v>
      </c>
      <c r="H36" s="126">
        <f t="shared" si="1"/>
        <v>24</v>
      </c>
      <c r="I36" s="54">
        <v>0</v>
      </c>
      <c r="J36" s="145">
        <v>109</v>
      </c>
      <c r="K36" s="145">
        <v>66</v>
      </c>
      <c r="L36" s="145">
        <v>48</v>
      </c>
      <c r="M36" s="145">
        <v>40</v>
      </c>
      <c r="N36" s="145">
        <v>12</v>
      </c>
      <c r="O36" s="127">
        <f t="shared" si="3"/>
        <v>275</v>
      </c>
      <c r="P36" s="129">
        <f t="shared" si="4"/>
        <v>299</v>
      </c>
    </row>
    <row r="37" spans="3:16" s="49" customFormat="1" ht="30" customHeight="1">
      <c r="C37" s="50"/>
      <c r="D37" s="60" t="s">
        <v>62</v>
      </c>
      <c r="E37" s="61"/>
      <c r="F37" s="145">
        <v>0</v>
      </c>
      <c r="G37" s="145">
        <v>0</v>
      </c>
      <c r="H37" s="126">
        <f t="shared" si="1"/>
        <v>0</v>
      </c>
      <c r="I37" s="70">
        <v>0</v>
      </c>
      <c r="J37" s="145">
        <v>77</v>
      </c>
      <c r="K37" s="145">
        <v>99</v>
      </c>
      <c r="L37" s="145">
        <v>123</v>
      </c>
      <c r="M37" s="145">
        <v>54</v>
      </c>
      <c r="N37" s="145">
        <v>39</v>
      </c>
      <c r="O37" s="127">
        <f t="shared" si="3"/>
        <v>392</v>
      </c>
      <c r="P37" s="129">
        <f t="shared" si="4"/>
        <v>392</v>
      </c>
    </row>
    <row r="38" spans="3:16" s="49" customFormat="1" ht="30" customHeight="1">
      <c r="C38" s="50"/>
      <c r="D38" s="60" t="s">
        <v>63</v>
      </c>
      <c r="E38" s="61"/>
      <c r="F38" s="145">
        <v>0</v>
      </c>
      <c r="G38" s="145">
        <v>0</v>
      </c>
      <c r="H38" s="126">
        <f t="shared" si="1"/>
        <v>0</v>
      </c>
      <c r="I38" s="70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27">
        <f t="shared" si="3"/>
        <v>0</v>
      </c>
      <c r="P38" s="129">
        <f t="shared" si="4"/>
        <v>0</v>
      </c>
    </row>
    <row r="39" spans="3:16" s="49" customFormat="1" ht="30" customHeight="1">
      <c r="C39" s="50"/>
      <c r="D39" s="205" t="s">
        <v>64</v>
      </c>
      <c r="E39" s="206"/>
      <c r="F39" s="145">
        <v>0</v>
      </c>
      <c r="G39" s="145">
        <v>0</v>
      </c>
      <c r="H39" s="127">
        <f t="shared" si="1"/>
        <v>0</v>
      </c>
      <c r="I39" s="70">
        <v>0</v>
      </c>
      <c r="J39" s="145">
        <v>1</v>
      </c>
      <c r="K39" s="145">
        <v>4</v>
      </c>
      <c r="L39" s="145">
        <v>84</v>
      </c>
      <c r="M39" s="145">
        <v>238</v>
      </c>
      <c r="N39" s="145">
        <v>198</v>
      </c>
      <c r="O39" s="127">
        <f t="shared" si="3"/>
        <v>525</v>
      </c>
      <c r="P39" s="129">
        <f t="shared" si="4"/>
        <v>525</v>
      </c>
    </row>
    <row r="40" spans="3:16" s="49" customFormat="1" ht="30" customHeight="1" thickBot="1">
      <c r="C40" s="62"/>
      <c r="D40" s="207" t="s">
        <v>65</v>
      </c>
      <c r="E40" s="208"/>
      <c r="F40" s="147">
        <v>0</v>
      </c>
      <c r="G40" s="147">
        <v>0</v>
      </c>
      <c r="H40" s="136">
        <f t="shared" si="1"/>
        <v>0</v>
      </c>
      <c r="I40" s="71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36">
        <f t="shared" si="3"/>
        <v>0</v>
      </c>
      <c r="P40" s="137">
        <f t="shared" si="4"/>
        <v>0</v>
      </c>
    </row>
    <row r="41" spans="3:16" s="49" customFormat="1" ht="30" customHeight="1">
      <c r="C41" s="48" t="s">
        <v>66</v>
      </c>
      <c r="D41" s="67"/>
      <c r="E41" s="68"/>
      <c r="F41" s="122">
        <f>SUM(F42:F45)</f>
        <v>0</v>
      </c>
      <c r="G41" s="122">
        <f>SUM(G42:G45)</f>
        <v>0</v>
      </c>
      <c r="H41" s="123">
        <f t="shared" si="1"/>
        <v>0</v>
      </c>
      <c r="I41" s="138">
        <v>0</v>
      </c>
      <c r="J41" s="122">
        <f>SUM(J42:J45)</f>
        <v>164</v>
      </c>
      <c r="K41" s="122">
        <f>SUM(K42:K45)</f>
        <v>181</v>
      </c>
      <c r="L41" s="122">
        <f>SUM(L42:L45)</f>
        <v>433</v>
      </c>
      <c r="M41" s="122">
        <f>SUM(M42:M45)</f>
        <v>929</v>
      </c>
      <c r="N41" s="122">
        <f>SUM(N42:N45)</f>
        <v>602</v>
      </c>
      <c r="O41" s="123">
        <f t="shared" si="3"/>
        <v>2309</v>
      </c>
      <c r="P41" s="125">
        <f t="shared" si="4"/>
        <v>2309</v>
      </c>
    </row>
    <row r="42" spans="3:16" s="49" customFormat="1" ht="30" customHeight="1">
      <c r="C42" s="50"/>
      <c r="D42" s="60" t="s">
        <v>67</v>
      </c>
      <c r="E42" s="61"/>
      <c r="F42" s="53">
        <v>0</v>
      </c>
      <c r="G42" s="53">
        <v>0</v>
      </c>
      <c r="H42" s="127">
        <f t="shared" si="1"/>
        <v>0</v>
      </c>
      <c r="I42" s="70">
        <v>0</v>
      </c>
      <c r="J42" s="145">
        <v>8</v>
      </c>
      <c r="K42" s="145">
        <v>12</v>
      </c>
      <c r="L42" s="145">
        <v>184</v>
      </c>
      <c r="M42" s="145">
        <v>507</v>
      </c>
      <c r="N42" s="145">
        <v>365</v>
      </c>
      <c r="O42" s="127">
        <f t="shared" si="3"/>
        <v>1076</v>
      </c>
      <c r="P42" s="129">
        <f t="shared" si="4"/>
        <v>1076</v>
      </c>
    </row>
    <row r="43" spans="3:16" s="49" customFormat="1" ht="30" customHeight="1">
      <c r="C43" s="50"/>
      <c r="D43" s="60" t="s">
        <v>68</v>
      </c>
      <c r="E43" s="61"/>
      <c r="F43" s="53">
        <v>0</v>
      </c>
      <c r="G43" s="53">
        <v>0</v>
      </c>
      <c r="H43" s="127">
        <f t="shared" si="1"/>
        <v>0</v>
      </c>
      <c r="I43" s="70">
        <v>0</v>
      </c>
      <c r="J43" s="145">
        <v>146</v>
      </c>
      <c r="K43" s="145">
        <v>150</v>
      </c>
      <c r="L43" s="145">
        <v>192</v>
      </c>
      <c r="M43" s="145">
        <v>213</v>
      </c>
      <c r="N43" s="145">
        <v>120</v>
      </c>
      <c r="O43" s="127">
        <f t="shared" si="3"/>
        <v>821</v>
      </c>
      <c r="P43" s="129">
        <f t="shared" si="4"/>
        <v>821</v>
      </c>
    </row>
    <row r="44" spans="3:16" s="49" customFormat="1" ht="30" customHeight="1">
      <c r="C44" s="50"/>
      <c r="D44" s="60" t="s">
        <v>69</v>
      </c>
      <c r="E44" s="61"/>
      <c r="F44" s="53">
        <v>0</v>
      </c>
      <c r="G44" s="53">
        <v>0</v>
      </c>
      <c r="H44" s="139">
        <f t="shared" si="1"/>
        <v>0</v>
      </c>
      <c r="I44" s="70">
        <v>0</v>
      </c>
      <c r="J44" s="145">
        <v>6</v>
      </c>
      <c r="K44" s="145">
        <v>12</v>
      </c>
      <c r="L44" s="145">
        <v>46</v>
      </c>
      <c r="M44" s="145">
        <v>171</v>
      </c>
      <c r="N44" s="145">
        <v>98</v>
      </c>
      <c r="O44" s="127">
        <f t="shared" si="3"/>
        <v>333</v>
      </c>
      <c r="P44" s="129">
        <f t="shared" si="4"/>
        <v>333</v>
      </c>
    </row>
    <row r="45" spans="3:16" s="49" customFormat="1" ht="30" customHeight="1" thickBot="1">
      <c r="C45" s="62"/>
      <c r="D45" s="63" t="s">
        <v>78</v>
      </c>
      <c r="E45" s="64"/>
      <c r="F45" s="65">
        <v>0</v>
      </c>
      <c r="G45" s="65">
        <v>0</v>
      </c>
      <c r="H45" s="132">
        <f t="shared" si="1"/>
        <v>0</v>
      </c>
      <c r="I45" s="72">
        <v>0</v>
      </c>
      <c r="J45" s="148">
        <v>4</v>
      </c>
      <c r="K45" s="148">
        <v>7</v>
      </c>
      <c r="L45" s="148">
        <v>11</v>
      </c>
      <c r="M45" s="148">
        <v>38</v>
      </c>
      <c r="N45" s="148">
        <v>19</v>
      </c>
      <c r="O45" s="132">
        <f t="shared" si="3"/>
        <v>79</v>
      </c>
      <c r="P45" s="133">
        <f t="shared" si="4"/>
        <v>79</v>
      </c>
    </row>
    <row r="46" spans="3:16" s="49" customFormat="1" ht="30" customHeight="1" thickBot="1">
      <c r="C46" s="191" t="s">
        <v>70</v>
      </c>
      <c r="D46" s="192"/>
      <c r="E46" s="209"/>
      <c r="F46" s="140">
        <f>SUM(F10,F31,F41)</f>
        <v>2044</v>
      </c>
      <c r="G46" s="140">
        <f>SUM(G10,G31,G41)</f>
        <v>2759</v>
      </c>
      <c r="H46" s="141">
        <f t="shared" si="1"/>
        <v>4803</v>
      </c>
      <c r="I46" s="142">
        <f aca="true" t="shared" si="9" ref="I46:N46">SUM(I10,I31,I41)</f>
        <v>0</v>
      </c>
      <c r="J46" s="140">
        <f t="shared" si="9"/>
        <v>10145</v>
      </c>
      <c r="K46" s="140">
        <f t="shared" si="9"/>
        <v>7026</v>
      </c>
      <c r="L46" s="140">
        <f t="shared" si="9"/>
        <v>4759</v>
      </c>
      <c r="M46" s="140">
        <f t="shared" si="9"/>
        <v>4232</v>
      </c>
      <c r="N46" s="140">
        <f t="shared" si="9"/>
        <v>2207</v>
      </c>
      <c r="O46" s="141">
        <f t="shared" si="3"/>
        <v>28369</v>
      </c>
      <c r="P46" s="143">
        <f t="shared" si="4"/>
        <v>33172</v>
      </c>
    </row>
    <row r="47" spans="3:17" s="49" customFormat="1" ht="30" customHeight="1" thickBot="1" thickTop="1">
      <c r="C47" s="73" t="s">
        <v>71</v>
      </c>
      <c r="D47" s="47"/>
      <c r="E47" s="47"/>
      <c r="F47" s="111"/>
      <c r="G47" s="111"/>
      <c r="H47" s="111">
        <f t="shared" si="1"/>
        <v>0</v>
      </c>
      <c r="I47" s="111"/>
      <c r="J47" s="111"/>
      <c r="K47" s="111"/>
      <c r="L47" s="111"/>
      <c r="M47" s="111"/>
      <c r="N47" s="111"/>
      <c r="O47" s="111">
        <f t="shared" si="3"/>
        <v>0</v>
      </c>
      <c r="P47" s="112">
        <f t="shared" si="4"/>
        <v>0</v>
      </c>
      <c r="Q47" s="14"/>
    </row>
    <row r="48" spans="3:17" s="49" customFormat="1" ht="30" customHeight="1">
      <c r="C48" s="48" t="s">
        <v>37</v>
      </c>
      <c r="D48" s="45"/>
      <c r="E48" s="46"/>
      <c r="F48" s="122">
        <f>SUM(F49,F55,F58,F63,F67,F68)</f>
        <v>1809356</v>
      </c>
      <c r="G48" s="122">
        <f>SUM(G49,G55,G58,G63,G67,G68)</f>
        <v>3514425</v>
      </c>
      <c r="H48" s="123">
        <f t="shared" si="1"/>
        <v>5323781</v>
      </c>
      <c r="I48" s="124">
        <f aca="true" t="shared" si="10" ref="I48:N48">SUM(I49,I55,I58,I63,I67,I68)</f>
        <v>0</v>
      </c>
      <c r="J48" s="122">
        <f t="shared" si="10"/>
        <v>26076236</v>
      </c>
      <c r="K48" s="122">
        <f t="shared" si="10"/>
        <v>21237656</v>
      </c>
      <c r="L48" s="122">
        <f t="shared" si="10"/>
        <v>17544225</v>
      </c>
      <c r="M48" s="122">
        <f t="shared" si="10"/>
        <v>15984112</v>
      </c>
      <c r="N48" s="122">
        <f t="shared" si="10"/>
        <v>7945194</v>
      </c>
      <c r="O48" s="123">
        <f t="shared" si="3"/>
        <v>88787423</v>
      </c>
      <c r="P48" s="125">
        <f t="shared" si="4"/>
        <v>94111204</v>
      </c>
      <c r="Q48" s="14"/>
    </row>
    <row r="49" spans="3:16" s="49" customFormat="1" ht="30" customHeight="1">
      <c r="C49" s="50"/>
      <c r="D49" s="51" t="s">
        <v>38</v>
      </c>
      <c r="E49" s="52"/>
      <c r="F49" s="126">
        <f>SUM(F50:F54)</f>
        <v>213679</v>
      </c>
      <c r="G49" s="126">
        <f>SUM(G50:G54)</f>
        <v>574846</v>
      </c>
      <c r="H49" s="127">
        <f t="shared" si="1"/>
        <v>788525</v>
      </c>
      <c r="I49" s="128">
        <f aca="true" t="shared" si="11" ref="I49:N49">SUM(I50:I54)</f>
        <v>0</v>
      </c>
      <c r="J49" s="126">
        <f t="shared" si="11"/>
        <v>4920865</v>
      </c>
      <c r="K49" s="126">
        <f t="shared" si="11"/>
        <v>3936058</v>
      </c>
      <c r="L49" s="126">
        <f t="shared" si="11"/>
        <v>2996185</v>
      </c>
      <c r="M49" s="126">
        <f t="shared" si="11"/>
        <v>3563084</v>
      </c>
      <c r="N49" s="126">
        <f t="shared" si="11"/>
        <v>2138474</v>
      </c>
      <c r="O49" s="127">
        <f t="shared" si="3"/>
        <v>17554666</v>
      </c>
      <c r="P49" s="129">
        <f t="shared" si="4"/>
        <v>18343191</v>
      </c>
    </row>
    <row r="50" spans="3:16" s="49" customFormat="1" ht="30" customHeight="1">
      <c r="C50" s="50"/>
      <c r="D50" s="51"/>
      <c r="E50" s="55" t="s">
        <v>39</v>
      </c>
      <c r="F50" s="145">
        <v>0</v>
      </c>
      <c r="G50" s="145">
        <v>0</v>
      </c>
      <c r="H50" s="127">
        <f t="shared" si="1"/>
        <v>0</v>
      </c>
      <c r="I50" s="54">
        <v>0</v>
      </c>
      <c r="J50" s="145">
        <v>3118038</v>
      </c>
      <c r="K50" s="145">
        <v>2399054</v>
      </c>
      <c r="L50" s="145">
        <v>1879490</v>
      </c>
      <c r="M50" s="145">
        <v>2223189</v>
      </c>
      <c r="N50" s="145">
        <v>1184268</v>
      </c>
      <c r="O50" s="127">
        <f t="shared" si="3"/>
        <v>10804039</v>
      </c>
      <c r="P50" s="129">
        <f t="shared" si="4"/>
        <v>10804039</v>
      </c>
    </row>
    <row r="51" spans="3:16" s="49" customFormat="1" ht="30" customHeight="1">
      <c r="C51" s="50"/>
      <c r="D51" s="51"/>
      <c r="E51" s="55" t="s">
        <v>40</v>
      </c>
      <c r="F51" s="145">
        <v>0</v>
      </c>
      <c r="G51" s="145">
        <v>0</v>
      </c>
      <c r="H51" s="127">
        <f t="shared" si="1"/>
        <v>0</v>
      </c>
      <c r="I51" s="54">
        <v>0</v>
      </c>
      <c r="J51" s="145">
        <v>22383</v>
      </c>
      <c r="K51" s="145">
        <v>50177</v>
      </c>
      <c r="L51" s="145">
        <v>64765</v>
      </c>
      <c r="M51" s="145">
        <v>281896</v>
      </c>
      <c r="N51" s="145">
        <v>230918</v>
      </c>
      <c r="O51" s="127">
        <f t="shared" si="3"/>
        <v>650139</v>
      </c>
      <c r="P51" s="129">
        <f t="shared" si="4"/>
        <v>650139</v>
      </c>
    </row>
    <row r="52" spans="3:16" s="49" customFormat="1" ht="30" customHeight="1">
      <c r="C52" s="50"/>
      <c r="D52" s="51"/>
      <c r="E52" s="55" t="s">
        <v>41</v>
      </c>
      <c r="F52" s="145">
        <v>73312</v>
      </c>
      <c r="G52" s="145">
        <v>300287</v>
      </c>
      <c r="H52" s="127">
        <f t="shared" si="1"/>
        <v>373599</v>
      </c>
      <c r="I52" s="54">
        <v>0</v>
      </c>
      <c r="J52" s="145">
        <v>676104</v>
      </c>
      <c r="K52" s="145">
        <v>614647</v>
      </c>
      <c r="L52" s="145">
        <v>376836</v>
      </c>
      <c r="M52" s="145">
        <v>490632</v>
      </c>
      <c r="N52" s="145">
        <v>417058</v>
      </c>
      <c r="O52" s="127">
        <f t="shared" si="3"/>
        <v>2575277</v>
      </c>
      <c r="P52" s="129">
        <f t="shared" si="4"/>
        <v>2948876</v>
      </c>
    </row>
    <row r="53" spans="3:16" s="49" customFormat="1" ht="30" customHeight="1">
      <c r="C53" s="50"/>
      <c r="D53" s="51"/>
      <c r="E53" s="55" t="s">
        <v>42</v>
      </c>
      <c r="F53" s="145">
        <v>98235</v>
      </c>
      <c r="G53" s="145">
        <v>204876</v>
      </c>
      <c r="H53" s="127">
        <f t="shared" si="1"/>
        <v>303111</v>
      </c>
      <c r="I53" s="54">
        <v>0</v>
      </c>
      <c r="J53" s="145">
        <v>646075</v>
      </c>
      <c r="K53" s="145">
        <v>487314</v>
      </c>
      <c r="L53" s="145">
        <v>422564</v>
      </c>
      <c r="M53" s="145">
        <v>316326</v>
      </c>
      <c r="N53" s="145">
        <v>163666</v>
      </c>
      <c r="O53" s="127">
        <f t="shared" si="3"/>
        <v>2035945</v>
      </c>
      <c r="P53" s="129">
        <f t="shared" si="4"/>
        <v>2339056</v>
      </c>
    </row>
    <row r="54" spans="3:16" s="49" customFormat="1" ht="30" customHeight="1">
      <c r="C54" s="50"/>
      <c r="D54" s="51"/>
      <c r="E54" s="55" t="s">
        <v>43</v>
      </c>
      <c r="F54" s="145">
        <v>42132</v>
      </c>
      <c r="G54" s="145">
        <v>69683</v>
      </c>
      <c r="H54" s="127">
        <f t="shared" si="1"/>
        <v>111815</v>
      </c>
      <c r="I54" s="54">
        <v>0</v>
      </c>
      <c r="J54" s="145">
        <v>458265</v>
      </c>
      <c r="K54" s="145">
        <v>384866</v>
      </c>
      <c r="L54" s="145">
        <v>252530</v>
      </c>
      <c r="M54" s="145">
        <v>251041</v>
      </c>
      <c r="N54" s="145">
        <v>142564</v>
      </c>
      <c r="O54" s="127">
        <f t="shared" si="3"/>
        <v>1489266</v>
      </c>
      <c r="P54" s="129">
        <f t="shared" si="4"/>
        <v>1601081</v>
      </c>
    </row>
    <row r="55" spans="3:16" s="49" customFormat="1" ht="30" customHeight="1">
      <c r="C55" s="50"/>
      <c r="D55" s="56" t="s">
        <v>44</v>
      </c>
      <c r="E55" s="57"/>
      <c r="F55" s="126">
        <f>SUM(F56:F57)</f>
        <v>693520</v>
      </c>
      <c r="G55" s="126">
        <f>SUM(G56:G57)</f>
        <v>1498183</v>
      </c>
      <c r="H55" s="127">
        <f t="shared" si="1"/>
        <v>2191703</v>
      </c>
      <c r="I55" s="128">
        <f aca="true" t="shared" si="12" ref="I55:N55">SUM(I56:I57)</f>
        <v>0</v>
      </c>
      <c r="J55" s="126">
        <f t="shared" si="12"/>
        <v>13761377</v>
      </c>
      <c r="K55" s="126">
        <f t="shared" si="12"/>
        <v>10748465</v>
      </c>
      <c r="L55" s="126">
        <f t="shared" si="12"/>
        <v>7617951</v>
      </c>
      <c r="M55" s="126">
        <f t="shared" si="12"/>
        <v>5739659</v>
      </c>
      <c r="N55" s="126">
        <f t="shared" si="12"/>
        <v>2916696</v>
      </c>
      <c r="O55" s="127">
        <f t="shared" si="3"/>
        <v>40784148</v>
      </c>
      <c r="P55" s="129">
        <f t="shared" si="4"/>
        <v>42975851</v>
      </c>
    </row>
    <row r="56" spans="3:16" s="49" customFormat="1" ht="30" customHeight="1">
      <c r="C56" s="50"/>
      <c r="D56" s="51"/>
      <c r="E56" s="55" t="s">
        <v>45</v>
      </c>
      <c r="F56" s="145">
        <v>0</v>
      </c>
      <c r="G56" s="145">
        <v>0</v>
      </c>
      <c r="H56" s="127">
        <f t="shared" si="1"/>
        <v>0</v>
      </c>
      <c r="I56" s="54">
        <v>0</v>
      </c>
      <c r="J56" s="145">
        <v>10235126</v>
      </c>
      <c r="K56" s="145">
        <v>8150045</v>
      </c>
      <c r="L56" s="145">
        <v>5929784</v>
      </c>
      <c r="M56" s="145">
        <v>4859249</v>
      </c>
      <c r="N56" s="145">
        <v>2615972</v>
      </c>
      <c r="O56" s="127">
        <f t="shared" si="3"/>
        <v>31790176</v>
      </c>
      <c r="P56" s="129">
        <f t="shared" si="4"/>
        <v>31790176</v>
      </c>
    </row>
    <row r="57" spans="3:16" s="49" customFormat="1" ht="30" customHeight="1">
      <c r="C57" s="50"/>
      <c r="D57" s="51"/>
      <c r="E57" s="55" t="s">
        <v>46</v>
      </c>
      <c r="F57" s="145">
        <v>693520</v>
      </c>
      <c r="G57" s="145">
        <v>1498183</v>
      </c>
      <c r="H57" s="127">
        <f t="shared" si="1"/>
        <v>2191703</v>
      </c>
      <c r="I57" s="54">
        <v>0</v>
      </c>
      <c r="J57" s="145">
        <v>3526251</v>
      </c>
      <c r="K57" s="145">
        <v>2598420</v>
      </c>
      <c r="L57" s="145">
        <v>1688167</v>
      </c>
      <c r="M57" s="145">
        <v>880410</v>
      </c>
      <c r="N57" s="145">
        <v>300724</v>
      </c>
      <c r="O57" s="127">
        <f t="shared" si="3"/>
        <v>8993972</v>
      </c>
      <c r="P57" s="129">
        <f t="shared" si="4"/>
        <v>11185675</v>
      </c>
    </row>
    <row r="58" spans="3:16" s="49" customFormat="1" ht="30" customHeight="1">
      <c r="C58" s="50"/>
      <c r="D58" s="56" t="s">
        <v>47</v>
      </c>
      <c r="E58" s="57"/>
      <c r="F58" s="126">
        <f>SUM(F59:F62)</f>
        <v>38579</v>
      </c>
      <c r="G58" s="126">
        <f>SUM(G59:G62)</f>
        <v>122863</v>
      </c>
      <c r="H58" s="127">
        <f t="shared" si="1"/>
        <v>161442</v>
      </c>
      <c r="I58" s="128">
        <f aca="true" t="shared" si="13" ref="I58:N58">SUM(I59:I62)</f>
        <v>0</v>
      </c>
      <c r="J58" s="126">
        <f t="shared" si="13"/>
        <v>881457</v>
      </c>
      <c r="K58" s="126">
        <f t="shared" si="13"/>
        <v>1403058</v>
      </c>
      <c r="L58" s="126">
        <f t="shared" si="13"/>
        <v>2884136</v>
      </c>
      <c r="M58" s="126">
        <f t="shared" si="13"/>
        <v>2934185</v>
      </c>
      <c r="N58" s="126">
        <f t="shared" si="13"/>
        <v>1019884</v>
      </c>
      <c r="O58" s="127">
        <f t="shared" si="3"/>
        <v>9122720</v>
      </c>
      <c r="P58" s="129">
        <f t="shared" si="4"/>
        <v>9284162</v>
      </c>
    </row>
    <row r="59" spans="3:16" s="49" customFormat="1" ht="30" customHeight="1">
      <c r="C59" s="50"/>
      <c r="D59" s="51"/>
      <c r="E59" s="55" t="s">
        <v>48</v>
      </c>
      <c r="F59" s="145">
        <v>29326</v>
      </c>
      <c r="G59" s="145">
        <v>106361</v>
      </c>
      <c r="H59" s="127">
        <f t="shared" si="1"/>
        <v>135687</v>
      </c>
      <c r="I59" s="54">
        <v>0</v>
      </c>
      <c r="J59" s="145">
        <v>774562</v>
      </c>
      <c r="K59" s="145">
        <v>1179589</v>
      </c>
      <c r="L59" s="145">
        <v>2698331</v>
      </c>
      <c r="M59" s="145">
        <v>2786268</v>
      </c>
      <c r="N59" s="145">
        <v>949759</v>
      </c>
      <c r="O59" s="127">
        <f t="shared" si="3"/>
        <v>8388509</v>
      </c>
      <c r="P59" s="129">
        <f t="shared" si="4"/>
        <v>8524196</v>
      </c>
    </row>
    <row r="60" spans="3:16" s="49" customFormat="1" ht="30" customHeight="1">
      <c r="C60" s="50"/>
      <c r="D60" s="51"/>
      <c r="E60" s="58" t="s">
        <v>49</v>
      </c>
      <c r="F60" s="145">
        <v>9253</v>
      </c>
      <c r="G60" s="145">
        <v>16502</v>
      </c>
      <c r="H60" s="127">
        <f t="shared" si="1"/>
        <v>25755</v>
      </c>
      <c r="I60" s="54">
        <v>0</v>
      </c>
      <c r="J60" s="145">
        <v>106895</v>
      </c>
      <c r="K60" s="145">
        <v>223469</v>
      </c>
      <c r="L60" s="145">
        <v>185805</v>
      </c>
      <c r="M60" s="145">
        <v>147917</v>
      </c>
      <c r="N60" s="145">
        <v>70125</v>
      </c>
      <c r="O60" s="127">
        <f t="shared" si="3"/>
        <v>734211</v>
      </c>
      <c r="P60" s="129">
        <f t="shared" si="4"/>
        <v>759966</v>
      </c>
    </row>
    <row r="61" spans="3:16" s="49" customFormat="1" ht="30" customHeight="1">
      <c r="C61" s="50"/>
      <c r="D61" s="51"/>
      <c r="E61" s="58" t="s">
        <v>50</v>
      </c>
      <c r="F61" s="145">
        <v>0</v>
      </c>
      <c r="G61" s="145">
        <v>0</v>
      </c>
      <c r="H61" s="127">
        <f t="shared" si="1"/>
        <v>0</v>
      </c>
      <c r="I61" s="54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27">
        <f t="shared" si="3"/>
        <v>0</v>
      </c>
      <c r="P61" s="129">
        <f t="shared" si="4"/>
        <v>0</v>
      </c>
    </row>
    <row r="62" spans="3:16" s="49" customFormat="1" ht="30" customHeight="1">
      <c r="C62" s="50"/>
      <c r="D62" s="59"/>
      <c r="E62" s="58" t="s">
        <v>77</v>
      </c>
      <c r="F62" s="145">
        <v>0</v>
      </c>
      <c r="G62" s="145">
        <v>0</v>
      </c>
      <c r="H62" s="127">
        <f t="shared" si="1"/>
        <v>0</v>
      </c>
      <c r="I62" s="70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0</v>
      </c>
      <c r="O62" s="127">
        <f t="shared" si="3"/>
        <v>0</v>
      </c>
      <c r="P62" s="129">
        <f t="shared" si="4"/>
        <v>0</v>
      </c>
    </row>
    <row r="63" spans="3:16" s="49" customFormat="1" ht="30" customHeight="1">
      <c r="C63" s="50"/>
      <c r="D63" s="56" t="s">
        <v>51</v>
      </c>
      <c r="E63" s="57"/>
      <c r="F63" s="126">
        <f>SUM(F64)</f>
        <v>345485</v>
      </c>
      <c r="G63" s="126">
        <f>SUM(G64)</f>
        <v>628192</v>
      </c>
      <c r="H63" s="127">
        <f t="shared" si="1"/>
        <v>973677</v>
      </c>
      <c r="I63" s="128">
        <f aca="true" t="shared" si="14" ref="I63:N63">SUM(I64)</f>
        <v>0</v>
      </c>
      <c r="J63" s="126">
        <f t="shared" si="14"/>
        <v>1075980</v>
      </c>
      <c r="K63" s="126">
        <f t="shared" si="14"/>
        <v>1696846</v>
      </c>
      <c r="L63" s="126">
        <f t="shared" si="14"/>
        <v>1270741</v>
      </c>
      <c r="M63" s="126">
        <f t="shared" si="14"/>
        <v>1066007</v>
      </c>
      <c r="N63" s="126">
        <f t="shared" si="14"/>
        <v>515881</v>
      </c>
      <c r="O63" s="127">
        <f t="shared" si="3"/>
        <v>5625455</v>
      </c>
      <c r="P63" s="129">
        <f t="shared" si="4"/>
        <v>6599132</v>
      </c>
    </row>
    <row r="64" spans="3:16" s="49" customFormat="1" ht="30" customHeight="1">
      <c r="C64" s="50"/>
      <c r="D64" s="51"/>
      <c r="E64" s="58" t="s">
        <v>52</v>
      </c>
      <c r="F64" s="145">
        <v>345485</v>
      </c>
      <c r="G64" s="145">
        <v>628192</v>
      </c>
      <c r="H64" s="127">
        <f t="shared" si="1"/>
        <v>973677</v>
      </c>
      <c r="I64" s="54">
        <v>0</v>
      </c>
      <c r="J64" s="145">
        <v>1075980</v>
      </c>
      <c r="K64" s="145">
        <v>1696846</v>
      </c>
      <c r="L64" s="145">
        <v>1270741</v>
      </c>
      <c r="M64" s="145">
        <v>1066007</v>
      </c>
      <c r="N64" s="145">
        <v>515881</v>
      </c>
      <c r="O64" s="127">
        <f t="shared" si="3"/>
        <v>5625455</v>
      </c>
      <c r="P64" s="129">
        <f t="shared" si="4"/>
        <v>6599132</v>
      </c>
    </row>
    <row r="65" spans="3:16" s="49" customFormat="1" ht="30" customHeight="1" hidden="1">
      <c r="C65" s="50"/>
      <c r="D65" s="51"/>
      <c r="E65" s="58" t="s">
        <v>53</v>
      </c>
      <c r="F65" s="145">
        <v>0</v>
      </c>
      <c r="G65" s="145">
        <v>0</v>
      </c>
      <c r="H65" s="127">
        <f t="shared" si="1"/>
        <v>0</v>
      </c>
      <c r="I65" s="54">
        <v>0</v>
      </c>
      <c r="J65" s="145">
        <v>0</v>
      </c>
      <c r="K65" s="145">
        <v>0</v>
      </c>
      <c r="L65" s="145">
        <v>0</v>
      </c>
      <c r="M65" s="145">
        <v>0</v>
      </c>
      <c r="N65" s="145">
        <v>0</v>
      </c>
      <c r="O65" s="127">
        <f t="shared" si="3"/>
        <v>0</v>
      </c>
      <c r="P65" s="129">
        <f t="shared" si="4"/>
        <v>0</v>
      </c>
    </row>
    <row r="66" spans="3:16" s="49" customFormat="1" ht="30" customHeight="1" hidden="1">
      <c r="C66" s="50"/>
      <c r="D66" s="51"/>
      <c r="E66" s="58" t="s">
        <v>54</v>
      </c>
      <c r="F66" s="145">
        <v>0</v>
      </c>
      <c r="G66" s="145">
        <v>0</v>
      </c>
      <c r="H66" s="127">
        <f t="shared" si="1"/>
        <v>0</v>
      </c>
      <c r="I66" s="54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27">
        <f t="shared" si="3"/>
        <v>0</v>
      </c>
      <c r="P66" s="129">
        <f t="shared" si="4"/>
        <v>0</v>
      </c>
    </row>
    <row r="67" spans="3:16" s="49" customFormat="1" ht="30" customHeight="1">
      <c r="C67" s="50"/>
      <c r="D67" s="60" t="s">
        <v>55</v>
      </c>
      <c r="E67" s="61"/>
      <c r="F67" s="145">
        <v>119343</v>
      </c>
      <c r="G67" s="145">
        <v>171151</v>
      </c>
      <c r="H67" s="127">
        <f t="shared" si="1"/>
        <v>290494</v>
      </c>
      <c r="I67" s="54">
        <v>0</v>
      </c>
      <c r="J67" s="145">
        <v>1519508</v>
      </c>
      <c r="K67" s="145">
        <v>1115989</v>
      </c>
      <c r="L67" s="145">
        <v>1064285</v>
      </c>
      <c r="M67" s="145">
        <v>1545059</v>
      </c>
      <c r="N67" s="145">
        <v>875736</v>
      </c>
      <c r="O67" s="127">
        <f t="shared" si="3"/>
        <v>6120577</v>
      </c>
      <c r="P67" s="129">
        <f t="shared" si="4"/>
        <v>6411071</v>
      </c>
    </row>
    <row r="68" spans="3:16" s="49" customFormat="1" ht="30" customHeight="1" thickBot="1">
      <c r="C68" s="62"/>
      <c r="D68" s="63" t="s">
        <v>56</v>
      </c>
      <c r="E68" s="64"/>
      <c r="F68" s="148">
        <v>398750</v>
      </c>
      <c r="G68" s="148">
        <v>519190</v>
      </c>
      <c r="H68" s="132">
        <f t="shared" si="1"/>
        <v>917940</v>
      </c>
      <c r="I68" s="66">
        <v>0</v>
      </c>
      <c r="J68" s="148">
        <v>3917049</v>
      </c>
      <c r="K68" s="148">
        <v>2337240</v>
      </c>
      <c r="L68" s="148">
        <v>1710927</v>
      </c>
      <c r="M68" s="148">
        <v>1136118</v>
      </c>
      <c r="N68" s="148">
        <v>478523</v>
      </c>
      <c r="O68" s="132">
        <f t="shared" si="3"/>
        <v>9579857</v>
      </c>
      <c r="P68" s="133">
        <f t="shared" si="4"/>
        <v>10497797</v>
      </c>
    </row>
    <row r="69" spans="3:16" s="49" customFormat="1" ht="30" customHeight="1">
      <c r="C69" s="48" t="s">
        <v>57</v>
      </c>
      <c r="D69" s="67"/>
      <c r="E69" s="68"/>
      <c r="F69" s="122">
        <f>SUM(F70:F78)</f>
        <v>76837</v>
      </c>
      <c r="G69" s="122">
        <f>SUM(G70:G78)</f>
        <v>69791</v>
      </c>
      <c r="H69" s="123">
        <f t="shared" si="1"/>
        <v>146628</v>
      </c>
      <c r="I69" s="124">
        <f aca="true" t="shared" si="15" ref="I69:N69">SUM(I70:I78)</f>
        <v>0</v>
      </c>
      <c r="J69" s="122">
        <f t="shared" si="15"/>
        <v>9853745</v>
      </c>
      <c r="K69" s="122">
        <f t="shared" si="15"/>
        <v>9985672</v>
      </c>
      <c r="L69" s="122">
        <f t="shared" si="15"/>
        <v>12402008</v>
      </c>
      <c r="M69" s="122">
        <f t="shared" si="15"/>
        <v>13449999</v>
      </c>
      <c r="N69" s="122">
        <f t="shared" si="15"/>
        <v>10295263</v>
      </c>
      <c r="O69" s="123">
        <f t="shared" si="3"/>
        <v>55986687</v>
      </c>
      <c r="P69" s="125">
        <f t="shared" si="4"/>
        <v>56133315</v>
      </c>
    </row>
    <row r="70" spans="3:16" s="49" customFormat="1" ht="30" customHeight="1">
      <c r="C70" s="69"/>
      <c r="D70" s="60" t="s">
        <v>58</v>
      </c>
      <c r="E70" s="61"/>
      <c r="F70" s="146">
        <v>0</v>
      </c>
      <c r="G70" s="146">
        <v>0</v>
      </c>
      <c r="H70" s="134">
        <f t="shared" si="1"/>
        <v>0</v>
      </c>
      <c r="I70" s="70">
        <v>0</v>
      </c>
      <c r="J70" s="146">
        <v>1163757</v>
      </c>
      <c r="K70" s="146">
        <v>1937313</v>
      </c>
      <c r="L70" s="146">
        <v>1996508</v>
      </c>
      <c r="M70" s="146">
        <v>1388664</v>
      </c>
      <c r="N70" s="146">
        <v>624532</v>
      </c>
      <c r="O70" s="134">
        <f t="shared" si="3"/>
        <v>7110774</v>
      </c>
      <c r="P70" s="135">
        <f t="shared" si="4"/>
        <v>7110774</v>
      </c>
    </row>
    <row r="71" spans="3:16" s="49" customFormat="1" ht="30" customHeight="1">
      <c r="C71" s="50"/>
      <c r="D71" s="60" t="s">
        <v>59</v>
      </c>
      <c r="E71" s="61"/>
      <c r="F71" s="145">
        <v>0</v>
      </c>
      <c r="G71" s="145">
        <v>0</v>
      </c>
      <c r="H71" s="126">
        <f t="shared" si="1"/>
        <v>0</v>
      </c>
      <c r="I71" s="70">
        <v>0</v>
      </c>
      <c r="J71" s="145">
        <v>12365</v>
      </c>
      <c r="K71" s="145">
        <v>0</v>
      </c>
      <c r="L71" s="145">
        <v>0</v>
      </c>
      <c r="M71" s="145">
        <v>0</v>
      </c>
      <c r="N71" s="145">
        <v>0</v>
      </c>
      <c r="O71" s="127">
        <f t="shared" si="3"/>
        <v>12365</v>
      </c>
      <c r="P71" s="129">
        <f t="shared" si="4"/>
        <v>12365</v>
      </c>
    </row>
    <row r="72" spans="3:16" s="49" customFormat="1" ht="30" customHeight="1">
      <c r="C72" s="50"/>
      <c r="D72" s="60" t="s">
        <v>74</v>
      </c>
      <c r="E72" s="61"/>
      <c r="F72" s="145">
        <v>0</v>
      </c>
      <c r="G72" s="145">
        <v>0</v>
      </c>
      <c r="H72" s="126">
        <f t="shared" si="1"/>
        <v>0</v>
      </c>
      <c r="I72" s="70">
        <v>0</v>
      </c>
      <c r="J72" s="145">
        <v>4797966</v>
      </c>
      <c r="K72" s="145">
        <v>3679083</v>
      </c>
      <c r="L72" s="145">
        <v>2920912</v>
      </c>
      <c r="M72" s="145">
        <v>1440814</v>
      </c>
      <c r="N72" s="145">
        <v>1180578</v>
      </c>
      <c r="O72" s="127">
        <f t="shared" si="3"/>
        <v>14019353</v>
      </c>
      <c r="P72" s="129">
        <f t="shared" si="4"/>
        <v>14019353</v>
      </c>
    </row>
    <row r="73" spans="3:16" s="49" customFormat="1" ht="30" customHeight="1">
      <c r="C73" s="50"/>
      <c r="D73" s="60" t="s">
        <v>60</v>
      </c>
      <c r="E73" s="61"/>
      <c r="F73" s="145">
        <v>0</v>
      </c>
      <c r="G73" s="145">
        <v>0</v>
      </c>
      <c r="H73" s="126">
        <f t="shared" si="1"/>
        <v>0</v>
      </c>
      <c r="I73" s="54">
        <v>0</v>
      </c>
      <c r="J73" s="145">
        <v>432292</v>
      </c>
      <c r="K73" s="145">
        <v>396524</v>
      </c>
      <c r="L73" s="145">
        <v>619236</v>
      </c>
      <c r="M73" s="145">
        <v>826783</v>
      </c>
      <c r="N73" s="145">
        <v>393464</v>
      </c>
      <c r="O73" s="127">
        <f t="shared" si="3"/>
        <v>2668299</v>
      </c>
      <c r="P73" s="129">
        <f t="shared" si="4"/>
        <v>2668299</v>
      </c>
    </row>
    <row r="74" spans="3:16" s="49" customFormat="1" ht="30" customHeight="1">
      <c r="C74" s="50"/>
      <c r="D74" s="60" t="s">
        <v>61</v>
      </c>
      <c r="E74" s="61"/>
      <c r="F74" s="145">
        <v>76837</v>
      </c>
      <c r="G74" s="145">
        <v>69791</v>
      </c>
      <c r="H74" s="126">
        <f t="shared" si="1"/>
        <v>146628</v>
      </c>
      <c r="I74" s="54">
        <v>0</v>
      </c>
      <c r="J74" s="145">
        <v>1413264</v>
      </c>
      <c r="K74" s="145">
        <v>1198736</v>
      </c>
      <c r="L74" s="145">
        <v>1185840</v>
      </c>
      <c r="M74" s="145">
        <v>1001567</v>
      </c>
      <c r="N74" s="145">
        <v>355152</v>
      </c>
      <c r="O74" s="127">
        <f t="shared" si="3"/>
        <v>5154559</v>
      </c>
      <c r="P74" s="129">
        <f t="shared" si="4"/>
        <v>5301187</v>
      </c>
    </row>
    <row r="75" spans="3:16" s="49" customFormat="1" ht="30" customHeight="1">
      <c r="C75" s="50"/>
      <c r="D75" s="60" t="s">
        <v>62</v>
      </c>
      <c r="E75" s="61"/>
      <c r="F75" s="145">
        <v>0</v>
      </c>
      <c r="G75" s="145">
        <v>0</v>
      </c>
      <c r="H75" s="126">
        <f aca="true" t="shared" si="16" ref="H75:H84">SUM(F75:G75)</f>
        <v>0</v>
      </c>
      <c r="I75" s="70">
        <v>0</v>
      </c>
      <c r="J75" s="145">
        <v>2011071</v>
      </c>
      <c r="K75" s="145">
        <v>2669171</v>
      </c>
      <c r="L75" s="145">
        <v>3325261</v>
      </c>
      <c r="M75" s="145">
        <v>1496316</v>
      </c>
      <c r="N75" s="145">
        <v>1105395</v>
      </c>
      <c r="O75" s="127">
        <f aca="true" t="shared" si="17" ref="O75:O84">SUM(I75:N75)</f>
        <v>10607214</v>
      </c>
      <c r="P75" s="129">
        <f aca="true" t="shared" si="18" ref="P75:P84">SUM(O75,H75)</f>
        <v>10607214</v>
      </c>
    </row>
    <row r="76" spans="3:16" s="49" customFormat="1" ht="30" customHeight="1">
      <c r="C76" s="50"/>
      <c r="D76" s="60" t="s">
        <v>63</v>
      </c>
      <c r="E76" s="61"/>
      <c r="F76" s="145">
        <v>0</v>
      </c>
      <c r="G76" s="145">
        <v>0</v>
      </c>
      <c r="H76" s="126">
        <f t="shared" si="16"/>
        <v>0</v>
      </c>
      <c r="I76" s="70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v>0</v>
      </c>
      <c r="O76" s="127">
        <f t="shared" si="17"/>
        <v>0</v>
      </c>
      <c r="P76" s="129">
        <f t="shared" si="18"/>
        <v>0</v>
      </c>
    </row>
    <row r="77" spans="3:16" s="49" customFormat="1" ht="30" customHeight="1">
      <c r="C77" s="50"/>
      <c r="D77" s="205" t="s">
        <v>64</v>
      </c>
      <c r="E77" s="206"/>
      <c r="F77" s="145">
        <v>0</v>
      </c>
      <c r="G77" s="145">
        <v>0</v>
      </c>
      <c r="H77" s="127">
        <f t="shared" si="16"/>
        <v>0</v>
      </c>
      <c r="I77" s="70">
        <v>0</v>
      </c>
      <c r="J77" s="145">
        <v>23030</v>
      </c>
      <c r="K77" s="145">
        <v>104845</v>
      </c>
      <c r="L77" s="145">
        <v>2354251</v>
      </c>
      <c r="M77" s="145">
        <v>7295855</v>
      </c>
      <c r="N77" s="145">
        <v>6636142</v>
      </c>
      <c r="O77" s="127">
        <f t="shared" si="17"/>
        <v>16414123</v>
      </c>
      <c r="P77" s="129">
        <f t="shared" si="18"/>
        <v>16414123</v>
      </c>
    </row>
    <row r="78" spans="3:16" s="49" customFormat="1" ht="30" customHeight="1" thickBot="1">
      <c r="C78" s="62"/>
      <c r="D78" s="207" t="s">
        <v>65</v>
      </c>
      <c r="E78" s="208"/>
      <c r="F78" s="147">
        <v>0</v>
      </c>
      <c r="G78" s="147">
        <v>0</v>
      </c>
      <c r="H78" s="136">
        <f t="shared" si="16"/>
        <v>0</v>
      </c>
      <c r="I78" s="71">
        <v>0</v>
      </c>
      <c r="J78" s="147">
        <v>0</v>
      </c>
      <c r="K78" s="147">
        <v>0</v>
      </c>
      <c r="L78" s="147">
        <v>0</v>
      </c>
      <c r="M78" s="147">
        <v>0</v>
      </c>
      <c r="N78" s="147">
        <v>0</v>
      </c>
      <c r="O78" s="136">
        <f t="shared" si="17"/>
        <v>0</v>
      </c>
      <c r="P78" s="137">
        <f t="shared" si="18"/>
        <v>0</v>
      </c>
    </row>
    <row r="79" spans="3:16" s="49" customFormat="1" ht="30" customHeight="1">
      <c r="C79" s="48" t="s">
        <v>66</v>
      </c>
      <c r="D79" s="67"/>
      <c r="E79" s="68"/>
      <c r="F79" s="122">
        <f>SUM(F80:F83)</f>
        <v>0</v>
      </c>
      <c r="G79" s="122">
        <f>SUM(G80:G83)</f>
        <v>0</v>
      </c>
      <c r="H79" s="123">
        <f t="shared" si="16"/>
        <v>0</v>
      </c>
      <c r="I79" s="138">
        <v>0</v>
      </c>
      <c r="J79" s="122">
        <f>SUM(J80:J83)</f>
        <v>4159650</v>
      </c>
      <c r="K79" s="122">
        <f>SUM(K80:K83)</f>
        <v>4944883</v>
      </c>
      <c r="L79" s="122">
        <f>SUM(L80:L83)</f>
        <v>12281493</v>
      </c>
      <c r="M79" s="122">
        <f>SUM(M80:M83)</f>
        <v>28226901</v>
      </c>
      <c r="N79" s="122">
        <f>SUM(N80:N83)</f>
        <v>20097799</v>
      </c>
      <c r="O79" s="123">
        <f t="shared" si="17"/>
        <v>69710726</v>
      </c>
      <c r="P79" s="125">
        <f t="shared" si="18"/>
        <v>69710726</v>
      </c>
    </row>
    <row r="80" spans="3:16" s="49" customFormat="1" ht="30" customHeight="1">
      <c r="C80" s="50"/>
      <c r="D80" s="60" t="s">
        <v>67</v>
      </c>
      <c r="E80" s="61"/>
      <c r="F80" s="53">
        <v>0</v>
      </c>
      <c r="G80" s="53">
        <v>0</v>
      </c>
      <c r="H80" s="127">
        <f t="shared" si="16"/>
        <v>0</v>
      </c>
      <c r="I80" s="70">
        <v>0</v>
      </c>
      <c r="J80" s="145">
        <v>174554</v>
      </c>
      <c r="K80" s="145">
        <v>293090</v>
      </c>
      <c r="L80" s="145">
        <v>4844617</v>
      </c>
      <c r="M80" s="145">
        <v>14181487</v>
      </c>
      <c r="N80" s="145">
        <v>11285471</v>
      </c>
      <c r="O80" s="127">
        <f t="shared" si="17"/>
        <v>30779219</v>
      </c>
      <c r="P80" s="129">
        <f t="shared" si="18"/>
        <v>30779219</v>
      </c>
    </row>
    <row r="81" spans="1:16" ht="30" customHeight="1">
      <c r="A81" s="49"/>
      <c r="B81" s="49"/>
      <c r="C81" s="50"/>
      <c r="D81" s="60" t="s">
        <v>68</v>
      </c>
      <c r="E81" s="61"/>
      <c r="F81" s="53">
        <v>0</v>
      </c>
      <c r="G81" s="53">
        <v>0</v>
      </c>
      <c r="H81" s="127">
        <f t="shared" si="16"/>
        <v>0</v>
      </c>
      <c r="I81" s="70">
        <v>0</v>
      </c>
      <c r="J81" s="145">
        <v>3761036</v>
      </c>
      <c r="K81" s="145">
        <v>4074555</v>
      </c>
      <c r="L81" s="145">
        <v>5501659</v>
      </c>
      <c r="M81" s="145">
        <v>6529630</v>
      </c>
      <c r="N81" s="145">
        <v>4199356</v>
      </c>
      <c r="O81" s="127">
        <f t="shared" si="17"/>
        <v>24066236</v>
      </c>
      <c r="P81" s="129">
        <f t="shared" si="18"/>
        <v>24066236</v>
      </c>
    </row>
    <row r="82" spans="1:16" ht="30" customHeight="1">
      <c r="A82" s="49"/>
      <c r="B82" s="49"/>
      <c r="C82" s="50"/>
      <c r="D82" s="60" t="s">
        <v>69</v>
      </c>
      <c r="E82" s="61"/>
      <c r="F82" s="53">
        <v>0</v>
      </c>
      <c r="G82" s="53">
        <v>0</v>
      </c>
      <c r="H82" s="127">
        <f t="shared" si="16"/>
        <v>0</v>
      </c>
      <c r="I82" s="70">
        <v>0</v>
      </c>
      <c r="J82" s="145">
        <v>110368</v>
      </c>
      <c r="K82" s="145">
        <v>362060</v>
      </c>
      <c r="L82" s="145">
        <v>1609458</v>
      </c>
      <c r="M82" s="145">
        <v>6183848</v>
      </c>
      <c r="N82" s="145">
        <v>3853832</v>
      </c>
      <c r="O82" s="127">
        <f t="shared" si="17"/>
        <v>12119566</v>
      </c>
      <c r="P82" s="129">
        <f t="shared" si="18"/>
        <v>12119566</v>
      </c>
    </row>
    <row r="83" spans="1:16" ht="30" customHeight="1" thickBot="1">
      <c r="A83" s="49"/>
      <c r="B83" s="49"/>
      <c r="C83" s="62"/>
      <c r="D83" s="63" t="s">
        <v>78</v>
      </c>
      <c r="E83" s="64"/>
      <c r="F83" s="65">
        <v>0</v>
      </c>
      <c r="G83" s="65">
        <v>0</v>
      </c>
      <c r="H83" s="132">
        <f t="shared" si="16"/>
        <v>0</v>
      </c>
      <c r="I83" s="72">
        <v>0</v>
      </c>
      <c r="J83" s="148">
        <v>113692</v>
      </c>
      <c r="K83" s="148">
        <v>215178</v>
      </c>
      <c r="L83" s="148">
        <v>325759</v>
      </c>
      <c r="M83" s="148">
        <v>1331936</v>
      </c>
      <c r="N83" s="148">
        <v>759140</v>
      </c>
      <c r="O83" s="132">
        <f t="shared" si="17"/>
        <v>2745705</v>
      </c>
      <c r="P83" s="133">
        <f t="shared" si="18"/>
        <v>2745705</v>
      </c>
    </row>
    <row r="84" spans="1:16" ht="30" customHeight="1" thickBot="1">
      <c r="A84" s="49"/>
      <c r="B84" s="49"/>
      <c r="C84" s="191" t="s">
        <v>70</v>
      </c>
      <c r="D84" s="192"/>
      <c r="E84" s="192"/>
      <c r="F84" s="140">
        <f>SUM(F48,F69,F79)</f>
        <v>1886193</v>
      </c>
      <c r="G84" s="140">
        <f>SUM(G48,G69,G79)</f>
        <v>3584216</v>
      </c>
      <c r="H84" s="141">
        <f t="shared" si="16"/>
        <v>5470409</v>
      </c>
      <c r="I84" s="142">
        <f aca="true" t="shared" si="19" ref="I84:N84">SUM(I48,I69,I79)</f>
        <v>0</v>
      </c>
      <c r="J84" s="140">
        <f t="shared" si="19"/>
        <v>40089631</v>
      </c>
      <c r="K84" s="140">
        <f t="shared" si="19"/>
        <v>36168211</v>
      </c>
      <c r="L84" s="140">
        <f t="shared" si="19"/>
        <v>42227726</v>
      </c>
      <c r="M84" s="140">
        <f t="shared" si="19"/>
        <v>57661012</v>
      </c>
      <c r="N84" s="140">
        <f t="shared" si="19"/>
        <v>38338256</v>
      </c>
      <c r="O84" s="141">
        <f t="shared" si="17"/>
        <v>214484836</v>
      </c>
      <c r="P84" s="143">
        <f t="shared" si="18"/>
        <v>219955245</v>
      </c>
    </row>
    <row r="85" ht="12.75" thickTop="1"/>
  </sheetData>
  <sheetProtection/>
  <mergeCells count="15"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55" zoomScaleNormal="55" zoomScalePageLayoutView="0" workbookViewId="0" topLeftCell="C24">
      <selection activeCell="J30" sqref="E1:J65536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49" customWidth="1"/>
    <col min="17" max="17" width="4.25390625" style="49" customWidth="1"/>
    <col min="18" max="16384" width="0" style="49" hidden="1" customWidth="1"/>
  </cols>
  <sheetData>
    <row r="1" spans="4:15" ht="39.75" customHeight="1">
      <c r="D1" s="2"/>
      <c r="E1" s="3"/>
      <c r="G1" s="193" t="s">
        <v>21</v>
      </c>
      <c r="H1" s="193"/>
      <c r="I1" s="193"/>
      <c r="J1" s="193"/>
      <c r="K1" s="193"/>
      <c r="L1" s="193"/>
      <c r="M1" s="193"/>
      <c r="N1" s="113"/>
      <c r="O1" s="76"/>
    </row>
    <row r="2" spans="5:16" ht="30" customHeight="1">
      <c r="E2" s="4"/>
      <c r="G2" s="194" t="s">
        <v>92</v>
      </c>
      <c r="H2" s="194"/>
      <c r="I2" s="194"/>
      <c r="J2" s="194"/>
      <c r="K2" s="194"/>
      <c r="L2" s="194"/>
      <c r="M2" s="194"/>
      <c r="N2" s="114"/>
      <c r="O2" s="184">
        <v>41086</v>
      </c>
      <c r="P2" s="184"/>
    </row>
    <row r="3" spans="5:17" ht="24.75" customHeight="1">
      <c r="E3" s="34"/>
      <c r="F3" s="115"/>
      <c r="N3" s="116"/>
      <c r="O3" s="184"/>
      <c r="P3" s="184"/>
      <c r="Q3" s="80"/>
    </row>
    <row r="4" spans="3:17" ht="24.75" customHeight="1">
      <c r="C4" s="6"/>
      <c r="N4" s="117"/>
      <c r="O4" s="184" t="s">
        <v>31</v>
      </c>
      <c r="P4" s="184"/>
      <c r="Q4" s="80"/>
    </row>
    <row r="5" spans="3:17" ht="27" customHeight="1">
      <c r="C5" s="6" t="s">
        <v>27</v>
      </c>
      <c r="E5" s="7"/>
      <c r="F5" s="118"/>
      <c r="N5" s="119"/>
      <c r="O5" s="119"/>
      <c r="P5" s="102" t="s">
        <v>79</v>
      </c>
      <c r="Q5" s="80"/>
    </row>
    <row r="6" spans="3:17" ht="9" customHeight="1" thickBot="1">
      <c r="C6" s="35"/>
      <c r="D6" s="35"/>
      <c r="E6" s="35"/>
      <c r="F6" s="120"/>
      <c r="L6" s="85"/>
      <c r="M6" s="85"/>
      <c r="N6" s="121"/>
      <c r="O6" s="121"/>
      <c r="P6" s="121"/>
      <c r="Q6" s="85"/>
    </row>
    <row r="7" spans="3:17" ht="30" customHeight="1" thickBot="1" thickTop="1">
      <c r="C7" s="195" t="s">
        <v>32</v>
      </c>
      <c r="D7" s="196"/>
      <c r="E7" s="196"/>
      <c r="F7" s="199" t="s">
        <v>33</v>
      </c>
      <c r="G7" s="200"/>
      <c r="H7" s="200"/>
      <c r="I7" s="201" t="s">
        <v>34</v>
      </c>
      <c r="J7" s="201"/>
      <c r="K7" s="201"/>
      <c r="L7" s="201"/>
      <c r="M7" s="201"/>
      <c r="N7" s="201"/>
      <c r="O7" s="202"/>
      <c r="P7" s="203" t="s">
        <v>6</v>
      </c>
      <c r="Q7" s="14"/>
    </row>
    <row r="8" spans="3:17" ht="42" customHeight="1" thickBot="1">
      <c r="C8" s="197"/>
      <c r="D8" s="198"/>
      <c r="E8" s="198"/>
      <c r="F8" s="36" t="s">
        <v>7</v>
      </c>
      <c r="G8" s="36" t="s">
        <v>8</v>
      </c>
      <c r="H8" s="37" t="s">
        <v>9</v>
      </c>
      <c r="I8" s="38" t="s">
        <v>35</v>
      </c>
      <c r="J8" s="39" t="s">
        <v>1</v>
      </c>
      <c r="K8" s="39" t="s">
        <v>2</v>
      </c>
      <c r="L8" s="39" t="s">
        <v>3</v>
      </c>
      <c r="M8" s="39" t="s">
        <v>4</v>
      </c>
      <c r="N8" s="39" t="s">
        <v>5</v>
      </c>
      <c r="O8" s="40" t="s">
        <v>9</v>
      </c>
      <c r="P8" s="204"/>
      <c r="Q8" s="14"/>
    </row>
    <row r="9" spans="3:17" ht="30" customHeight="1" thickBot="1">
      <c r="C9" s="41" t="s">
        <v>72</v>
      </c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14"/>
    </row>
    <row r="10" spans="1:17" ht="30" customHeight="1">
      <c r="A10" s="49"/>
      <c r="B10" s="49"/>
      <c r="C10" s="48" t="s">
        <v>37</v>
      </c>
      <c r="D10" s="45"/>
      <c r="E10" s="46"/>
      <c r="F10" s="122">
        <f>SUM(F11,F17,F20,F25,F29,F30)</f>
        <v>21584631</v>
      </c>
      <c r="G10" s="122">
        <f>SUM(G11,G17,G20,G25,G29,G30)</f>
        <v>37602902</v>
      </c>
      <c r="H10" s="123">
        <f>SUM(F10:G10)</f>
        <v>59187533</v>
      </c>
      <c r="I10" s="124">
        <f aca="true" t="shared" si="0" ref="I10:N10">SUM(I11,I17,I20,I25,I29,I30)</f>
        <v>0</v>
      </c>
      <c r="J10" s="122">
        <f t="shared" si="0"/>
        <v>264503122</v>
      </c>
      <c r="K10" s="122">
        <f t="shared" si="0"/>
        <v>213989881</v>
      </c>
      <c r="L10" s="122">
        <f t="shared" si="0"/>
        <v>176430671</v>
      </c>
      <c r="M10" s="122">
        <f t="shared" si="0"/>
        <v>160808200</v>
      </c>
      <c r="N10" s="122">
        <f t="shared" si="0"/>
        <v>80388153</v>
      </c>
      <c r="O10" s="123">
        <f>SUM(I10:N10)</f>
        <v>896120027</v>
      </c>
      <c r="P10" s="125">
        <f>SUM(O10,H10)</f>
        <v>955307560</v>
      </c>
      <c r="Q10" s="14"/>
    </row>
    <row r="11" spans="1:16" ht="30" customHeight="1">
      <c r="A11" s="49"/>
      <c r="B11" s="49"/>
      <c r="C11" s="50"/>
      <c r="D11" s="51" t="s">
        <v>38</v>
      </c>
      <c r="E11" s="52"/>
      <c r="F11" s="126">
        <f>SUM(F12:F16)</f>
        <v>2138252</v>
      </c>
      <c r="G11" s="126">
        <f>SUM(G12:G16)</f>
        <v>5749058</v>
      </c>
      <c r="H11" s="127">
        <f aca="true" t="shared" si="1" ref="H11:H74">SUM(F11:G11)</f>
        <v>7887310</v>
      </c>
      <c r="I11" s="128">
        <f aca="true" t="shared" si="2" ref="I11:N11">SUM(I12:I16)</f>
        <v>0</v>
      </c>
      <c r="J11" s="126">
        <f t="shared" si="2"/>
        <v>49228219</v>
      </c>
      <c r="K11" s="126">
        <f t="shared" si="2"/>
        <v>39380379</v>
      </c>
      <c r="L11" s="126">
        <f t="shared" si="2"/>
        <v>29977554</v>
      </c>
      <c r="M11" s="126">
        <f t="shared" si="2"/>
        <v>35768230</v>
      </c>
      <c r="N11" s="126">
        <f t="shared" si="2"/>
        <v>21509965</v>
      </c>
      <c r="O11" s="127">
        <f aca="true" t="shared" si="3" ref="O11:O74">SUM(I11:N11)</f>
        <v>175864347</v>
      </c>
      <c r="P11" s="129">
        <f aca="true" t="shared" si="4" ref="P11:P74">SUM(O11,H11)</f>
        <v>183751657</v>
      </c>
    </row>
    <row r="12" spans="1:16" ht="30" customHeight="1">
      <c r="A12" s="49"/>
      <c r="B12" s="49"/>
      <c r="C12" s="50"/>
      <c r="D12" s="51"/>
      <c r="E12" s="55" t="s">
        <v>39</v>
      </c>
      <c r="F12" s="145">
        <v>0</v>
      </c>
      <c r="G12" s="145">
        <v>0</v>
      </c>
      <c r="H12" s="127">
        <f t="shared" si="1"/>
        <v>0</v>
      </c>
      <c r="I12" s="54">
        <v>0</v>
      </c>
      <c r="J12" s="145">
        <v>31197131</v>
      </c>
      <c r="K12" s="145">
        <v>24006931</v>
      </c>
      <c r="L12" s="145">
        <v>18809494</v>
      </c>
      <c r="M12" s="145">
        <v>22348104</v>
      </c>
      <c r="N12" s="145">
        <v>11919022</v>
      </c>
      <c r="O12" s="127">
        <f t="shared" si="3"/>
        <v>108280682</v>
      </c>
      <c r="P12" s="129">
        <f t="shared" si="4"/>
        <v>108280682</v>
      </c>
    </row>
    <row r="13" spans="1:16" ht="30" customHeight="1">
      <c r="A13" s="49"/>
      <c r="B13" s="49"/>
      <c r="C13" s="50"/>
      <c r="D13" s="51"/>
      <c r="E13" s="55" t="s">
        <v>40</v>
      </c>
      <c r="F13" s="145">
        <v>0</v>
      </c>
      <c r="G13" s="145">
        <v>0</v>
      </c>
      <c r="H13" s="127">
        <f t="shared" si="1"/>
        <v>0</v>
      </c>
      <c r="I13" s="54">
        <v>0</v>
      </c>
      <c r="J13" s="145">
        <v>223830</v>
      </c>
      <c r="K13" s="145">
        <v>502880</v>
      </c>
      <c r="L13" s="145">
        <v>648760</v>
      </c>
      <c r="M13" s="145">
        <v>2829506</v>
      </c>
      <c r="N13" s="145">
        <v>2344670</v>
      </c>
      <c r="O13" s="127">
        <f t="shared" si="3"/>
        <v>6549646</v>
      </c>
      <c r="P13" s="129">
        <f t="shared" si="4"/>
        <v>6549646</v>
      </c>
    </row>
    <row r="14" spans="1:16" ht="30" customHeight="1">
      <c r="A14" s="49"/>
      <c r="B14" s="49"/>
      <c r="C14" s="50"/>
      <c r="D14" s="51"/>
      <c r="E14" s="55" t="s">
        <v>41</v>
      </c>
      <c r="F14" s="145">
        <v>734582</v>
      </c>
      <c r="G14" s="145">
        <v>3003468</v>
      </c>
      <c r="H14" s="127">
        <f t="shared" si="1"/>
        <v>3738050</v>
      </c>
      <c r="I14" s="54">
        <v>0</v>
      </c>
      <c r="J14" s="145">
        <v>6763500</v>
      </c>
      <c r="K14" s="145">
        <v>6148768</v>
      </c>
      <c r="L14" s="145">
        <v>3768360</v>
      </c>
      <c r="M14" s="145">
        <v>4916950</v>
      </c>
      <c r="N14" s="145">
        <v>4171979</v>
      </c>
      <c r="O14" s="127">
        <f t="shared" si="3"/>
        <v>25769557</v>
      </c>
      <c r="P14" s="129">
        <f t="shared" si="4"/>
        <v>29507607</v>
      </c>
    </row>
    <row r="15" spans="1:16" ht="30" customHeight="1">
      <c r="A15" s="49"/>
      <c r="B15" s="49"/>
      <c r="C15" s="50"/>
      <c r="D15" s="51"/>
      <c r="E15" s="55" t="s">
        <v>42</v>
      </c>
      <c r="F15" s="145">
        <v>982350</v>
      </c>
      <c r="G15" s="145">
        <v>2048760</v>
      </c>
      <c r="H15" s="127">
        <f t="shared" si="1"/>
        <v>3031110</v>
      </c>
      <c r="I15" s="54">
        <v>0</v>
      </c>
      <c r="J15" s="145">
        <v>6461108</v>
      </c>
      <c r="K15" s="145">
        <v>4873140</v>
      </c>
      <c r="L15" s="145">
        <v>4225640</v>
      </c>
      <c r="M15" s="145">
        <v>3163260</v>
      </c>
      <c r="N15" s="145">
        <v>1648654</v>
      </c>
      <c r="O15" s="127">
        <f t="shared" si="3"/>
        <v>20371802</v>
      </c>
      <c r="P15" s="129">
        <f t="shared" si="4"/>
        <v>23402912</v>
      </c>
    </row>
    <row r="16" spans="1:16" ht="30" customHeight="1">
      <c r="A16" s="49"/>
      <c r="B16" s="49"/>
      <c r="C16" s="50"/>
      <c r="D16" s="51"/>
      <c r="E16" s="55" t="s">
        <v>43</v>
      </c>
      <c r="F16" s="145">
        <v>421320</v>
      </c>
      <c r="G16" s="145">
        <v>696830</v>
      </c>
      <c r="H16" s="127">
        <f t="shared" si="1"/>
        <v>1118150</v>
      </c>
      <c r="I16" s="54">
        <v>0</v>
      </c>
      <c r="J16" s="145">
        <v>4582650</v>
      </c>
      <c r="K16" s="145">
        <v>3848660</v>
      </c>
      <c r="L16" s="145">
        <v>2525300</v>
      </c>
      <c r="M16" s="145">
        <v>2510410</v>
      </c>
      <c r="N16" s="145">
        <v>1425640</v>
      </c>
      <c r="O16" s="127">
        <f t="shared" si="3"/>
        <v>14892660</v>
      </c>
      <c r="P16" s="129">
        <f t="shared" si="4"/>
        <v>16010810</v>
      </c>
    </row>
    <row r="17" spans="1:16" ht="30" customHeight="1">
      <c r="A17" s="49"/>
      <c r="B17" s="49"/>
      <c r="C17" s="50"/>
      <c r="D17" s="56" t="s">
        <v>44</v>
      </c>
      <c r="E17" s="57"/>
      <c r="F17" s="126">
        <f>SUM(F18:F19)</f>
        <v>6935200</v>
      </c>
      <c r="G17" s="126">
        <f>SUM(G18:G19)</f>
        <v>14982619</v>
      </c>
      <c r="H17" s="127">
        <f t="shared" si="1"/>
        <v>21917819</v>
      </c>
      <c r="I17" s="128">
        <f aca="true" t="shared" si="5" ref="I17:N17">SUM(I18:I19)</f>
        <v>0</v>
      </c>
      <c r="J17" s="126">
        <f t="shared" si="5"/>
        <v>137629010</v>
      </c>
      <c r="K17" s="126">
        <f t="shared" si="5"/>
        <v>107527382</v>
      </c>
      <c r="L17" s="126">
        <f t="shared" si="5"/>
        <v>76201585</v>
      </c>
      <c r="M17" s="126">
        <f t="shared" si="5"/>
        <v>57445371</v>
      </c>
      <c r="N17" s="126">
        <f t="shared" si="5"/>
        <v>29187828</v>
      </c>
      <c r="O17" s="127">
        <f t="shared" si="3"/>
        <v>407991176</v>
      </c>
      <c r="P17" s="129">
        <f t="shared" si="4"/>
        <v>429908995</v>
      </c>
    </row>
    <row r="18" spans="1:16" ht="30" customHeight="1">
      <c r="A18" s="49"/>
      <c r="B18" s="49"/>
      <c r="C18" s="50"/>
      <c r="D18" s="51"/>
      <c r="E18" s="55" t="s">
        <v>45</v>
      </c>
      <c r="F18" s="145">
        <v>0</v>
      </c>
      <c r="G18" s="145">
        <v>0</v>
      </c>
      <c r="H18" s="127">
        <f t="shared" si="1"/>
        <v>0</v>
      </c>
      <c r="I18" s="54">
        <v>0</v>
      </c>
      <c r="J18" s="145">
        <v>102362605</v>
      </c>
      <c r="K18" s="145">
        <v>81527465</v>
      </c>
      <c r="L18" s="145">
        <v>59317529</v>
      </c>
      <c r="M18" s="145">
        <v>48641271</v>
      </c>
      <c r="N18" s="145">
        <v>26180588</v>
      </c>
      <c r="O18" s="127">
        <f t="shared" si="3"/>
        <v>318029458</v>
      </c>
      <c r="P18" s="129">
        <f t="shared" si="4"/>
        <v>318029458</v>
      </c>
    </row>
    <row r="19" spans="1:16" ht="30" customHeight="1">
      <c r="A19" s="49"/>
      <c r="B19" s="49"/>
      <c r="C19" s="50"/>
      <c r="D19" s="51"/>
      <c r="E19" s="55" t="s">
        <v>46</v>
      </c>
      <c r="F19" s="145">
        <v>6935200</v>
      </c>
      <c r="G19" s="145">
        <v>14982619</v>
      </c>
      <c r="H19" s="127">
        <f t="shared" si="1"/>
        <v>21917819</v>
      </c>
      <c r="I19" s="54">
        <v>0</v>
      </c>
      <c r="J19" s="145">
        <v>35266405</v>
      </c>
      <c r="K19" s="145">
        <v>25999917</v>
      </c>
      <c r="L19" s="145">
        <v>16884056</v>
      </c>
      <c r="M19" s="145">
        <v>8804100</v>
      </c>
      <c r="N19" s="145">
        <v>3007240</v>
      </c>
      <c r="O19" s="127">
        <f t="shared" si="3"/>
        <v>89961718</v>
      </c>
      <c r="P19" s="129">
        <f t="shared" si="4"/>
        <v>111879537</v>
      </c>
    </row>
    <row r="20" spans="1:16" ht="30" customHeight="1">
      <c r="A20" s="49"/>
      <c r="B20" s="49"/>
      <c r="C20" s="50"/>
      <c r="D20" s="56" t="s">
        <v>47</v>
      </c>
      <c r="E20" s="57"/>
      <c r="F20" s="126">
        <f>SUM(F21:F24)</f>
        <v>385790</v>
      </c>
      <c r="G20" s="126">
        <f>SUM(G21:G24)</f>
        <v>1228630</v>
      </c>
      <c r="H20" s="127">
        <f t="shared" si="1"/>
        <v>1614420</v>
      </c>
      <c r="I20" s="128">
        <f aca="true" t="shared" si="6" ref="I20:N20">SUM(I21:I24)</f>
        <v>0</v>
      </c>
      <c r="J20" s="126">
        <f t="shared" si="6"/>
        <v>8816893</v>
      </c>
      <c r="K20" s="126">
        <f t="shared" si="6"/>
        <v>14046727</v>
      </c>
      <c r="L20" s="126">
        <f t="shared" si="6"/>
        <v>28861195</v>
      </c>
      <c r="M20" s="126">
        <f t="shared" si="6"/>
        <v>29344882</v>
      </c>
      <c r="N20" s="126">
        <f t="shared" si="6"/>
        <v>10198840</v>
      </c>
      <c r="O20" s="127">
        <f t="shared" si="3"/>
        <v>91268537</v>
      </c>
      <c r="P20" s="129">
        <f t="shared" si="4"/>
        <v>92882957</v>
      </c>
    </row>
    <row r="21" spans="1:16" ht="30" customHeight="1">
      <c r="A21" s="49"/>
      <c r="B21" s="49"/>
      <c r="C21" s="50"/>
      <c r="D21" s="51"/>
      <c r="E21" s="55" t="s">
        <v>48</v>
      </c>
      <c r="F21" s="145">
        <v>293260</v>
      </c>
      <c r="G21" s="145">
        <v>1063610</v>
      </c>
      <c r="H21" s="127">
        <f t="shared" si="1"/>
        <v>1356870</v>
      </c>
      <c r="I21" s="54">
        <v>0</v>
      </c>
      <c r="J21" s="145">
        <v>7747943</v>
      </c>
      <c r="K21" s="145">
        <v>11812037</v>
      </c>
      <c r="L21" s="145">
        <v>27003145</v>
      </c>
      <c r="M21" s="145">
        <v>27865712</v>
      </c>
      <c r="N21" s="145">
        <v>9497590</v>
      </c>
      <c r="O21" s="127">
        <f t="shared" si="3"/>
        <v>83926427</v>
      </c>
      <c r="P21" s="129">
        <f t="shared" si="4"/>
        <v>85283297</v>
      </c>
    </row>
    <row r="22" spans="1:16" ht="30" customHeight="1">
      <c r="A22" s="49"/>
      <c r="B22" s="49"/>
      <c r="C22" s="50"/>
      <c r="D22" s="51"/>
      <c r="E22" s="58" t="s">
        <v>49</v>
      </c>
      <c r="F22" s="145">
        <v>92530</v>
      </c>
      <c r="G22" s="145">
        <v>165020</v>
      </c>
      <c r="H22" s="127">
        <f t="shared" si="1"/>
        <v>257550</v>
      </c>
      <c r="I22" s="54">
        <v>0</v>
      </c>
      <c r="J22" s="145">
        <v>1068950</v>
      </c>
      <c r="K22" s="145">
        <v>2234690</v>
      </c>
      <c r="L22" s="145">
        <v>1858050</v>
      </c>
      <c r="M22" s="145">
        <v>1479170</v>
      </c>
      <c r="N22" s="145">
        <v>701250</v>
      </c>
      <c r="O22" s="127">
        <f t="shared" si="3"/>
        <v>7342110</v>
      </c>
      <c r="P22" s="129">
        <f t="shared" si="4"/>
        <v>7599660</v>
      </c>
    </row>
    <row r="23" spans="1:16" ht="30" customHeight="1">
      <c r="A23" s="49"/>
      <c r="B23" s="49"/>
      <c r="C23" s="50"/>
      <c r="D23" s="51"/>
      <c r="E23" s="58" t="s">
        <v>50</v>
      </c>
      <c r="F23" s="145">
        <v>0</v>
      </c>
      <c r="G23" s="145">
        <v>0</v>
      </c>
      <c r="H23" s="127">
        <f t="shared" si="1"/>
        <v>0</v>
      </c>
      <c r="I23" s="54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27">
        <f t="shared" si="3"/>
        <v>0</v>
      </c>
      <c r="P23" s="129">
        <f t="shared" si="4"/>
        <v>0</v>
      </c>
    </row>
    <row r="24" spans="1:16" ht="30" customHeight="1">
      <c r="A24" s="49"/>
      <c r="B24" s="49"/>
      <c r="C24" s="50"/>
      <c r="D24" s="59"/>
      <c r="E24" s="58" t="s">
        <v>77</v>
      </c>
      <c r="F24" s="145">
        <v>0</v>
      </c>
      <c r="G24" s="145">
        <v>0</v>
      </c>
      <c r="H24" s="127">
        <f t="shared" si="1"/>
        <v>0</v>
      </c>
      <c r="I24" s="70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27">
        <f t="shared" si="3"/>
        <v>0</v>
      </c>
      <c r="P24" s="129">
        <f t="shared" si="4"/>
        <v>0</v>
      </c>
    </row>
    <row r="25" spans="1:16" ht="30" customHeight="1">
      <c r="A25" s="49"/>
      <c r="B25" s="49"/>
      <c r="C25" s="50"/>
      <c r="D25" s="56" t="s">
        <v>51</v>
      </c>
      <c r="E25" s="57"/>
      <c r="F25" s="126">
        <f>SUM(F26:F28)</f>
        <v>6933253</v>
      </c>
      <c r="G25" s="126">
        <f>SUM(G26:G28)</f>
        <v>8718871</v>
      </c>
      <c r="H25" s="127">
        <f t="shared" si="1"/>
        <v>15652124</v>
      </c>
      <c r="I25" s="128">
        <f aca="true" t="shared" si="7" ref="I25:N25">SUM(I26:I28)</f>
        <v>0</v>
      </c>
      <c r="J25" s="126">
        <f>SUM(J26:J28)</f>
        <v>14376419</v>
      </c>
      <c r="K25" s="126">
        <f t="shared" si="7"/>
        <v>18438132</v>
      </c>
      <c r="L25" s="126">
        <f t="shared" si="7"/>
        <v>13612641</v>
      </c>
      <c r="M25" s="126">
        <f t="shared" si="7"/>
        <v>11345168</v>
      </c>
      <c r="N25" s="126">
        <f t="shared" si="7"/>
        <v>5887210</v>
      </c>
      <c r="O25" s="127">
        <f t="shared" si="3"/>
        <v>63659570</v>
      </c>
      <c r="P25" s="129">
        <f t="shared" si="4"/>
        <v>79311694</v>
      </c>
    </row>
    <row r="26" spans="1:16" ht="30" customHeight="1">
      <c r="A26" s="49"/>
      <c r="B26" s="49"/>
      <c r="C26" s="50"/>
      <c r="D26" s="51"/>
      <c r="E26" s="58" t="s">
        <v>52</v>
      </c>
      <c r="F26" s="53">
        <v>3454850</v>
      </c>
      <c r="G26" s="53">
        <v>6281920</v>
      </c>
      <c r="H26" s="127">
        <f t="shared" si="1"/>
        <v>9736770</v>
      </c>
      <c r="I26" s="54">
        <v>0</v>
      </c>
      <c r="J26" s="53">
        <v>10759800</v>
      </c>
      <c r="K26" s="53">
        <v>16968460</v>
      </c>
      <c r="L26" s="53">
        <v>12707410</v>
      </c>
      <c r="M26" s="53">
        <v>10660070</v>
      </c>
      <c r="N26" s="53">
        <v>5158810</v>
      </c>
      <c r="O26" s="127">
        <f t="shared" si="3"/>
        <v>56254550</v>
      </c>
      <c r="P26" s="129">
        <f t="shared" si="4"/>
        <v>65991320</v>
      </c>
    </row>
    <row r="27" spans="1:16" ht="30" customHeight="1">
      <c r="A27" s="49"/>
      <c r="B27" s="49"/>
      <c r="C27" s="50"/>
      <c r="D27" s="51"/>
      <c r="E27" s="58" t="s">
        <v>53</v>
      </c>
      <c r="F27" s="53">
        <v>294464</v>
      </c>
      <c r="G27" s="53">
        <v>368924</v>
      </c>
      <c r="H27" s="127">
        <f t="shared" si="1"/>
        <v>663388</v>
      </c>
      <c r="I27" s="130">
        <v>0</v>
      </c>
      <c r="J27" s="53">
        <v>1056128</v>
      </c>
      <c r="K27" s="53">
        <v>360560</v>
      </c>
      <c r="L27" s="53">
        <v>392626</v>
      </c>
      <c r="M27" s="53">
        <v>287860</v>
      </c>
      <c r="N27" s="53">
        <v>191600</v>
      </c>
      <c r="O27" s="127">
        <f t="shared" si="3"/>
        <v>2288774</v>
      </c>
      <c r="P27" s="129">
        <f t="shared" si="4"/>
        <v>2952162</v>
      </c>
    </row>
    <row r="28" spans="1:16" ht="30" customHeight="1">
      <c r="A28" s="49"/>
      <c r="B28" s="49"/>
      <c r="C28" s="50"/>
      <c r="D28" s="51"/>
      <c r="E28" s="58" t="s">
        <v>54</v>
      </c>
      <c r="F28" s="53">
        <v>3183939</v>
      </c>
      <c r="G28" s="53">
        <v>2068027</v>
      </c>
      <c r="H28" s="127">
        <f t="shared" si="1"/>
        <v>5251966</v>
      </c>
      <c r="I28" s="130">
        <v>0</v>
      </c>
      <c r="J28" s="53">
        <v>2560491</v>
      </c>
      <c r="K28" s="53">
        <v>1109112</v>
      </c>
      <c r="L28" s="53">
        <v>512605</v>
      </c>
      <c r="M28" s="53">
        <v>397238</v>
      </c>
      <c r="N28" s="53">
        <v>536800</v>
      </c>
      <c r="O28" s="127">
        <f t="shared" si="3"/>
        <v>5116246</v>
      </c>
      <c r="P28" s="129">
        <f t="shared" si="4"/>
        <v>10368212</v>
      </c>
    </row>
    <row r="29" spans="1:16" ht="30" customHeight="1">
      <c r="A29" s="49"/>
      <c r="B29" s="49"/>
      <c r="C29" s="50"/>
      <c r="D29" s="60" t="s">
        <v>55</v>
      </c>
      <c r="E29" s="61"/>
      <c r="F29" s="53">
        <v>1204034</v>
      </c>
      <c r="G29" s="53">
        <v>1731734</v>
      </c>
      <c r="H29" s="127">
        <f t="shared" si="1"/>
        <v>2935768</v>
      </c>
      <c r="I29" s="54">
        <v>0</v>
      </c>
      <c r="J29" s="53">
        <v>15272157</v>
      </c>
      <c r="K29" s="53">
        <v>11213064</v>
      </c>
      <c r="L29" s="53">
        <v>10661940</v>
      </c>
      <c r="M29" s="53">
        <v>15530472</v>
      </c>
      <c r="N29" s="53">
        <v>8811592</v>
      </c>
      <c r="O29" s="127">
        <f t="shared" si="3"/>
        <v>61489225</v>
      </c>
      <c r="P29" s="129">
        <f t="shared" si="4"/>
        <v>64424993</v>
      </c>
    </row>
    <row r="30" spans="1:16" ht="30" customHeight="1" thickBot="1">
      <c r="A30" s="49"/>
      <c r="B30" s="49"/>
      <c r="C30" s="62"/>
      <c r="D30" s="63" t="s">
        <v>56</v>
      </c>
      <c r="E30" s="64"/>
      <c r="F30" s="65">
        <v>3988102</v>
      </c>
      <c r="G30" s="65">
        <v>5191990</v>
      </c>
      <c r="H30" s="132">
        <f t="shared" si="1"/>
        <v>9180092</v>
      </c>
      <c r="I30" s="66">
        <v>0</v>
      </c>
      <c r="J30" s="65">
        <v>39180424</v>
      </c>
      <c r="K30" s="65">
        <v>23384197</v>
      </c>
      <c r="L30" s="65">
        <v>17115756</v>
      </c>
      <c r="M30" s="65">
        <v>11374077</v>
      </c>
      <c r="N30" s="65">
        <v>4792718</v>
      </c>
      <c r="O30" s="132">
        <f t="shared" si="3"/>
        <v>95847172</v>
      </c>
      <c r="P30" s="133">
        <f t="shared" si="4"/>
        <v>105027264</v>
      </c>
    </row>
    <row r="31" spans="1:16" ht="30" customHeight="1">
      <c r="A31" s="49"/>
      <c r="B31" s="49"/>
      <c r="C31" s="48" t="s">
        <v>57</v>
      </c>
      <c r="D31" s="67"/>
      <c r="E31" s="68"/>
      <c r="F31" s="122">
        <f>SUM(F32:F40)</f>
        <v>768370</v>
      </c>
      <c r="G31" s="122">
        <f>SUM(G32:G40)</f>
        <v>697910</v>
      </c>
      <c r="H31" s="123">
        <f t="shared" si="1"/>
        <v>1466280</v>
      </c>
      <c r="I31" s="124">
        <f aca="true" t="shared" si="8" ref="I31:N31">SUM(I32:I40)</f>
        <v>0</v>
      </c>
      <c r="J31" s="122">
        <f t="shared" si="8"/>
        <v>98537450</v>
      </c>
      <c r="K31" s="122">
        <f t="shared" si="8"/>
        <v>99859184</v>
      </c>
      <c r="L31" s="122">
        <f t="shared" si="8"/>
        <v>124027012</v>
      </c>
      <c r="M31" s="122">
        <f t="shared" si="8"/>
        <v>134555669</v>
      </c>
      <c r="N31" s="122">
        <f t="shared" si="8"/>
        <v>102956887</v>
      </c>
      <c r="O31" s="123">
        <f t="shared" si="3"/>
        <v>559936202</v>
      </c>
      <c r="P31" s="125">
        <f t="shared" si="4"/>
        <v>561402482</v>
      </c>
    </row>
    <row r="32" spans="1:16" ht="30" customHeight="1">
      <c r="A32" s="49"/>
      <c r="B32" s="49"/>
      <c r="C32" s="69"/>
      <c r="D32" s="60" t="s">
        <v>58</v>
      </c>
      <c r="E32" s="61"/>
      <c r="F32" s="146">
        <v>0</v>
      </c>
      <c r="G32" s="146">
        <v>0</v>
      </c>
      <c r="H32" s="134">
        <f t="shared" si="1"/>
        <v>0</v>
      </c>
      <c r="I32" s="70">
        <v>0</v>
      </c>
      <c r="J32" s="146">
        <v>11637570</v>
      </c>
      <c r="K32" s="146">
        <v>19373130</v>
      </c>
      <c r="L32" s="146">
        <v>19965080</v>
      </c>
      <c r="M32" s="146">
        <v>13936861</v>
      </c>
      <c r="N32" s="146">
        <v>6245320</v>
      </c>
      <c r="O32" s="134">
        <f t="shared" si="3"/>
        <v>71157961</v>
      </c>
      <c r="P32" s="135">
        <f t="shared" si="4"/>
        <v>71157961</v>
      </c>
    </row>
    <row r="33" spans="1:16" ht="30" customHeight="1">
      <c r="A33" s="49"/>
      <c r="B33" s="49"/>
      <c r="C33" s="50"/>
      <c r="D33" s="60" t="s">
        <v>59</v>
      </c>
      <c r="E33" s="61"/>
      <c r="F33" s="145">
        <v>0</v>
      </c>
      <c r="G33" s="145">
        <v>0</v>
      </c>
      <c r="H33" s="126">
        <f t="shared" si="1"/>
        <v>0</v>
      </c>
      <c r="I33" s="70">
        <v>0</v>
      </c>
      <c r="J33" s="145">
        <v>123650</v>
      </c>
      <c r="K33" s="145">
        <v>0</v>
      </c>
      <c r="L33" s="145">
        <v>0</v>
      </c>
      <c r="M33" s="145">
        <v>0</v>
      </c>
      <c r="N33" s="145">
        <v>0</v>
      </c>
      <c r="O33" s="127">
        <f t="shared" si="3"/>
        <v>123650</v>
      </c>
      <c r="P33" s="129">
        <f t="shared" si="4"/>
        <v>123650</v>
      </c>
    </row>
    <row r="34" spans="1:16" ht="30" customHeight="1">
      <c r="A34" s="49"/>
      <c r="B34" s="49"/>
      <c r="C34" s="50"/>
      <c r="D34" s="60" t="s">
        <v>74</v>
      </c>
      <c r="E34" s="61"/>
      <c r="F34" s="145">
        <v>0</v>
      </c>
      <c r="G34" s="145">
        <v>0</v>
      </c>
      <c r="H34" s="126">
        <f t="shared" si="1"/>
        <v>0</v>
      </c>
      <c r="I34" s="70">
        <v>0</v>
      </c>
      <c r="J34" s="145">
        <v>47979660</v>
      </c>
      <c r="K34" s="145">
        <v>36793294</v>
      </c>
      <c r="L34" s="145">
        <v>29216052</v>
      </c>
      <c r="M34" s="145">
        <v>14413598</v>
      </c>
      <c r="N34" s="145">
        <v>11805780</v>
      </c>
      <c r="O34" s="127">
        <f t="shared" si="3"/>
        <v>140208384</v>
      </c>
      <c r="P34" s="129">
        <f t="shared" si="4"/>
        <v>140208384</v>
      </c>
    </row>
    <row r="35" spans="1:16" ht="30" customHeight="1">
      <c r="A35" s="49"/>
      <c r="B35" s="49"/>
      <c r="C35" s="50"/>
      <c r="D35" s="60" t="s">
        <v>60</v>
      </c>
      <c r="E35" s="61"/>
      <c r="F35" s="145">
        <v>0</v>
      </c>
      <c r="G35" s="145">
        <v>0</v>
      </c>
      <c r="H35" s="126">
        <f t="shared" si="1"/>
        <v>0</v>
      </c>
      <c r="I35" s="54">
        <v>0</v>
      </c>
      <c r="J35" s="145">
        <v>4322920</v>
      </c>
      <c r="K35" s="145">
        <v>3965240</v>
      </c>
      <c r="L35" s="145">
        <v>6192360</v>
      </c>
      <c r="M35" s="145">
        <v>8267830</v>
      </c>
      <c r="N35" s="145">
        <v>3934640</v>
      </c>
      <c r="O35" s="127">
        <f t="shared" si="3"/>
        <v>26682990</v>
      </c>
      <c r="P35" s="129">
        <f t="shared" si="4"/>
        <v>26682990</v>
      </c>
    </row>
    <row r="36" spans="1:16" ht="30" customHeight="1">
      <c r="A36" s="49"/>
      <c r="B36" s="49"/>
      <c r="C36" s="50"/>
      <c r="D36" s="60" t="s">
        <v>61</v>
      </c>
      <c r="E36" s="61"/>
      <c r="F36" s="145">
        <v>768370</v>
      </c>
      <c r="G36" s="145">
        <v>697910</v>
      </c>
      <c r="H36" s="126">
        <f t="shared" si="1"/>
        <v>1466280</v>
      </c>
      <c r="I36" s="54">
        <v>0</v>
      </c>
      <c r="J36" s="145">
        <v>14132640</v>
      </c>
      <c r="K36" s="145">
        <v>11987360</v>
      </c>
      <c r="L36" s="145">
        <v>11858400</v>
      </c>
      <c r="M36" s="145">
        <v>10015670</v>
      </c>
      <c r="N36" s="145">
        <v>3551520</v>
      </c>
      <c r="O36" s="127">
        <f t="shared" si="3"/>
        <v>51545590</v>
      </c>
      <c r="P36" s="129">
        <f t="shared" si="4"/>
        <v>53011870</v>
      </c>
    </row>
    <row r="37" spans="1:16" ht="30" customHeight="1">
      <c r="A37" s="49"/>
      <c r="B37" s="49"/>
      <c r="C37" s="50"/>
      <c r="D37" s="60" t="s">
        <v>62</v>
      </c>
      <c r="E37" s="61"/>
      <c r="F37" s="145">
        <v>0</v>
      </c>
      <c r="G37" s="145">
        <v>0</v>
      </c>
      <c r="H37" s="126">
        <f t="shared" si="1"/>
        <v>0</v>
      </c>
      <c r="I37" s="70">
        <v>0</v>
      </c>
      <c r="J37" s="145">
        <v>20110710</v>
      </c>
      <c r="K37" s="145">
        <v>26691710</v>
      </c>
      <c r="L37" s="145">
        <v>33252610</v>
      </c>
      <c r="M37" s="145">
        <v>14963160</v>
      </c>
      <c r="N37" s="145">
        <v>11058207</v>
      </c>
      <c r="O37" s="127">
        <f t="shared" si="3"/>
        <v>106076397</v>
      </c>
      <c r="P37" s="129">
        <f t="shared" si="4"/>
        <v>106076397</v>
      </c>
    </row>
    <row r="38" spans="1:16" ht="30" customHeight="1">
      <c r="A38" s="49"/>
      <c r="B38" s="49"/>
      <c r="C38" s="50"/>
      <c r="D38" s="60" t="s">
        <v>63</v>
      </c>
      <c r="E38" s="61"/>
      <c r="F38" s="145">
        <v>0</v>
      </c>
      <c r="G38" s="145">
        <v>0</v>
      </c>
      <c r="H38" s="126">
        <f t="shared" si="1"/>
        <v>0</v>
      </c>
      <c r="I38" s="70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27">
        <f t="shared" si="3"/>
        <v>0</v>
      </c>
      <c r="P38" s="129">
        <f t="shared" si="4"/>
        <v>0</v>
      </c>
    </row>
    <row r="39" spans="1:16" ht="30" customHeight="1">
      <c r="A39" s="49"/>
      <c r="B39" s="49"/>
      <c r="C39" s="50"/>
      <c r="D39" s="205" t="s">
        <v>64</v>
      </c>
      <c r="E39" s="210"/>
      <c r="F39" s="149">
        <v>0</v>
      </c>
      <c r="G39" s="149">
        <v>0</v>
      </c>
      <c r="H39" s="127">
        <f t="shared" si="1"/>
        <v>0</v>
      </c>
      <c r="I39" s="70">
        <v>0</v>
      </c>
      <c r="J39" s="149">
        <v>230300</v>
      </c>
      <c r="K39" s="149">
        <v>1048450</v>
      </c>
      <c r="L39" s="149">
        <v>23542510</v>
      </c>
      <c r="M39" s="149">
        <v>72958550</v>
      </c>
      <c r="N39" s="149">
        <v>66361420</v>
      </c>
      <c r="O39" s="127">
        <f t="shared" si="3"/>
        <v>164141230</v>
      </c>
      <c r="P39" s="129">
        <f t="shared" si="4"/>
        <v>164141230</v>
      </c>
    </row>
    <row r="40" spans="1:16" ht="30" customHeight="1" thickBot="1">
      <c r="A40" s="49"/>
      <c r="B40" s="49"/>
      <c r="C40" s="62"/>
      <c r="D40" s="207" t="s">
        <v>65</v>
      </c>
      <c r="E40" s="208"/>
      <c r="F40" s="150">
        <v>0</v>
      </c>
      <c r="G40" s="150">
        <v>0</v>
      </c>
      <c r="H40" s="136">
        <f t="shared" si="1"/>
        <v>0</v>
      </c>
      <c r="I40" s="71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36">
        <f t="shared" si="3"/>
        <v>0</v>
      </c>
      <c r="P40" s="137">
        <f t="shared" si="4"/>
        <v>0</v>
      </c>
    </row>
    <row r="41" spans="1:16" ht="30" customHeight="1">
      <c r="A41" s="49"/>
      <c r="B41" s="49"/>
      <c r="C41" s="48" t="s">
        <v>66</v>
      </c>
      <c r="D41" s="67"/>
      <c r="E41" s="68"/>
      <c r="F41" s="122">
        <f>SUM(F42:F45)</f>
        <v>0</v>
      </c>
      <c r="G41" s="122">
        <f>SUM(G42:G45)</f>
        <v>0</v>
      </c>
      <c r="H41" s="123">
        <f t="shared" si="1"/>
        <v>0</v>
      </c>
      <c r="I41" s="138">
        <v>0</v>
      </c>
      <c r="J41" s="122">
        <f>SUM(J42:J45)</f>
        <v>41612146</v>
      </c>
      <c r="K41" s="122">
        <f>SUM(K42:K45)</f>
        <v>49472755</v>
      </c>
      <c r="L41" s="122">
        <f>SUM(L42:L45)</f>
        <v>122842889</v>
      </c>
      <c r="M41" s="122">
        <f>SUM(M42:M45)</f>
        <v>282359561</v>
      </c>
      <c r="N41" s="122">
        <f>SUM(N42:N45)</f>
        <v>201067214</v>
      </c>
      <c r="O41" s="123">
        <f t="shared" si="3"/>
        <v>697354565</v>
      </c>
      <c r="P41" s="125">
        <f t="shared" si="4"/>
        <v>697354565</v>
      </c>
    </row>
    <row r="42" spans="1:16" ht="30" customHeight="1">
      <c r="A42" s="49"/>
      <c r="B42" s="49"/>
      <c r="C42" s="50"/>
      <c r="D42" s="60" t="s">
        <v>67</v>
      </c>
      <c r="E42" s="61"/>
      <c r="F42" s="131">
        <v>0</v>
      </c>
      <c r="G42" s="131">
        <v>0</v>
      </c>
      <c r="H42" s="127">
        <f t="shared" si="1"/>
        <v>0</v>
      </c>
      <c r="I42" s="70">
        <v>0</v>
      </c>
      <c r="J42" s="145">
        <v>1752156</v>
      </c>
      <c r="K42" s="145">
        <v>2930900</v>
      </c>
      <c r="L42" s="145">
        <v>48464957</v>
      </c>
      <c r="M42" s="145">
        <v>141853712</v>
      </c>
      <c r="N42" s="145">
        <v>112910679</v>
      </c>
      <c r="O42" s="127">
        <f t="shared" si="3"/>
        <v>307912404</v>
      </c>
      <c r="P42" s="129">
        <f t="shared" si="4"/>
        <v>307912404</v>
      </c>
    </row>
    <row r="43" spans="1:16" ht="30" customHeight="1">
      <c r="A43" s="49"/>
      <c r="B43" s="49"/>
      <c r="C43" s="50"/>
      <c r="D43" s="60" t="s">
        <v>68</v>
      </c>
      <c r="E43" s="61"/>
      <c r="F43" s="131">
        <v>0</v>
      </c>
      <c r="G43" s="131">
        <v>0</v>
      </c>
      <c r="H43" s="127">
        <f t="shared" si="1"/>
        <v>0</v>
      </c>
      <c r="I43" s="70">
        <v>0</v>
      </c>
      <c r="J43" s="145">
        <v>37619390</v>
      </c>
      <c r="K43" s="145">
        <v>40769475</v>
      </c>
      <c r="L43" s="145">
        <v>55025762</v>
      </c>
      <c r="M43" s="145">
        <v>65301040</v>
      </c>
      <c r="N43" s="145">
        <v>42008304</v>
      </c>
      <c r="O43" s="127">
        <f t="shared" si="3"/>
        <v>240723971</v>
      </c>
      <c r="P43" s="129">
        <f t="shared" si="4"/>
        <v>240723971</v>
      </c>
    </row>
    <row r="44" spans="1:16" ht="30" customHeight="1">
      <c r="A44" s="49"/>
      <c r="B44" s="49"/>
      <c r="C44" s="50"/>
      <c r="D44" s="60" t="s">
        <v>69</v>
      </c>
      <c r="E44" s="61"/>
      <c r="F44" s="131">
        <v>0</v>
      </c>
      <c r="G44" s="131">
        <v>0</v>
      </c>
      <c r="H44" s="127">
        <f t="shared" si="1"/>
        <v>0</v>
      </c>
      <c r="I44" s="70">
        <v>0</v>
      </c>
      <c r="J44" s="145">
        <v>1103680</v>
      </c>
      <c r="K44" s="145">
        <v>3620600</v>
      </c>
      <c r="L44" s="145">
        <v>16094580</v>
      </c>
      <c r="M44" s="145">
        <v>61861078</v>
      </c>
      <c r="N44" s="145">
        <v>38556831</v>
      </c>
      <c r="O44" s="127">
        <f t="shared" si="3"/>
        <v>121236769</v>
      </c>
      <c r="P44" s="129">
        <f t="shared" si="4"/>
        <v>121236769</v>
      </c>
    </row>
    <row r="45" spans="1:16" ht="30" customHeight="1" thickBot="1">
      <c r="A45" s="49"/>
      <c r="B45" s="49"/>
      <c r="C45" s="62"/>
      <c r="D45" s="63" t="s">
        <v>78</v>
      </c>
      <c r="E45" s="64"/>
      <c r="F45" s="144">
        <v>0</v>
      </c>
      <c r="G45" s="144">
        <v>0</v>
      </c>
      <c r="H45" s="132">
        <f t="shared" si="1"/>
        <v>0</v>
      </c>
      <c r="I45" s="72">
        <v>0</v>
      </c>
      <c r="J45" s="148">
        <v>1136920</v>
      </c>
      <c r="K45" s="148">
        <v>2151780</v>
      </c>
      <c r="L45" s="148">
        <v>3257590</v>
      </c>
      <c r="M45" s="148">
        <v>13343731</v>
      </c>
      <c r="N45" s="148">
        <v>7591400</v>
      </c>
      <c r="O45" s="132">
        <f t="shared" si="3"/>
        <v>27481421</v>
      </c>
      <c r="P45" s="133">
        <f t="shared" si="4"/>
        <v>27481421</v>
      </c>
    </row>
    <row r="46" spans="1:16" ht="30" customHeight="1" thickBot="1">
      <c r="A46" s="49"/>
      <c r="B46" s="49"/>
      <c r="C46" s="191" t="s">
        <v>70</v>
      </c>
      <c r="D46" s="192"/>
      <c r="E46" s="192"/>
      <c r="F46" s="140">
        <f>SUM(F10,F31,F41)</f>
        <v>22353001</v>
      </c>
      <c r="G46" s="140">
        <f>SUM(G10,G31,G41)</f>
        <v>38300812</v>
      </c>
      <c r="H46" s="141">
        <f t="shared" si="1"/>
        <v>60653813</v>
      </c>
      <c r="I46" s="142">
        <f aca="true" t="shared" si="9" ref="I46:N46">SUM(I10,I31,I41)</f>
        <v>0</v>
      </c>
      <c r="J46" s="140">
        <f t="shared" si="9"/>
        <v>404652718</v>
      </c>
      <c r="K46" s="140">
        <f t="shared" si="9"/>
        <v>363321820</v>
      </c>
      <c r="L46" s="140">
        <f t="shared" si="9"/>
        <v>423300572</v>
      </c>
      <c r="M46" s="140">
        <f t="shared" si="9"/>
        <v>577723430</v>
      </c>
      <c r="N46" s="140">
        <f t="shared" si="9"/>
        <v>384412254</v>
      </c>
      <c r="O46" s="141">
        <f t="shared" si="3"/>
        <v>2153410794</v>
      </c>
      <c r="P46" s="143">
        <f t="shared" si="4"/>
        <v>2214064607</v>
      </c>
    </row>
    <row r="47" spans="1:17" ht="30" customHeight="1" thickBot="1" thickTop="1">
      <c r="A47" s="49"/>
      <c r="B47" s="49"/>
      <c r="C47" s="73" t="s">
        <v>73</v>
      </c>
      <c r="D47" s="47"/>
      <c r="E47" s="47"/>
      <c r="F47" s="111"/>
      <c r="G47" s="111"/>
      <c r="H47" s="111">
        <f t="shared" si="1"/>
        <v>0</v>
      </c>
      <c r="I47" s="111"/>
      <c r="J47" s="111"/>
      <c r="K47" s="111"/>
      <c r="L47" s="111"/>
      <c r="M47" s="111"/>
      <c r="N47" s="111"/>
      <c r="O47" s="111">
        <f t="shared" si="3"/>
        <v>0</v>
      </c>
      <c r="P47" s="112">
        <f t="shared" si="4"/>
        <v>0</v>
      </c>
      <c r="Q47" s="14"/>
    </row>
    <row r="48" spans="1:17" ht="30" customHeight="1">
      <c r="A48" s="49"/>
      <c r="B48" s="49"/>
      <c r="C48" s="48" t="s">
        <v>37</v>
      </c>
      <c r="D48" s="45"/>
      <c r="E48" s="46"/>
      <c r="F48" s="122">
        <f>SUM(F49,F55,F58,F63,F67,F68)</f>
        <v>19648305</v>
      </c>
      <c r="G48" s="122">
        <f>SUM(G49,G55,G58,G63,G67,G68)</f>
        <v>34092571</v>
      </c>
      <c r="H48" s="123">
        <f t="shared" si="1"/>
        <v>53740876</v>
      </c>
      <c r="I48" s="124">
        <f aca="true" t="shared" si="10" ref="I48:N48">SUM(I49,I55,I58,I63,I67,I68)</f>
        <v>0</v>
      </c>
      <c r="J48" s="122">
        <f t="shared" si="10"/>
        <v>239376263</v>
      </c>
      <c r="K48" s="122">
        <f t="shared" si="10"/>
        <v>192736358</v>
      </c>
      <c r="L48" s="122">
        <f t="shared" si="10"/>
        <v>158634042</v>
      </c>
      <c r="M48" s="122">
        <f t="shared" si="10"/>
        <v>144801601</v>
      </c>
      <c r="N48" s="122">
        <f t="shared" si="10"/>
        <v>72012531</v>
      </c>
      <c r="O48" s="123">
        <f t="shared" si="3"/>
        <v>807560795</v>
      </c>
      <c r="P48" s="125">
        <f t="shared" si="4"/>
        <v>861301671</v>
      </c>
      <c r="Q48" s="14"/>
    </row>
    <row r="49" spans="1:16" ht="30" customHeight="1">
      <c r="A49" s="49"/>
      <c r="B49" s="49"/>
      <c r="C49" s="50"/>
      <c r="D49" s="51" t="s">
        <v>38</v>
      </c>
      <c r="E49" s="52"/>
      <c r="F49" s="126">
        <f>SUM(F50:F54)</f>
        <v>1894546</v>
      </c>
      <c r="G49" s="126">
        <f>SUM(G50:G54)</f>
        <v>5125481</v>
      </c>
      <c r="H49" s="127">
        <f t="shared" si="1"/>
        <v>7020027</v>
      </c>
      <c r="I49" s="128">
        <f aca="true" t="shared" si="11" ref="I49:N49">SUM(I50:I54)</f>
        <v>0</v>
      </c>
      <c r="J49" s="126">
        <f t="shared" si="11"/>
        <v>43612634</v>
      </c>
      <c r="K49" s="126">
        <f t="shared" si="11"/>
        <v>34911540</v>
      </c>
      <c r="L49" s="126">
        <f t="shared" si="11"/>
        <v>26584071</v>
      </c>
      <c r="M49" s="126">
        <f t="shared" si="11"/>
        <v>31941377</v>
      </c>
      <c r="N49" s="126">
        <f t="shared" si="11"/>
        <v>19106520</v>
      </c>
      <c r="O49" s="127">
        <f t="shared" si="3"/>
        <v>156156142</v>
      </c>
      <c r="P49" s="129">
        <f t="shared" si="4"/>
        <v>163176169</v>
      </c>
    </row>
    <row r="50" spans="1:16" ht="30" customHeight="1">
      <c r="A50" s="49"/>
      <c r="B50" s="49"/>
      <c r="C50" s="50"/>
      <c r="D50" s="51"/>
      <c r="E50" s="55" t="s">
        <v>39</v>
      </c>
      <c r="F50" s="145">
        <v>0</v>
      </c>
      <c r="G50" s="145">
        <v>0</v>
      </c>
      <c r="H50" s="127">
        <f t="shared" si="1"/>
        <v>0</v>
      </c>
      <c r="I50" s="54">
        <v>0</v>
      </c>
      <c r="J50" s="145">
        <v>27685243</v>
      </c>
      <c r="K50" s="145">
        <v>21313526</v>
      </c>
      <c r="L50" s="145">
        <v>16669312</v>
      </c>
      <c r="M50" s="145">
        <v>20007820</v>
      </c>
      <c r="N50" s="145">
        <v>10595958</v>
      </c>
      <c r="O50" s="127">
        <f t="shared" si="3"/>
        <v>96271859</v>
      </c>
      <c r="P50" s="129">
        <f t="shared" si="4"/>
        <v>96271859</v>
      </c>
    </row>
    <row r="51" spans="1:16" ht="30" customHeight="1">
      <c r="A51" s="49"/>
      <c r="B51" s="49"/>
      <c r="C51" s="50"/>
      <c r="D51" s="51"/>
      <c r="E51" s="55" t="s">
        <v>40</v>
      </c>
      <c r="F51" s="145">
        <v>0</v>
      </c>
      <c r="G51" s="145">
        <v>0</v>
      </c>
      <c r="H51" s="127">
        <f t="shared" si="1"/>
        <v>0</v>
      </c>
      <c r="I51" s="54">
        <v>0</v>
      </c>
      <c r="J51" s="145">
        <v>190867</v>
      </c>
      <c r="K51" s="145">
        <v>452592</v>
      </c>
      <c r="L51" s="145">
        <v>571952</v>
      </c>
      <c r="M51" s="145">
        <v>2485307</v>
      </c>
      <c r="N51" s="145">
        <v>2076836</v>
      </c>
      <c r="O51" s="127">
        <f t="shared" si="3"/>
        <v>5777554</v>
      </c>
      <c r="P51" s="129">
        <f t="shared" si="4"/>
        <v>5777554</v>
      </c>
    </row>
    <row r="52" spans="1:16" ht="30" customHeight="1">
      <c r="A52" s="49"/>
      <c r="B52" s="49"/>
      <c r="C52" s="50"/>
      <c r="D52" s="51"/>
      <c r="E52" s="55" t="s">
        <v>41</v>
      </c>
      <c r="F52" s="145">
        <v>651716</v>
      </c>
      <c r="G52" s="145">
        <v>2676742</v>
      </c>
      <c r="H52" s="127">
        <f t="shared" si="1"/>
        <v>3328458</v>
      </c>
      <c r="I52" s="54">
        <v>0</v>
      </c>
      <c r="J52" s="145">
        <v>5962855</v>
      </c>
      <c r="K52" s="145">
        <v>5433649</v>
      </c>
      <c r="L52" s="145">
        <v>3352765</v>
      </c>
      <c r="M52" s="145">
        <v>4386011</v>
      </c>
      <c r="N52" s="145">
        <v>3710591</v>
      </c>
      <c r="O52" s="127">
        <f t="shared" si="3"/>
        <v>22845871</v>
      </c>
      <c r="P52" s="129">
        <f t="shared" si="4"/>
        <v>26174329</v>
      </c>
    </row>
    <row r="53" spans="1:16" ht="30" customHeight="1">
      <c r="A53" s="49"/>
      <c r="B53" s="49"/>
      <c r="C53" s="50"/>
      <c r="D53" s="51"/>
      <c r="E53" s="55" t="s">
        <v>42</v>
      </c>
      <c r="F53" s="145">
        <v>874035</v>
      </c>
      <c r="G53" s="145">
        <v>1834194</v>
      </c>
      <c r="H53" s="127">
        <f t="shared" si="1"/>
        <v>2708229</v>
      </c>
      <c r="I53" s="54">
        <v>0</v>
      </c>
      <c r="J53" s="145">
        <v>5712782</v>
      </c>
      <c r="K53" s="145">
        <v>4286011</v>
      </c>
      <c r="L53" s="145">
        <v>3738622</v>
      </c>
      <c r="M53" s="145">
        <v>2819173</v>
      </c>
      <c r="N53" s="145">
        <v>1448799</v>
      </c>
      <c r="O53" s="127">
        <f t="shared" si="3"/>
        <v>18005387</v>
      </c>
      <c r="P53" s="129">
        <f t="shared" si="4"/>
        <v>20713616</v>
      </c>
    </row>
    <row r="54" spans="1:16" ht="30" customHeight="1">
      <c r="A54" s="49"/>
      <c r="B54" s="49"/>
      <c r="C54" s="50"/>
      <c r="D54" s="51"/>
      <c r="E54" s="55" t="s">
        <v>43</v>
      </c>
      <c r="F54" s="145">
        <v>368795</v>
      </c>
      <c r="G54" s="145">
        <v>614545</v>
      </c>
      <c r="H54" s="127">
        <f t="shared" si="1"/>
        <v>983340</v>
      </c>
      <c r="I54" s="54">
        <v>0</v>
      </c>
      <c r="J54" s="145">
        <v>4060887</v>
      </c>
      <c r="K54" s="145">
        <v>3425762</v>
      </c>
      <c r="L54" s="145">
        <v>2251420</v>
      </c>
      <c r="M54" s="145">
        <v>2243066</v>
      </c>
      <c r="N54" s="145">
        <v>1274336</v>
      </c>
      <c r="O54" s="127">
        <f t="shared" si="3"/>
        <v>13255471</v>
      </c>
      <c r="P54" s="129">
        <f t="shared" si="4"/>
        <v>14238811</v>
      </c>
    </row>
    <row r="55" spans="1:16" ht="30" customHeight="1">
      <c r="A55" s="49"/>
      <c r="B55" s="49"/>
      <c r="C55" s="50"/>
      <c r="D55" s="56" t="s">
        <v>44</v>
      </c>
      <c r="E55" s="57"/>
      <c r="F55" s="126">
        <f>SUM(F56:F57)</f>
        <v>6172517</v>
      </c>
      <c r="G55" s="126">
        <f>SUM(G56:G57)</f>
        <v>13337610</v>
      </c>
      <c r="H55" s="127">
        <f t="shared" si="1"/>
        <v>19510127</v>
      </c>
      <c r="I55" s="128">
        <f aca="true" t="shared" si="12" ref="I55:N55">SUM(I56:I57)</f>
        <v>0</v>
      </c>
      <c r="J55" s="126">
        <f t="shared" si="12"/>
        <v>122445196</v>
      </c>
      <c r="K55" s="126">
        <f t="shared" si="12"/>
        <v>95708057</v>
      </c>
      <c r="L55" s="126">
        <f t="shared" si="12"/>
        <v>67720217</v>
      </c>
      <c r="M55" s="126">
        <f t="shared" si="12"/>
        <v>51223037</v>
      </c>
      <c r="N55" s="126">
        <f t="shared" si="12"/>
        <v>26097770</v>
      </c>
      <c r="O55" s="127">
        <f t="shared" si="3"/>
        <v>363194277</v>
      </c>
      <c r="P55" s="129">
        <f t="shared" si="4"/>
        <v>382704404</v>
      </c>
    </row>
    <row r="56" spans="1:16" ht="30" customHeight="1">
      <c r="A56" s="49"/>
      <c r="B56" s="49"/>
      <c r="C56" s="50"/>
      <c r="D56" s="51"/>
      <c r="E56" s="55" t="s">
        <v>45</v>
      </c>
      <c r="F56" s="145">
        <v>0</v>
      </c>
      <c r="G56" s="145">
        <v>0</v>
      </c>
      <c r="H56" s="127">
        <f t="shared" si="1"/>
        <v>0</v>
      </c>
      <c r="I56" s="54">
        <v>0</v>
      </c>
      <c r="J56" s="145">
        <v>91150878</v>
      </c>
      <c r="K56" s="145">
        <v>72570112</v>
      </c>
      <c r="L56" s="145">
        <v>52824685</v>
      </c>
      <c r="M56" s="145">
        <v>43335813</v>
      </c>
      <c r="N56" s="145">
        <v>23430164</v>
      </c>
      <c r="O56" s="127">
        <f t="shared" si="3"/>
        <v>283311652</v>
      </c>
      <c r="P56" s="129">
        <f t="shared" si="4"/>
        <v>283311652</v>
      </c>
    </row>
    <row r="57" spans="1:16" ht="30" customHeight="1">
      <c r="A57" s="49"/>
      <c r="B57" s="49"/>
      <c r="C57" s="50"/>
      <c r="D57" s="51"/>
      <c r="E57" s="55" t="s">
        <v>46</v>
      </c>
      <c r="F57" s="145">
        <v>6172517</v>
      </c>
      <c r="G57" s="145">
        <v>13337610</v>
      </c>
      <c r="H57" s="127">
        <f t="shared" si="1"/>
        <v>19510127</v>
      </c>
      <c r="I57" s="54">
        <v>0</v>
      </c>
      <c r="J57" s="145">
        <v>31294318</v>
      </c>
      <c r="K57" s="145">
        <v>23137945</v>
      </c>
      <c r="L57" s="145">
        <v>14895532</v>
      </c>
      <c r="M57" s="145">
        <v>7887224</v>
      </c>
      <c r="N57" s="145">
        <v>2667606</v>
      </c>
      <c r="O57" s="127">
        <f t="shared" si="3"/>
        <v>79882625</v>
      </c>
      <c r="P57" s="129">
        <f t="shared" si="4"/>
        <v>99392752</v>
      </c>
    </row>
    <row r="58" spans="1:16" ht="30" customHeight="1">
      <c r="A58" s="49"/>
      <c r="B58" s="49"/>
      <c r="C58" s="50"/>
      <c r="D58" s="56" t="s">
        <v>47</v>
      </c>
      <c r="E58" s="57"/>
      <c r="F58" s="126">
        <f>SUM(F59:F62)</f>
        <v>343298</v>
      </c>
      <c r="G58" s="126">
        <f>SUM(G59:G62)</f>
        <v>1095101</v>
      </c>
      <c r="H58" s="127">
        <f t="shared" si="1"/>
        <v>1438399</v>
      </c>
      <c r="I58" s="128">
        <f aca="true" t="shared" si="13" ref="I58:N58">SUM(I59:I62)</f>
        <v>0</v>
      </c>
      <c r="J58" s="126">
        <f t="shared" si="13"/>
        <v>7866815</v>
      </c>
      <c r="K58" s="126">
        <f t="shared" si="13"/>
        <v>12433629</v>
      </c>
      <c r="L58" s="126">
        <f t="shared" si="13"/>
        <v>25805158</v>
      </c>
      <c r="M58" s="126">
        <f t="shared" si="13"/>
        <v>26325165</v>
      </c>
      <c r="N58" s="126">
        <f t="shared" si="13"/>
        <v>9007237</v>
      </c>
      <c r="O58" s="127">
        <f t="shared" si="3"/>
        <v>81438004</v>
      </c>
      <c r="P58" s="129">
        <f t="shared" si="4"/>
        <v>82876403</v>
      </c>
    </row>
    <row r="59" spans="1:16" ht="30" customHeight="1">
      <c r="A59" s="49"/>
      <c r="B59" s="49"/>
      <c r="C59" s="50"/>
      <c r="D59" s="51"/>
      <c r="E59" s="55" t="s">
        <v>48</v>
      </c>
      <c r="F59" s="145">
        <v>260021</v>
      </c>
      <c r="G59" s="145">
        <v>946583</v>
      </c>
      <c r="H59" s="127">
        <f t="shared" si="1"/>
        <v>1206604</v>
      </c>
      <c r="I59" s="54">
        <v>0</v>
      </c>
      <c r="J59" s="145">
        <v>6904760</v>
      </c>
      <c r="K59" s="145">
        <v>10441975</v>
      </c>
      <c r="L59" s="145">
        <v>24138842</v>
      </c>
      <c r="M59" s="145">
        <v>25010066</v>
      </c>
      <c r="N59" s="145">
        <v>8387425</v>
      </c>
      <c r="O59" s="127">
        <f t="shared" si="3"/>
        <v>74883068</v>
      </c>
      <c r="P59" s="129">
        <f t="shared" si="4"/>
        <v>76089672</v>
      </c>
    </row>
    <row r="60" spans="1:16" ht="30" customHeight="1">
      <c r="A60" s="49"/>
      <c r="B60" s="49"/>
      <c r="C60" s="50"/>
      <c r="D60" s="51"/>
      <c r="E60" s="58" t="s">
        <v>49</v>
      </c>
      <c r="F60" s="145">
        <v>83277</v>
      </c>
      <c r="G60" s="145">
        <v>148518</v>
      </c>
      <c r="H60" s="127">
        <f t="shared" si="1"/>
        <v>231795</v>
      </c>
      <c r="I60" s="54">
        <v>0</v>
      </c>
      <c r="J60" s="145">
        <v>962055</v>
      </c>
      <c r="K60" s="145">
        <v>1991654</v>
      </c>
      <c r="L60" s="145">
        <v>1666316</v>
      </c>
      <c r="M60" s="145">
        <v>1315099</v>
      </c>
      <c r="N60" s="145">
        <v>619812</v>
      </c>
      <c r="O60" s="127">
        <f t="shared" si="3"/>
        <v>6554936</v>
      </c>
      <c r="P60" s="129">
        <f t="shared" si="4"/>
        <v>6786731</v>
      </c>
    </row>
    <row r="61" spans="1:16" ht="30" customHeight="1">
      <c r="A61" s="49"/>
      <c r="B61" s="49"/>
      <c r="C61" s="50"/>
      <c r="D61" s="51"/>
      <c r="E61" s="58" t="s">
        <v>50</v>
      </c>
      <c r="F61" s="145">
        <v>0</v>
      </c>
      <c r="G61" s="145">
        <v>0</v>
      </c>
      <c r="H61" s="127">
        <f t="shared" si="1"/>
        <v>0</v>
      </c>
      <c r="I61" s="54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27">
        <f t="shared" si="3"/>
        <v>0</v>
      </c>
      <c r="P61" s="129">
        <f t="shared" si="4"/>
        <v>0</v>
      </c>
    </row>
    <row r="62" spans="1:16" ht="30" customHeight="1">
      <c r="A62" s="49"/>
      <c r="B62" s="49"/>
      <c r="C62" s="50"/>
      <c r="D62" s="59"/>
      <c r="E62" s="58" t="s">
        <v>77</v>
      </c>
      <c r="F62" s="145">
        <v>0</v>
      </c>
      <c r="G62" s="145">
        <v>0</v>
      </c>
      <c r="H62" s="127">
        <f t="shared" si="1"/>
        <v>0</v>
      </c>
      <c r="I62" s="70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0</v>
      </c>
      <c r="O62" s="127">
        <f t="shared" si="3"/>
        <v>0</v>
      </c>
      <c r="P62" s="129">
        <f t="shared" si="4"/>
        <v>0</v>
      </c>
    </row>
    <row r="63" spans="1:16" ht="30" customHeight="1">
      <c r="A63" s="49"/>
      <c r="B63" s="49"/>
      <c r="C63" s="50"/>
      <c r="D63" s="56" t="s">
        <v>51</v>
      </c>
      <c r="E63" s="57"/>
      <c r="F63" s="126">
        <f>SUM(F64:F66)</f>
        <v>6179858</v>
      </c>
      <c r="G63" s="126">
        <f>SUM(G64:G66)</f>
        <v>7795321</v>
      </c>
      <c r="H63" s="127">
        <f t="shared" si="1"/>
        <v>13975179</v>
      </c>
      <c r="I63" s="128">
        <f aca="true" t="shared" si="14" ref="I63:N63">SUM(I64:I66)</f>
        <v>0</v>
      </c>
      <c r="J63" s="126">
        <f t="shared" si="14"/>
        <v>12754555</v>
      </c>
      <c r="K63" s="126">
        <f t="shared" si="14"/>
        <v>16395808</v>
      </c>
      <c r="L63" s="126">
        <f t="shared" si="14"/>
        <v>12044492</v>
      </c>
      <c r="M63" s="126">
        <f t="shared" si="14"/>
        <v>10118609</v>
      </c>
      <c r="N63" s="126">
        <f t="shared" si="14"/>
        <v>5266386</v>
      </c>
      <c r="O63" s="127">
        <f t="shared" si="3"/>
        <v>56579850</v>
      </c>
      <c r="P63" s="129">
        <f t="shared" si="4"/>
        <v>70555029</v>
      </c>
    </row>
    <row r="64" spans="1:16" ht="30" customHeight="1">
      <c r="A64" s="49"/>
      <c r="B64" s="49"/>
      <c r="C64" s="50"/>
      <c r="D64" s="51"/>
      <c r="E64" s="58" t="s">
        <v>52</v>
      </c>
      <c r="F64" s="53">
        <v>3079153</v>
      </c>
      <c r="G64" s="53">
        <v>5612690</v>
      </c>
      <c r="H64" s="127">
        <f t="shared" si="1"/>
        <v>8691843</v>
      </c>
      <c r="I64" s="54">
        <v>0</v>
      </c>
      <c r="J64" s="53">
        <v>9594562</v>
      </c>
      <c r="K64" s="53">
        <v>15078650</v>
      </c>
      <c r="L64" s="53">
        <v>11235749</v>
      </c>
      <c r="M64" s="53">
        <v>9512023</v>
      </c>
      <c r="N64" s="53">
        <v>4610826</v>
      </c>
      <c r="O64" s="127">
        <f t="shared" si="3"/>
        <v>50031810</v>
      </c>
      <c r="P64" s="129">
        <f t="shared" si="4"/>
        <v>58723653</v>
      </c>
    </row>
    <row r="65" spans="1:16" ht="30" customHeight="1">
      <c r="A65" s="49"/>
      <c r="B65" s="49"/>
      <c r="C65" s="50"/>
      <c r="D65" s="51"/>
      <c r="E65" s="58" t="s">
        <v>53</v>
      </c>
      <c r="F65" s="53">
        <v>255657</v>
      </c>
      <c r="G65" s="53">
        <v>332028</v>
      </c>
      <c r="H65" s="127">
        <f t="shared" si="1"/>
        <v>587685</v>
      </c>
      <c r="I65" s="130">
        <v>0</v>
      </c>
      <c r="J65" s="53">
        <v>934983</v>
      </c>
      <c r="K65" s="53">
        <v>322472</v>
      </c>
      <c r="L65" s="53">
        <v>347400</v>
      </c>
      <c r="M65" s="53">
        <v>249072</v>
      </c>
      <c r="N65" s="53">
        <v>172440</v>
      </c>
      <c r="O65" s="127">
        <f t="shared" si="3"/>
        <v>2026367</v>
      </c>
      <c r="P65" s="129">
        <f t="shared" si="4"/>
        <v>2614052</v>
      </c>
    </row>
    <row r="66" spans="1:16" ht="30" customHeight="1">
      <c r="A66" s="49"/>
      <c r="B66" s="49"/>
      <c r="C66" s="50"/>
      <c r="D66" s="51"/>
      <c r="E66" s="58" t="s">
        <v>54</v>
      </c>
      <c r="F66" s="53">
        <v>2845048</v>
      </c>
      <c r="G66" s="53">
        <v>1850603</v>
      </c>
      <c r="H66" s="127">
        <f t="shared" si="1"/>
        <v>4695651</v>
      </c>
      <c r="I66" s="130">
        <v>0</v>
      </c>
      <c r="J66" s="53">
        <v>2225010</v>
      </c>
      <c r="K66" s="53">
        <v>994686</v>
      </c>
      <c r="L66" s="53">
        <v>461343</v>
      </c>
      <c r="M66" s="53">
        <v>357514</v>
      </c>
      <c r="N66" s="53">
        <v>483120</v>
      </c>
      <c r="O66" s="127">
        <f t="shared" si="3"/>
        <v>4521673</v>
      </c>
      <c r="P66" s="129">
        <f t="shared" si="4"/>
        <v>9217324</v>
      </c>
    </row>
    <row r="67" spans="1:16" ht="30" customHeight="1">
      <c r="A67" s="49"/>
      <c r="B67" s="49"/>
      <c r="C67" s="50"/>
      <c r="D67" s="60" t="s">
        <v>55</v>
      </c>
      <c r="E67" s="61"/>
      <c r="F67" s="53">
        <v>1069984</v>
      </c>
      <c r="G67" s="53">
        <v>1547068</v>
      </c>
      <c r="H67" s="127">
        <f t="shared" si="1"/>
        <v>2617052</v>
      </c>
      <c r="I67" s="54">
        <v>0</v>
      </c>
      <c r="J67" s="53">
        <v>13516639</v>
      </c>
      <c r="K67" s="53">
        <v>9903127</v>
      </c>
      <c r="L67" s="53">
        <v>9364348</v>
      </c>
      <c r="M67" s="53">
        <v>13819336</v>
      </c>
      <c r="N67" s="53">
        <v>7741900</v>
      </c>
      <c r="O67" s="127">
        <f t="shared" si="3"/>
        <v>54345350</v>
      </c>
      <c r="P67" s="129">
        <f t="shared" si="4"/>
        <v>56962402</v>
      </c>
    </row>
    <row r="68" spans="1:16" ht="30" customHeight="1" thickBot="1">
      <c r="A68" s="49"/>
      <c r="B68" s="49"/>
      <c r="C68" s="62"/>
      <c r="D68" s="63" t="s">
        <v>56</v>
      </c>
      <c r="E68" s="64"/>
      <c r="F68" s="65">
        <v>3988102</v>
      </c>
      <c r="G68" s="65">
        <v>5191990</v>
      </c>
      <c r="H68" s="132">
        <f t="shared" si="1"/>
        <v>9180092</v>
      </c>
      <c r="I68" s="66">
        <v>0</v>
      </c>
      <c r="J68" s="65">
        <v>39180424</v>
      </c>
      <c r="K68" s="65">
        <v>23384197</v>
      </c>
      <c r="L68" s="65">
        <v>17115756</v>
      </c>
      <c r="M68" s="65">
        <v>11374077</v>
      </c>
      <c r="N68" s="65">
        <v>4792718</v>
      </c>
      <c r="O68" s="132">
        <f t="shared" si="3"/>
        <v>95847172</v>
      </c>
      <c r="P68" s="133">
        <f t="shared" si="4"/>
        <v>105027264</v>
      </c>
    </row>
    <row r="69" spans="1:16" ht="30" customHeight="1">
      <c r="A69" s="49"/>
      <c r="B69" s="49"/>
      <c r="C69" s="48" t="s">
        <v>57</v>
      </c>
      <c r="D69" s="67"/>
      <c r="E69" s="68"/>
      <c r="F69" s="122">
        <f>SUM(F70:F78)</f>
        <v>691533</v>
      </c>
      <c r="G69" s="122">
        <f>SUM(G70:G78)</f>
        <v>610373</v>
      </c>
      <c r="H69" s="123">
        <f t="shared" si="1"/>
        <v>1301906</v>
      </c>
      <c r="I69" s="124">
        <f aca="true" t="shared" si="15" ref="I69:N69">SUM(I70:I78)</f>
        <v>0</v>
      </c>
      <c r="J69" s="122">
        <f t="shared" si="15"/>
        <v>87772765</v>
      </c>
      <c r="K69" s="122">
        <f t="shared" si="15"/>
        <v>88928721</v>
      </c>
      <c r="L69" s="122">
        <f t="shared" si="15"/>
        <v>110542507</v>
      </c>
      <c r="M69" s="122">
        <f t="shared" si="15"/>
        <v>120302086</v>
      </c>
      <c r="N69" s="122">
        <f t="shared" si="15"/>
        <v>92123942</v>
      </c>
      <c r="O69" s="123">
        <f t="shared" si="3"/>
        <v>499670021</v>
      </c>
      <c r="P69" s="125">
        <f t="shared" si="4"/>
        <v>500971927</v>
      </c>
    </row>
    <row r="70" spans="1:16" ht="30" customHeight="1">
      <c r="A70" s="49"/>
      <c r="B70" s="49"/>
      <c r="C70" s="69"/>
      <c r="D70" s="60" t="s">
        <v>58</v>
      </c>
      <c r="E70" s="61"/>
      <c r="F70" s="146">
        <v>0</v>
      </c>
      <c r="G70" s="146">
        <v>0</v>
      </c>
      <c r="H70" s="134">
        <f t="shared" si="1"/>
        <v>0</v>
      </c>
      <c r="I70" s="70">
        <v>0</v>
      </c>
      <c r="J70" s="146">
        <v>10338326</v>
      </c>
      <c r="K70" s="146">
        <v>17323623</v>
      </c>
      <c r="L70" s="146">
        <v>17865194</v>
      </c>
      <c r="M70" s="146">
        <v>12496744</v>
      </c>
      <c r="N70" s="146">
        <v>5620788</v>
      </c>
      <c r="O70" s="134">
        <f t="shared" si="3"/>
        <v>63644675</v>
      </c>
      <c r="P70" s="135">
        <f t="shared" si="4"/>
        <v>63644675</v>
      </c>
    </row>
    <row r="71" spans="1:16" ht="30" customHeight="1">
      <c r="A71" s="49"/>
      <c r="B71" s="49"/>
      <c r="C71" s="50"/>
      <c r="D71" s="60" t="s">
        <v>59</v>
      </c>
      <c r="E71" s="61"/>
      <c r="F71" s="145">
        <v>0</v>
      </c>
      <c r="G71" s="145">
        <v>0</v>
      </c>
      <c r="H71" s="126">
        <f t="shared" si="1"/>
        <v>0</v>
      </c>
      <c r="I71" s="70">
        <v>0</v>
      </c>
      <c r="J71" s="145">
        <v>111285</v>
      </c>
      <c r="K71" s="145">
        <v>0</v>
      </c>
      <c r="L71" s="145">
        <v>0</v>
      </c>
      <c r="M71" s="145">
        <v>0</v>
      </c>
      <c r="N71" s="145">
        <v>0</v>
      </c>
      <c r="O71" s="127">
        <f t="shared" si="3"/>
        <v>111285</v>
      </c>
      <c r="P71" s="129">
        <f t="shared" si="4"/>
        <v>111285</v>
      </c>
    </row>
    <row r="72" spans="1:16" ht="30" customHeight="1">
      <c r="A72" s="49"/>
      <c r="B72" s="49"/>
      <c r="C72" s="50"/>
      <c r="D72" s="60" t="s">
        <v>74</v>
      </c>
      <c r="E72" s="61"/>
      <c r="F72" s="145">
        <v>0</v>
      </c>
      <c r="G72" s="145">
        <v>0</v>
      </c>
      <c r="H72" s="126">
        <f t="shared" si="1"/>
        <v>0</v>
      </c>
      <c r="I72" s="70">
        <v>0</v>
      </c>
      <c r="J72" s="145">
        <v>42886531</v>
      </c>
      <c r="K72" s="145">
        <v>32832312</v>
      </c>
      <c r="L72" s="145">
        <v>26092883</v>
      </c>
      <c r="M72" s="145">
        <v>12920726</v>
      </c>
      <c r="N72" s="145">
        <v>10625202</v>
      </c>
      <c r="O72" s="127">
        <f t="shared" si="3"/>
        <v>125357654</v>
      </c>
      <c r="P72" s="129">
        <f t="shared" si="4"/>
        <v>125357654</v>
      </c>
    </row>
    <row r="73" spans="1:16" ht="30" customHeight="1">
      <c r="A73" s="49"/>
      <c r="B73" s="49"/>
      <c r="C73" s="50"/>
      <c r="D73" s="60" t="s">
        <v>60</v>
      </c>
      <c r="E73" s="61"/>
      <c r="F73" s="145">
        <v>0</v>
      </c>
      <c r="G73" s="145">
        <v>0</v>
      </c>
      <c r="H73" s="126">
        <f t="shared" si="1"/>
        <v>0</v>
      </c>
      <c r="I73" s="54">
        <v>0</v>
      </c>
      <c r="J73" s="145">
        <v>3769029</v>
      </c>
      <c r="K73" s="145">
        <v>3508846</v>
      </c>
      <c r="L73" s="145">
        <v>5568072</v>
      </c>
      <c r="M73" s="145">
        <v>7343740</v>
      </c>
      <c r="N73" s="145">
        <v>3541176</v>
      </c>
      <c r="O73" s="127">
        <f t="shared" si="3"/>
        <v>23730863</v>
      </c>
      <c r="P73" s="129">
        <f t="shared" si="4"/>
        <v>23730863</v>
      </c>
    </row>
    <row r="74" spans="1:16" ht="30" customHeight="1">
      <c r="A74" s="49"/>
      <c r="B74" s="49"/>
      <c r="C74" s="50"/>
      <c r="D74" s="60" t="s">
        <v>61</v>
      </c>
      <c r="E74" s="61"/>
      <c r="F74" s="145">
        <v>691533</v>
      </c>
      <c r="G74" s="145">
        <v>610373</v>
      </c>
      <c r="H74" s="126">
        <f t="shared" si="1"/>
        <v>1301906</v>
      </c>
      <c r="I74" s="54">
        <v>0</v>
      </c>
      <c r="J74" s="145">
        <v>12442503</v>
      </c>
      <c r="K74" s="145">
        <v>10584751</v>
      </c>
      <c r="L74" s="145">
        <v>10452700</v>
      </c>
      <c r="M74" s="145">
        <v>8926092</v>
      </c>
      <c r="N74" s="145">
        <v>3097026</v>
      </c>
      <c r="O74" s="127">
        <f t="shared" si="3"/>
        <v>45503072</v>
      </c>
      <c r="P74" s="129">
        <f t="shared" si="4"/>
        <v>46804978</v>
      </c>
    </row>
    <row r="75" spans="1:16" ht="30" customHeight="1">
      <c r="A75" s="49"/>
      <c r="B75" s="49"/>
      <c r="C75" s="50"/>
      <c r="D75" s="60" t="s">
        <v>62</v>
      </c>
      <c r="E75" s="61"/>
      <c r="F75" s="145">
        <v>0</v>
      </c>
      <c r="G75" s="145">
        <v>0</v>
      </c>
      <c r="H75" s="126">
        <f aca="true" t="shared" si="16" ref="H75:H84">SUM(F75:G75)</f>
        <v>0</v>
      </c>
      <c r="I75" s="70">
        <v>0</v>
      </c>
      <c r="J75" s="145">
        <v>18017821</v>
      </c>
      <c r="K75" s="145">
        <v>23735584</v>
      </c>
      <c r="L75" s="145">
        <v>29588079</v>
      </c>
      <c r="M75" s="145">
        <v>13352846</v>
      </c>
      <c r="N75" s="145">
        <v>9894918</v>
      </c>
      <c r="O75" s="127">
        <f aca="true" t="shared" si="17" ref="O75:O84">SUM(I75:N75)</f>
        <v>94589248</v>
      </c>
      <c r="P75" s="129">
        <f aca="true" t="shared" si="18" ref="P75:P84">SUM(O75,H75)</f>
        <v>94589248</v>
      </c>
    </row>
    <row r="76" spans="1:16" ht="30" customHeight="1">
      <c r="A76" s="49"/>
      <c r="B76" s="49"/>
      <c r="C76" s="50"/>
      <c r="D76" s="60" t="s">
        <v>63</v>
      </c>
      <c r="E76" s="61"/>
      <c r="F76" s="145">
        <v>0</v>
      </c>
      <c r="G76" s="145">
        <v>0</v>
      </c>
      <c r="H76" s="126">
        <f t="shared" si="16"/>
        <v>0</v>
      </c>
      <c r="I76" s="70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v>0</v>
      </c>
      <c r="O76" s="127">
        <f t="shared" si="17"/>
        <v>0</v>
      </c>
      <c r="P76" s="129">
        <f t="shared" si="18"/>
        <v>0</v>
      </c>
    </row>
    <row r="77" spans="1:16" ht="30" customHeight="1">
      <c r="A77" s="49"/>
      <c r="B77" s="49"/>
      <c r="C77" s="50"/>
      <c r="D77" s="205" t="s">
        <v>64</v>
      </c>
      <c r="E77" s="210"/>
      <c r="F77" s="149">
        <v>0</v>
      </c>
      <c r="G77" s="149">
        <v>0</v>
      </c>
      <c r="H77" s="127">
        <f t="shared" si="16"/>
        <v>0</v>
      </c>
      <c r="I77" s="70">
        <v>0</v>
      </c>
      <c r="J77" s="149">
        <v>207270</v>
      </c>
      <c r="K77" s="149">
        <v>943605</v>
      </c>
      <c r="L77" s="149">
        <v>20975579</v>
      </c>
      <c r="M77" s="149">
        <v>65261938</v>
      </c>
      <c r="N77" s="149">
        <v>59344832</v>
      </c>
      <c r="O77" s="127">
        <f t="shared" si="17"/>
        <v>146733224</v>
      </c>
      <c r="P77" s="129">
        <f t="shared" si="18"/>
        <v>146733224</v>
      </c>
    </row>
    <row r="78" spans="1:16" ht="30" customHeight="1" thickBot="1">
      <c r="A78" s="49"/>
      <c r="B78" s="49"/>
      <c r="C78" s="62"/>
      <c r="D78" s="207" t="s">
        <v>65</v>
      </c>
      <c r="E78" s="208"/>
      <c r="F78" s="150">
        <v>0</v>
      </c>
      <c r="G78" s="150">
        <v>0</v>
      </c>
      <c r="H78" s="136">
        <f t="shared" si="16"/>
        <v>0</v>
      </c>
      <c r="I78" s="71">
        <v>0</v>
      </c>
      <c r="J78" s="150">
        <v>0</v>
      </c>
      <c r="K78" s="150">
        <v>0</v>
      </c>
      <c r="L78" s="150">
        <v>0</v>
      </c>
      <c r="M78" s="150">
        <v>0</v>
      </c>
      <c r="N78" s="150">
        <v>0</v>
      </c>
      <c r="O78" s="136">
        <f t="shared" si="17"/>
        <v>0</v>
      </c>
      <c r="P78" s="137">
        <f t="shared" si="18"/>
        <v>0</v>
      </c>
    </row>
    <row r="79" spans="1:16" ht="30" customHeight="1">
      <c r="A79" s="49"/>
      <c r="B79" s="49"/>
      <c r="C79" s="48" t="s">
        <v>66</v>
      </c>
      <c r="D79" s="67"/>
      <c r="E79" s="68"/>
      <c r="F79" s="122">
        <f>SUM(F80:F83)</f>
        <v>0</v>
      </c>
      <c r="G79" s="122">
        <f>SUM(G80:G83)</f>
        <v>0</v>
      </c>
      <c r="H79" s="123">
        <f t="shared" si="16"/>
        <v>0</v>
      </c>
      <c r="I79" s="138">
        <v>0</v>
      </c>
      <c r="J79" s="122">
        <f>SUM(J80:J83)</f>
        <v>36926686</v>
      </c>
      <c r="K79" s="122">
        <f>SUM(K80:K83)</f>
        <v>44190398</v>
      </c>
      <c r="L79" s="122">
        <f>SUM(L80:L83)</f>
        <v>110091680</v>
      </c>
      <c r="M79" s="122">
        <f>SUM(M80:M83)</f>
        <v>252731277</v>
      </c>
      <c r="N79" s="122">
        <f>SUM(N80:N83)</f>
        <v>179826706</v>
      </c>
      <c r="O79" s="123">
        <f t="shared" si="17"/>
        <v>623766747</v>
      </c>
      <c r="P79" s="125">
        <f t="shared" si="18"/>
        <v>623766747</v>
      </c>
    </row>
    <row r="80" spans="1:16" ht="30" customHeight="1">
      <c r="A80" s="49"/>
      <c r="B80" s="49"/>
      <c r="C80" s="50"/>
      <c r="D80" s="60" t="s">
        <v>67</v>
      </c>
      <c r="E80" s="61"/>
      <c r="F80" s="53">
        <v>0</v>
      </c>
      <c r="G80" s="53">
        <v>0</v>
      </c>
      <c r="H80" s="127">
        <f t="shared" si="16"/>
        <v>0</v>
      </c>
      <c r="I80" s="70">
        <v>0</v>
      </c>
      <c r="J80" s="145">
        <v>1587767</v>
      </c>
      <c r="K80" s="145">
        <v>2661647</v>
      </c>
      <c r="L80" s="145">
        <v>43504652</v>
      </c>
      <c r="M80" s="145">
        <v>127113993</v>
      </c>
      <c r="N80" s="145">
        <v>101084985</v>
      </c>
      <c r="O80" s="127">
        <f t="shared" si="17"/>
        <v>275953044</v>
      </c>
      <c r="P80" s="129">
        <f t="shared" si="18"/>
        <v>275953044</v>
      </c>
    </row>
    <row r="81" spans="1:16" ht="30" customHeight="1">
      <c r="A81" s="49"/>
      <c r="B81" s="49"/>
      <c r="C81" s="50"/>
      <c r="D81" s="60" t="s">
        <v>68</v>
      </c>
      <c r="E81" s="61"/>
      <c r="F81" s="53">
        <v>0</v>
      </c>
      <c r="G81" s="53">
        <v>0</v>
      </c>
      <c r="H81" s="127">
        <f t="shared" si="16"/>
        <v>0</v>
      </c>
      <c r="I81" s="70">
        <v>0</v>
      </c>
      <c r="J81" s="145">
        <v>33322379</v>
      </c>
      <c r="K81" s="145">
        <v>36333609</v>
      </c>
      <c r="L81" s="145">
        <v>49250788</v>
      </c>
      <c r="M81" s="145">
        <v>58619643</v>
      </c>
      <c r="N81" s="145">
        <v>37491770</v>
      </c>
      <c r="O81" s="127">
        <f t="shared" si="17"/>
        <v>215018189</v>
      </c>
      <c r="P81" s="129">
        <f t="shared" si="18"/>
        <v>215018189</v>
      </c>
    </row>
    <row r="82" spans="1:16" ht="30" customHeight="1">
      <c r="A82" s="49"/>
      <c r="B82" s="49"/>
      <c r="C82" s="50"/>
      <c r="D82" s="60" t="s">
        <v>69</v>
      </c>
      <c r="E82" s="61"/>
      <c r="F82" s="53">
        <v>0</v>
      </c>
      <c r="G82" s="53">
        <v>0</v>
      </c>
      <c r="H82" s="127">
        <f t="shared" si="16"/>
        <v>0</v>
      </c>
      <c r="I82" s="70">
        <v>0</v>
      </c>
      <c r="J82" s="145">
        <v>993312</v>
      </c>
      <c r="K82" s="145">
        <v>3258540</v>
      </c>
      <c r="L82" s="145">
        <v>14404409</v>
      </c>
      <c r="M82" s="145">
        <v>55206191</v>
      </c>
      <c r="N82" s="145">
        <v>34502716</v>
      </c>
      <c r="O82" s="127">
        <f t="shared" si="17"/>
        <v>108365168</v>
      </c>
      <c r="P82" s="129">
        <f t="shared" si="18"/>
        <v>108365168</v>
      </c>
    </row>
    <row r="83" spans="1:16" ht="30" customHeight="1" thickBot="1">
      <c r="A83" s="49"/>
      <c r="B83" s="49"/>
      <c r="C83" s="62"/>
      <c r="D83" s="63" t="s">
        <v>78</v>
      </c>
      <c r="E83" s="64"/>
      <c r="F83" s="65">
        <v>0</v>
      </c>
      <c r="G83" s="65">
        <v>0</v>
      </c>
      <c r="H83" s="132">
        <f t="shared" si="16"/>
        <v>0</v>
      </c>
      <c r="I83" s="72">
        <v>0</v>
      </c>
      <c r="J83" s="148">
        <v>1023228</v>
      </c>
      <c r="K83" s="148">
        <v>1936602</v>
      </c>
      <c r="L83" s="148">
        <v>2931831</v>
      </c>
      <c r="M83" s="148">
        <v>11791450</v>
      </c>
      <c r="N83" s="148">
        <v>6747235</v>
      </c>
      <c r="O83" s="132">
        <f t="shared" si="17"/>
        <v>24430346</v>
      </c>
      <c r="P83" s="133">
        <f t="shared" si="18"/>
        <v>24430346</v>
      </c>
    </row>
    <row r="84" spans="1:16" ht="30" customHeight="1" thickBot="1">
      <c r="A84" s="49"/>
      <c r="B84" s="49"/>
      <c r="C84" s="191" t="s">
        <v>70</v>
      </c>
      <c r="D84" s="192"/>
      <c r="E84" s="192"/>
      <c r="F84" s="140">
        <f>SUM(F48,F69,F79)</f>
        <v>20339838</v>
      </c>
      <c r="G84" s="140">
        <f>SUM(G48,G69,G79)</f>
        <v>34702944</v>
      </c>
      <c r="H84" s="141">
        <f t="shared" si="16"/>
        <v>55042782</v>
      </c>
      <c r="I84" s="142">
        <f aca="true" t="shared" si="19" ref="I84:N84">SUM(I48,I69,I79)</f>
        <v>0</v>
      </c>
      <c r="J84" s="140">
        <f t="shared" si="19"/>
        <v>364075714</v>
      </c>
      <c r="K84" s="140">
        <f t="shared" si="19"/>
        <v>325855477</v>
      </c>
      <c r="L84" s="140">
        <f t="shared" si="19"/>
        <v>379268229</v>
      </c>
      <c r="M84" s="140">
        <f t="shared" si="19"/>
        <v>517834964</v>
      </c>
      <c r="N84" s="140">
        <f t="shared" si="19"/>
        <v>343963179</v>
      </c>
      <c r="O84" s="141">
        <f t="shared" si="17"/>
        <v>1930997563</v>
      </c>
      <c r="P84" s="143">
        <f t="shared" si="18"/>
        <v>1986040345</v>
      </c>
    </row>
    <row r="85" ht="12.75" thickTop="1"/>
  </sheetData>
  <sheetProtection/>
  <mergeCells count="15"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2019-06-17T01:10:21Z</cp:lastPrinted>
  <dcterms:created xsi:type="dcterms:W3CDTF">2012-04-10T04:28:23Z</dcterms:created>
  <dcterms:modified xsi:type="dcterms:W3CDTF">2019-06-17T06:58:14Z</dcterms:modified>
  <cp:category/>
  <cp:version/>
  <cp:contentType/>
  <cp:contentStatus/>
</cp:coreProperties>
</file>