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2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<sst xmlns="http://schemas.openxmlformats.org/spreadsheetml/2006/main" count="283" uniqueCount="92">
  <si>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</si>
  <si>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</si>
  <si>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</si>
  <si>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</si>
  <si>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</si>
  <si>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</si>
  <si>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</si>
  <si>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</si>
  <si>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</si>
  <si>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</si>
  <si>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</si>
  <si>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</si>
  <si>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</si>
  <si>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</si>
  <si>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</si>
  <si>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</si>
  <si>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</si>
  <si>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</si>
  <si>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</si>
  <si>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</si>
  <si>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</si>
  <si>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</si>
  <si>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</si>
  <si>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</si>
  <si>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</si>
  <si>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</si>
  <si>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</si>
  <si>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</si>
  <si>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</si>
  <si>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</si>
  <si>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</si>
  <si>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</si>
  <si>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</si>
  <si>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</si>
  <si>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</si>
  <si>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</si>
  <si>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</si>
  <si>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</si>
  <si>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</si>
  <si>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</si>
  <si>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</si>
  <si>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</si>
  <si>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</si>
  <si>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</si>
  <si>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</si>
  <si>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</si>
  <si>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</si>
  <si>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</si>
  <si>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</si>
  <si>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</si>
  <si>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</si>
  <si>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</si>
  <si>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</si>
  <si>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</si>
  <si>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</si>
  <si>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</si>
  <si>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</si>
  <si>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</si>
  <si>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</si>
  <si>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</si>
  <si>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</si>
  <si>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</si>
  <si>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</si>
  <si>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</si>
  <si>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</si>
  <si>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</si>
  <si>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</si>
  <si>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</si>
  <si>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</si>
  <si>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</si>
  <si>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</si>
  <si>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</si>
  <si>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</si>
  <si>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</si>
  <si>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</si>
  <si>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</si>
  <si>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</si>
  <si>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</si>
  <si>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</si>
  <si>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</si>
  <si>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</si>
  <si>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</si>
  <si>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</si>
  <si>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</si>
  <si>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</si>
  <si>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</si>
  <si>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</si>
  <si>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</si>
  <si>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</si>
  <si>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</si>
  <si>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</si>
  <si>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（平成 31年 3月分）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</si>
</sst>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ck"/>
      <right>
        <color indexed="63"/>
      </right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9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178" fontId="11" fillId="0" borderId="38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7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6" fontId="11" fillId="0" borderId="52" xfId="0" applyNumberFormat="1" applyFont="1" applyFill="1" applyBorder="1" applyAlignment="1">
      <alignment vertical="center" shrinkToFit="1"/>
    </xf>
    <xf numFmtId="176" fontId="11" fillId="0" borderId="53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8" fontId="7" fillId="0" borderId="47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horizontal="left" vertical="center"/>
    </xf>
    <xf numFmtId="178" fontId="7" fillId="0" borderId="61" xfId="0" applyNumberFormat="1" applyFont="1" applyFill="1" applyBorder="1" applyAlignment="1">
      <alignment vertical="center"/>
    </xf>
    <xf numFmtId="178" fontId="7" fillId="0" borderId="62" xfId="0" applyNumberFormat="1" applyFont="1" applyFill="1" applyBorder="1" applyAlignment="1">
      <alignment vertical="center"/>
    </xf>
    <xf numFmtId="178" fontId="7" fillId="0" borderId="63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178" fontId="7" fillId="0" borderId="73" xfId="0" applyNumberFormat="1" applyFont="1" applyFill="1" applyBorder="1" applyAlignment="1">
      <alignment vertical="center"/>
    </xf>
    <xf numFmtId="178" fontId="7" fillId="0" borderId="45" xfId="0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178" fontId="7" fillId="0" borderId="44" xfId="0" applyNumberFormat="1" applyFont="1" applyBorder="1" applyAlignment="1">
      <alignment vertical="center"/>
    </xf>
    <xf numFmtId="178" fontId="7" fillId="0" borderId="79" xfId="0" applyNumberFormat="1" applyFont="1" applyBorder="1" applyAlignment="1">
      <alignment vertical="center"/>
    </xf>
    <xf numFmtId="178" fontId="7" fillId="0" borderId="73" xfId="0" applyNumberFormat="1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80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81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left" vertical="center"/>
    </xf>
    <xf numFmtId="0" fontId="7" fillId="0" borderId="83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 shrinkToFit="1"/>
    </xf>
    <xf numFmtId="176" fontId="7" fillId="0" borderId="33" xfId="0" applyNumberFormat="1" applyFont="1" applyFill="1" applyBorder="1" applyAlignment="1" applyProtection="1">
      <alignment vertical="center" shrinkToFit="1"/>
      <protection locked="0"/>
    </xf>
    <xf numFmtId="176" fontId="7" fillId="0" borderId="9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0" fontId="5" fillId="0" borderId="0" xfId="0" applyNumberFormat="1" applyFont="1" applyFill="1" applyAlignment="1">
      <alignment horizontal="center" vertical="center"/>
    </xf>
    <xf numFmtId="191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left"/>
    </xf>
    <xf numFmtId="180" fontId="3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82" fontId="7" fillId="0" borderId="93" xfId="0" applyNumberFormat="1" applyFont="1" applyFill="1" applyBorder="1" applyAlignment="1">
      <alignment vertical="center" shrinkToFit="1"/>
    </xf>
    <xf numFmtId="178" fontId="7" fillId="0" borderId="94" xfId="0" applyNumberFormat="1" applyFont="1" applyFill="1" applyBorder="1" applyAlignment="1" applyProtection="1">
      <alignment vertical="center" shrinkToFit="1"/>
      <protection/>
    </xf>
    <xf numFmtId="178" fontId="7" fillId="0" borderId="95" xfId="0" applyNumberFormat="1" applyFont="1" applyFill="1" applyBorder="1" applyAlignment="1" applyProtection="1">
      <alignment vertical="center" shrinkToFit="1"/>
      <protection/>
    </xf>
    <xf numFmtId="178" fontId="7" fillId="0" borderId="13" xfId="0" applyNumberFormat="1" applyFont="1" applyFill="1" applyBorder="1" applyAlignment="1" applyProtection="1">
      <alignment vertical="center" shrinkToFit="1"/>
      <protection/>
    </xf>
    <xf numFmtId="178" fontId="7" fillId="0" borderId="96" xfId="0" applyNumberFormat="1" applyFont="1" applyFill="1" applyBorder="1" applyAlignment="1" applyProtection="1">
      <alignment vertical="center" shrinkToFit="1"/>
      <protection/>
    </xf>
    <xf numFmtId="178" fontId="7" fillId="0" borderId="38" xfId="0" applyNumberFormat="1" applyFont="1" applyFill="1" applyBorder="1" applyAlignment="1" applyProtection="1">
      <alignment vertical="center" shrinkToFit="1"/>
      <protection/>
    </xf>
    <xf numFmtId="178" fontId="7" fillId="0" borderId="97" xfId="0" applyNumberFormat="1" applyFont="1" applyFill="1" applyBorder="1" applyAlignment="1" applyProtection="1">
      <alignment vertical="center" shrinkToFit="1"/>
      <protection/>
    </xf>
    <xf numFmtId="178" fontId="7" fillId="0" borderId="19" xfId="0" applyNumberFormat="1" applyFont="1" applyFill="1" applyBorder="1" applyAlignment="1" applyProtection="1">
      <alignment vertical="center" shrinkToFit="1"/>
      <protection/>
    </xf>
    <xf numFmtId="178" fontId="7" fillId="0" borderId="98" xfId="0" applyNumberFormat="1" applyFont="1" applyFill="1" applyBorder="1" applyAlignment="1" applyProtection="1">
      <alignment vertical="center" shrinkToFit="1"/>
      <protection/>
    </xf>
    <xf numFmtId="178" fontId="7" fillId="0" borderId="19" xfId="0" applyNumberFormat="1" applyFont="1" applyFill="1" applyBorder="1" applyAlignment="1" applyProtection="1">
      <alignment vertical="center" shrinkToFit="1"/>
      <protection locked="0"/>
    </xf>
    <xf numFmtId="178" fontId="7" fillId="0" borderId="38" xfId="0" applyNumberFormat="1" applyFont="1" applyFill="1" applyBorder="1" applyAlignment="1" applyProtection="1">
      <alignment vertical="center" shrinkToFit="1"/>
      <protection locked="0"/>
    </xf>
    <xf numFmtId="178" fontId="7" fillId="0" borderId="99" xfId="0" applyNumberFormat="1" applyFont="1" applyFill="1" applyBorder="1" applyAlignment="1" applyProtection="1">
      <alignment vertical="center" shrinkToFit="1"/>
      <protection/>
    </xf>
    <xf numFmtId="178" fontId="7" fillId="0" borderId="100" xfId="0" applyNumberFormat="1" applyFont="1" applyFill="1" applyBorder="1" applyAlignment="1" applyProtection="1">
      <alignment vertical="center" shrinkToFit="1"/>
      <protection/>
    </xf>
    <xf numFmtId="178" fontId="7" fillId="0" borderId="101" xfId="0" applyNumberFormat="1" applyFont="1" applyFill="1" applyBorder="1" applyAlignment="1" applyProtection="1">
      <alignment vertical="center" shrinkToFit="1"/>
      <protection/>
    </xf>
    <xf numFmtId="178" fontId="7" fillId="0" borderId="102" xfId="0" applyNumberFormat="1" applyFont="1" applyFill="1" applyBorder="1" applyAlignment="1" applyProtection="1">
      <alignment vertical="center" shrinkToFit="1"/>
      <protection/>
    </xf>
    <xf numFmtId="178" fontId="7" fillId="0" borderId="103" xfId="0" applyNumberFormat="1" applyFont="1" applyFill="1" applyBorder="1" applyAlignment="1" applyProtection="1">
      <alignment vertical="center" shrinkToFit="1"/>
      <protection/>
    </xf>
    <xf numFmtId="178" fontId="7" fillId="0" borderId="104" xfId="0" applyNumberFormat="1" applyFont="1" applyFill="1" applyBorder="1" applyAlignment="1" applyProtection="1">
      <alignment vertical="center" shrinkToFit="1"/>
      <protection/>
    </xf>
    <xf numFmtId="176" fontId="7" fillId="0" borderId="105" xfId="0" applyNumberFormat="1" applyFont="1" applyFill="1" applyBorder="1" applyAlignment="1" applyProtection="1">
      <alignment vertical="center" shrinkToFit="1"/>
      <protection/>
    </xf>
    <xf numFmtId="178" fontId="7" fillId="0" borderId="106" xfId="0" applyNumberFormat="1" applyFont="1" applyFill="1" applyBorder="1" applyAlignment="1" applyProtection="1">
      <alignment vertical="center" shrinkToFit="1"/>
      <protection/>
    </xf>
    <xf numFmtId="178" fontId="7" fillId="0" borderId="107" xfId="0" applyNumberFormat="1" applyFont="1" applyFill="1" applyBorder="1" applyAlignment="1" applyProtection="1">
      <alignment vertical="center" shrinkToFit="1"/>
      <protection/>
    </xf>
    <xf numFmtId="178" fontId="7" fillId="0" borderId="108" xfId="0" applyNumberFormat="1" applyFont="1" applyFill="1" applyBorder="1" applyAlignment="1" applyProtection="1">
      <alignment vertical="center" shrinkToFit="1"/>
      <protection/>
    </xf>
    <xf numFmtId="178" fontId="7" fillId="0" borderId="109" xfId="0" applyNumberFormat="1" applyFont="1" applyFill="1" applyBorder="1" applyAlignment="1" applyProtection="1">
      <alignment vertical="center" shrinkToFit="1"/>
      <protection/>
    </xf>
    <xf numFmtId="178" fontId="7" fillId="0" borderId="110" xfId="0" applyNumberFormat="1" applyFont="1" applyFill="1" applyBorder="1" applyAlignment="1" applyProtection="1">
      <alignment vertical="center" shrinkToFit="1"/>
      <protection/>
    </xf>
    <xf numFmtId="178" fontId="7" fillId="0" borderId="46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zoomScale="55" zoomScaleNormal="55" zoomScalePageLayoutView="0" workbookViewId="0" topLeftCell="A1">
      <selection activeCell="F3" sqref="F3"/>
    </sheetView>
  </sheetViews>
  <sheetFormatPr defaultColWidth="0" defaultRowHeight="13.5" zeroHeight="1"/>
  <cols>
    <col min="1" max="1" width="4.625" style="49" customWidth="1"/>
    <col min="2" max="2" width="3.75390625" style="49" customWidth="1"/>
    <col min="3" max="4" width="6.125" style="49" customWidth="1"/>
    <col min="5" max="5" width="20.625" style="49" customWidth="1"/>
    <col min="6" max="16" width="16.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76"/>
      <c r="E1" s="77"/>
      <c r="F1" s="141" t="s">
        <v>21</v>
      </c>
      <c r="G1" s="141"/>
      <c r="H1" s="141"/>
      <c r="I1" s="141"/>
      <c r="J1" s="141"/>
      <c r="K1" s="141"/>
      <c r="L1" s="141"/>
      <c r="M1" s="141"/>
      <c r="N1" s="141"/>
      <c r="O1" s="78"/>
    </row>
    <row r="2" spans="5:16" ht="45" customHeight="1">
      <c r="E2" s="79"/>
      <c r="F2" s="142" t="s">
        <v>91</v>
      </c>
      <c r="G2" s="142"/>
      <c r="H2" s="142"/>
      <c r="I2" s="142"/>
      <c r="J2" s="142"/>
      <c r="K2" s="143"/>
      <c r="L2" s="143"/>
      <c r="M2" s="143"/>
      <c r="N2" s="143"/>
      <c r="O2" s="131">
        <v>41009</v>
      </c>
      <c r="P2" s="131"/>
    </row>
    <row r="3" spans="6:17" ht="30" customHeight="1">
      <c r="F3" s="80"/>
      <c r="G3" s="80"/>
      <c r="H3" s="80"/>
      <c r="I3" s="80"/>
      <c r="J3" s="80"/>
      <c r="N3" s="81"/>
      <c r="O3" s="131" t="s">
        <v>0</v>
      </c>
      <c r="P3" s="131"/>
      <c r="Q3" s="82"/>
    </row>
    <row r="4" spans="3:17" s="1" customFormat="1" ht="45" customHeight="1">
      <c r="C4" s="106" t="s">
        <v>22</v>
      </c>
      <c r="F4" s="107"/>
      <c r="G4" s="108"/>
      <c r="H4" s="107"/>
      <c r="I4" s="107"/>
      <c r="J4" s="107"/>
      <c r="M4" s="101" t="s">
        <v>75</v>
      </c>
      <c r="N4" s="109"/>
      <c r="P4" s="105"/>
      <c r="Q4" s="5"/>
    </row>
    <row r="5" spans="6:17" s="1" customFormat="1" ht="7.5" customHeight="1" thickBot="1">
      <c r="F5" s="107"/>
      <c r="G5" s="107"/>
      <c r="H5" s="107"/>
      <c r="I5" s="107"/>
      <c r="J5" s="107"/>
      <c r="N5" s="109"/>
      <c r="O5" s="105"/>
      <c r="P5" s="105"/>
      <c r="Q5" s="5"/>
    </row>
    <row r="6" spans="3:19" s="1" customFormat="1" ht="45" customHeight="1">
      <c r="C6" s="127" t="s">
        <v>20</v>
      </c>
      <c r="D6" s="128"/>
      <c r="E6" s="129"/>
      <c r="F6" s="130" t="s">
        <v>80</v>
      </c>
      <c r="G6" s="129"/>
      <c r="H6" s="128" t="s">
        <v>81</v>
      </c>
      <c r="I6" s="128"/>
      <c r="J6" s="130" t="s">
        <v>82</v>
      </c>
      <c r="K6" s="137"/>
      <c r="L6" s="128" t="s">
        <v>85</v>
      </c>
      <c r="M6" s="134"/>
      <c r="P6" s="109"/>
      <c r="Q6" s="105"/>
      <c r="R6" s="105"/>
      <c r="S6" s="5"/>
    </row>
    <row r="7" spans="3:19" s="1" customFormat="1" ht="45" customHeight="1" thickBot="1">
      <c r="C7" s="144" t="s">
        <v>19</v>
      </c>
      <c r="D7" s="145"/>
      <c r="E7" s="145"/>
      <c r="F7" s="146">
        <v>43182</v>
      </c>
      <c r="G7" s="147"/>
      <c r="H7" s="148">
        <v>31626</v>
      </c>
      <c r="I7" s="147"/>
      <c r="J7" s="146">
        <v>16731</v>
      </c>
      <c r="K7" s="151"/>
      <c r="L7" s="135">
        <f>SUM(F7:K7)</f>
        <v>91539</v>
      </c>
      <c r="M7" s="136"/>
      <c r="P7" s="109"/>
      <c r="Q7" s="105"/>
      <c r="R7" s="105"/>
      <c r="S7" s="5"/>
    </row>
    <row r="8" spans="3:21" s="1" customFormat="1" ht="30" customHeight="1">
      <c r="C8" s="110"/>
      <c r="D8" s="110"/>
      <c r="E8" s="110"/>
      <c r="F8" s="111"/>
      <c r="G8" s="111"/>
      <c r="H8" s="112"/>
      <c r="I8" s="112"/>
      <c r="J8" s="111"/>
      <c r="K8" s="111"/>
      <c r="L8" s="111"/>
      <c r="M8" s="111"/>
      <c r="N8" s="112"/>
      <c r="O8" s="112"/>
      <c r="R8" s="109"/>
      <c r="S8" s="105"/>
      <c r="T8" s="105"/>
      <c r="U8" s="5"/>
    </row>
    <row r="9" spans="3:17" ht="45" customHeight="1">
      <c r="C9" s="83" t="s">
        <v>23</v>
      </c>
      <c r="E9" s="84"/>
      <c r="O9" s="100"/>
      <c r="P9" s="102" t="s">
        <v>75</v>
      </c>
      <c r="Q9" s="82"/>
    </row>
    <row r="10" spans="3:17" ht="6.75" customHeight="1" thickBot="1">
      <c r="C10" s="85"/>
      <c r="D10" s="85"/>
      <c r="E10" s="86"/>
      <c r="L10" s="87"/>
      <c r="M10" s="87"/>
      <c r="N10" s="152"/>
      <c r="O10" s="152"/>
      <c r="P10" s="152"/>
      <c r="Q10" s="87"/>
    </row>
    <row r="11" spans="3:17" ht="49.5" customHeight="1">
      <c r="C11" s="121"/>
      <c r="D11" s="122"/>
      <c r="E11" s="122"/>
      <c r="F11" s="8" t="s">
        <v>10</v>
      </c>
      <c r="G11" s="8" t="s">
        <v>28</v>
      </c>
      <c r="H11" s="9" t="s">
        <v>11</v>
      </c>
      <c r="I11" s="10" t="s">
        <v>29</v>
      </c>
      <c r="J11" s="11" t="s">
        <v>1</v>
      </c>
      <c r="K11" s="11" t="s">
        <v>2</v>
      </c>
      <c r="L11" s="11" t="s">
        <v>3</v>
      </c>
      <c r="M11" s="11" t="s">
        <v>4</v>
      </c>
      <c r="N11" s="11" t="s">
        <v>5</v>
      </c>
      <c r="O11" s="12" t="s">
        <v>11</v>
      </c>
      <c r="P11" s="13" t="s">
        <v>83</v>
      </c>
      <c r="Q11" s="14"/>
    </row>
    <row r="12" spans="3:17" ht="49.5" customHeight="1">
      <c r="C12" s="88" t="s">
        <v>86</v>
      </c>
      <c r="D12" s="15"/>
      <c r="E12" s="15"/>
      <c r="F12" s="21">
        <f>SUM(F13:F15)</f>
        <v>3587</v>
      </c>
      <c r="G12" s="21">
        <f>SUM(G13:G15)</f>
        <v>2813</v>
      </c>
      <c r="H12" s="22">
        <f>SUM(H13:H15)</f>
        <v>6400</v>
      </c>
      <c r="I12" s="16">
        <v>0</v>
      </c>
      <c r="J12" s="21">
        <f aca="true" t="shared" si="0" ref="J12:O12">SUM(J13:J15)</f>
        <v>4307</v>
      </c>
      <c r="K12" s="21">
        <f t="shared" si="0"/>
        <v>2565</v>
      </c>
      <c r="L12" s="21">
        <f t="shared" si="0"/>
        <v>2041</v>
      </c>
      <c r="M12" s="21">
        <f t="shared" si="0"/>
        <v>2460</v>
      </c>
      <c r="N12" s="21">
        <f t="shared" si="0"/>
        <v>1475</v>
      </c>
      <c r="O12" s="22">
        <f t="shared" si="0"/>
        <v>12848</v>
      </c>
      <c r="P12" s="24">
        <f aca="true" t="shared" si="1" ref="P12:P17">H12+O12</f>
        <v>19248</v>
      </c>
      <c r="Q12" s="14"/>
    </row>
    <row r="13" spans="3:16" ht="49.5" customHeight="1">
      <c r="C13" s="88" t="s">
        <v>87</v>
      </c>
      <c r="D13" s="89"/>
      <c r="E13" s="89"/>
      <c r="F13" s="21">
        <v>423</v>
      </c>
      <c r="G13" s="21">
        <v>300</v>
      </c>
      <c r="H13" s="22">
        <f>SUM(F13:G13)</f>
        <v>723</v>
      </c>
      <c r="I13" s="16">
        <v>0</v>
      </c>
      <c r="J13" s="21">
        <v>451</v>
      </c>
      <c r="K13" s="21">
        <v>255</v>
      </c>
      <c r="L13" s="21">
        <v>177</v>
      </c>
      <c r="M13" s="21">
        <v>190</v>
      </c>
      <c r="N13" s="21">
        <v>103</v>
      </c>
      <c r="O13" s="22">
        <f>SUM(J13:N13)</f>
        <v>1176</v>
      </c>
      <c r="P13" s="24">
        <f t="shared" si="1"/>
        <v>1899</v>
      </c>
    </row>
    <row r="14" spans="3:16" ht="49.5" customHeight="1">
      <c r="C14" s="115" t="s">
        <v>88</v>
      </c>
      <c r="D14" s="116"/>
      <c r="E14" s="116"/>
      <c r="F14" s="21">
        <v>1609</v>
      </c>
      <c r="G14" s="21">
        <v>1107</v>
      </c>
      <c r="H14" s="22">
        <f>SUM(F14:G14)</f>
        <v>2716</v>
      </c>
      <c r="I14" s="16">
        <v>0</v>
      </c>
      <c r="J14" s="21">
        <v>1527</v>
      </c>
      <c r="K14" s="21">
        <v>820</v>
      </c>
      <c r="L14" s="21">
        <v>562</v>
      </c>
      <c r="M14" s="21">
        <v>676</v>
      </c>
      <c r="N14" s="21">
        <v>414</v>
      </c>
      <c r="O14" s="22">
        <f>SUM(J14:N14)</f>
        <v>3999</v>
      </c>
      <c r="P14" s="24">
        <f t="shared" si="1"/>
        <v>6715</v>
      </c>
    </row>
    <row r="15" spans="3:16" ht="49.5" customHeight="1">
      <c r="C15" s="88" t="s">
        <v>89</v>
      </c>
      <c r="D15" s="89"/>
      <c r="E15" s="89"/>
      <c r="F15" s="21">
        <v>1555</v>
      </c>
      <c r="G15" s="21">
        <v>1406</v>
      </c>
      <c r="H15" s="22">
        <f>SUM(F15:G15)</f>
        <v>2961</v>
      </c>
      <c r="I15" s="16"/>
      <c r="J15" s="21">
        <v>2329</v>
      </c>
      <c r="K15" s="21">
        <v>1490</v>
      </c>
      <c r="L15" s="21">
        <v>1302</v>
      </c>
      <c r="M15" s="21">
        <v>1594</v>
      </c>
      <c r="N15" s="21">
        <v>958</v>
      </c>
      <c r="O15" s="22">
        <f>SUM(J15:N15)</f>
        <v>7673</v>
      </c>
      <c r="P15" s="24">
        <f t="shared" si="1"/>
        <v>10634</v>
      </c>
    </row>
    <row r="16" spans="3:16" ht="49.5" customHeight="1">
      <c r="C16" s="115" t="s">
        <v>90</v>
      </c>
      <c r="D16" s="116"/>
      <c r="E16" s="116"/>
      <c r="F16" s="21">
        <v>40</v>
      </c>
      <c r="G16" s="21">
        <v>35</v>
      </c>
      <c r="H16" s="22">
        <f>SUM(F16:G16)</f>
        <v>75</v>
      </c>
      <c r="I16" s="16">
        <v>0</v>
      </c>
      <c r="J16" s="21">
        <v>79</v>
      </c>
      <c r="K16" s="21">
        <v>52</v>
      </c>
      <c r="L16" s="21">
        <v>36</v>
      </c>
      <c r="M16" s="21">
        <v>44</v>
      </c>
      <c r="N16" s="21">
        <v>22</v>
      </c>
      <c r="O16" s="22">
        <f>SUM(J16:N16)</f>
        <v>233</v>
      </c>
      <c r="P16" s="24">
        <f t="shared" si="1"/>
        <v>308</v>
      </c>
    </row>
    <row r="17" spans="3:16" ht="49.5" customHeight="1" thickBot="1">
      <c r="C17" s="117" t="s">
        <v>14</v>
      </c>
      <c r="D17" s="118"/>
      <c r="E17" s="118"/>
      <c r="F17" s="90">
        <f>F12+F16</f>
        <v>3627</v>
      </c>
      <c r="G17" s="90">
        <f>G12+G16</f>
        <v>2848</v>
      </c>
      <c r="H17" s="90">
        <f>H12+H16</f>
        <v>6475</v>
      </c>
      <c r="I17" s="91">
        <v>0</v>
      </c>
      <c r="J17" s="90">
        <f aca="true" t="shared" si="2" ref="J17:O17">J12+J16</f>
        <v>4386</v>
      </c>
      <c r="K17" s="90">
        <f t="shared" si="2"/>
        <v>2617</v>
      </c>
      <c r="L17" s="90">
        <f t="shared" si="2"/>
        <v>2077</v>
      </c>
      <c r="M17" s="90">
        <f t="shared" si="2"/>
        <v>2504</v>
      </c>
      <c r="N17" s="90">
        <f t="shared" si="2"/>
        <v>1497</v>
      </c>
      <c r="O17" s="90">
        <f t="shared" si="2"/>
        <v>13081</v>
      </c>
      <c r="P17" s="92">
        <f t="shared" si="1"/>
        <v>19556</v>
      </c>
    </row>
    <row r="18" ht="30" customHeight="1"/>
    <row r="19" spans="3:17" ht="39.75" customHeight="1">
      <c r="C19" s="83" t="s">
        <v>24</v>
      </c>
      <c r="E19" s="84"/>
      <c r="N19" s="103"/>
      <c r="O19" s="82"/>
      <c r="P19" s="104" t="s">
        <v>79</v>
      </c>
      <c r="Q19" s="82"/>
    </row>
    <row r="20" spans="3:17" ht="6.75" customHeight="1" thickBot="1">
      <c r="C20" s="85"/>
      <c r="D20" s="85"/>
      <c r="E20" s="86"/>
      <c r="L20" s="87"/>
      <c r="M20" s="87"/>
      <c r="N20" s="87"/>
      <c r="P20" s="87"/>
      <c r="Q20" s="87"/>
    </row>
    <row r="21" spans="3:17" ht="49.5" customHeight="1">
      <c r="C21" s="121"/>
      <c r="D21" s="122"/>
      <c r="E21" s="122"/>
      <c r="F21" s="119" t="s">
        <v>15</v>
      </c>
      <c r="G21" s="120"/>
      <c r="H21" s="120"/>
      <c r="I21" s="120" t="s">
        <v>16</v>
      </c>
      <c r="J21" s="120"/>
      <c r="K21" s="120"/>
      <c r="L21" s="120"/>
      <c r="M21" s="120"/>
      <c r="N21" s="120"/>
      <c r="O21" s="120"/>
      <c r="P21" s="132" t="s">
        <v>84</v>
      </c>
      <c r="Q21" s="14"/>
    </row>
    <row r="22" spans="3:17" ht="49.5" customHeight="1">
      <c r="C22" s="149"/>
      <c r="D22" s="150"/>
      <c r="E22" s="150"/>
      <c r="F22" s="15" t="s">
        <v>7</v>
      </c>
      <c r="G22" s="15" t="s">
        <v>8</v>
      </c>
      <c r="H22" s="17" t="s">
        <v>9</v>
      </c>
      <c r="I22" s="18" t="s">
        <v>29</v>
      </c>
      <c r="J22" s="15" t="s">
        <v>1</v>
      </c>
      <c r="K22" s="19" t="s">
        <v>2</v>
      </c>
      <c r="L22" s="19" t="s">
        <v>3</v>
      </c>
      <c r="M22" s="19" t="s">
        <v>4</v>
      </c>
      <c r="N22" s="19" t="s">
        <v>5</v>
      </c>
      <c r="O22" s="20" t="s">
        <v>9</v>
      </c>
      <c r="P22" s="133"/>
      <c r="Q22" s="14"/>
    </row>
    <row r="23" spans="3:17" ht="49.5" customHeight="1">
      <c r="C23" s="88" t="s">
        <v>12</v>
      </c>
      <c r="D23" s="15"/>
      <c r="E23" s="15"/>
      <c r="F23" s="21">
        <v>946</v>
      </c>
      <c r="G23" s="21">
        <v>1222</v>
      </c>
      <c r="H23" s="22">
        <f>SUM(F23:G23)</f>
        <v>2168</v>
      </c>
      <c r="I23" s="23">
        <v>0</v>
      </c>
      <c r="J23" s="21">
        <v>3250</v>
      </c>
      <c r="K23" s="21">
        <v>1970</v>
      </c>
      <c r="L23" s="21">
        <v>1186</v>
      </c>
      <c r="M23" s="21">
        <v>810</v>
      </c>
      <c r="N23" s="21">
        <v>354</v>
      </c>
      <c r="O23" s="22">
        <f>SUM(I23:N23)</f>
        <v>7570</v>
      </c>
      <c r="P23" s="24">
        <f>H23+O23</f>
        <v>9738</v>
      </c>
      <c r="Q23" s="14"/>
    </row>
    <row r="24" spans="3:16" ht="49.5" customHeight="1">
      <c r="C24" s="115" t="s">
        <v>13</v>
      </c>
      <c r="D24" s="116"/>
      <c r="E24" s="116"/>
      <c r="F24" s="21">
        <v>15</v>
      </c>
      <c r="G24" s="21">
        <v>16</v>
      </c>
      <c r="H24" s="22">
        <f>SUM(F24:G24)</f>
        <v>31</v>
      </c>
      <c r="I24" s="23">
        <v>0</v>
      </c>
      <c r="J24" s="21">
        <v>61</v>
      </c>
      <c r="K24" s="21">
        <v>41</v>
      </c>
      <c r="L24" s="21">
        <v>21</v>
      </c>
      <c r="M24" s="21">
        <v>15</v>
      </c>
      <c r="N24" s="21">
        <v>11</v>
      </c>
      <c r="O24" s="22">
        <f>SUM(I24:N24)</f>
        <v>149</v>
      </c>
      <c r="P24" s="24">
        <f>H24+O24</f>
        <v>180</v>
      </c>
    </row>
    <row r="25" spans="3:16" ht="49.5" customHeight="1" thickBot="1">
      <c r="C25" s="117" t="s">
        <v>14</v>
      </c>
      <c r="D25" s="118"/>
      <c r="E25" s="118"/>
      <c r="F25" s="90">
        <f>SUM(F23:F24)</f>
        <v>961</v>
      </c>
      <c r="G25" s="90">
        <f>SUM(G23:G24)</f>
        <v>1238</v>
      </c>
      <c r="H25" s="93">
        <f>SUM(F25:G25)</f>
        <v>2199</v>
      </c>
      <c r="I25" s="94">
        <f>SUM(I23:I24)</f>
        <v>0</v>
      </c>
      <c r="J25" s="90">
        <f aca="true" t="shared" si="3" ref="J25:O25">SUM(J23:J24)</f>
        <v>3311</v>
      </c>
      <c r="K25" s="90">
        <f t="shared" si="3"/>
        <v>2011</v>
      </c>
      <c r="L25" s="90">
        <f t="shared" si="3"/>
        <v>1207</v>
      </c>
      <c r="M25" s="90">
        <f t="shared" si="3"/>
        <v>825</v>
      </c>
      <c r="N25" s="90">
        <f t="shared" si="3"/>
        <v>365</v>
      </c>
      <c r="O25" s="93">
        <f t="shared" si="3"/>
        <v>7719</v>
      </c>
      <c r="P25" s="92">
        <f>H25+O25</f>
        <v>9918</v>
      </c>
    </row>
    <row r="26" ht="30" customHeight="1"/>
    <row r="27" spans="3:17" ht="39.75" customHeight="1">
      <c r="C27" s="83" t="s">
        <v>25</v>
      </c>
      <c r="E27" s="84"/>
      <c r="N27" s="82"/>
      <c r="O27" s="82"/>
      <c r="P27" s="104" t="s">
        <v>79</v>
      </c>
      <c r="Q27" s="82"/>
    </row>
    <row r="28" spans="3:17" ht="6.75" customHeight="1" thickBot="1">
      <c r="C28" s="85"/>
      <c r="D28" s="85"/>
      <c r="E28" s="86"/>
      <c r="L28" s="87"/>
      <c r="M28" s="87"/>
      <c r="N28" s="87"/>
      <c r="P28" s="87"/>
      <c r="Q28" s="87"/>
    </row>
    <row r="29" spans="3:17" ht="49.5" customHeight="1">
      <c r="C29" s="121"/>
      <c r="D29" s="122"/>
      <c r="E29" s="122"/>
      <c r="F29" s="119" t="s">
        <v>15</v>
      </c>
      <c r="G29" s="120"/>
      <c r="H29" s="120"/>
      <c r="I29" s="120" t="s">
        <v>16</v>
      </c>
      <c r="J29" s="120"/>
      <c r="K29" s="120"/>
      <c r="L29" s="120"/>
      <c r="M29" s="120"/>
      <c r="N29" s="120"/>
      <c r="O29" s="120"/>
      <c r="P29" s="132" t="s">
        <v>84</v>
      </c>
      <c r="Q29" s="14"/>
    </row>
    <row r="30" spans="3:17" ht="49.5" customHeight="1">
      <c r="C30" s="149"/>
      <c r="D30" s="150"/>
      <c r="E30" s="150"/>
      <c r="F30" s="15" t="s">
        <v>7</v>
      </c>
      <c r="G30" s="15" t="s">
        <v>8</v>
      </c>
      <c r="H30" s="17" t="s">
        <v>9</v>
      </c>
      <c r="I30" s="18" t="s">
        <v>29</v>
      </c>
      <c r="J30" s="15" t="s">
        <v>1</v>
      </c>
      <c r="K30" s="19" t="s">
        <v>2</v>
      </c>
      <c r="L30" s="19" t="s">
        <v>3</v>
      </c>
      <c r="M30" s="19" t="s">
        <v>4</v>
      </c>
      <c r="N30" s="19" t="s">
        <v>5</v>
      </c>
      <c r="O30" s="20" t="s">
        <v>9</v>
      </c>
      <c r="P30" s="133"/>
      <c r="Q30" s="14"/>
    </row>
    <row r="31" spans="3:17" ht="49.5" customHeight="1">
      <c r="C31" s="88" t="s">
        <v>12</v>
      </c>
      <c r="D31" s="15"/>
      <c r="E31" s="15"/>
      <c r="F31" s="21">
        <v>12</v>
      </c>
      <c r="G31" s="21">
        <v>9</v>
      </c>
      <c r="H31" s="22">
        <f>SUM(F31:G31)</f>
        <v>21</v>
      </c>
      <c r="I31" s="23">
        <v>0</v>
      </c>
      <c r="J31" s="21">
        <v>1027</v>
      </c>
      <c r="K31" s="21">
        <v>722</v>
      </c>
      <c r="L31" s="21">
        <v>581</v>
      </c>
      <c r="M31" s="21">
        <v>498</v>
      </c>
      <c r="N31" s="21">
        <v>315</v>
      </c>
      <c r="O31" s="22">
        <f>SUM(I31:N31)</f>
        <v>3143</v>
      </c>
      <c r="P31" s="24">
        <f>H31+O31</f>
        <v>3164</v>
      </c>
      <c r="Q31" s="14"/>
    </row>
    <row r="32" spans="3:16" ht="49.5" customHeight="1">
      <c r="C32" s="115" t="s">
        <v>13</v>
      </c>
      <c r="D32" s="116"/>
      <c r="E32" s="116"/>
      <c r="F32" s="21">
        <v>0</v>
      </c>
      <c r="G32" s="21">
        <v>0</v>
      </c>
      <c r="H32" s="22">
        <f>SUM(F32:G32)</f>
        <v>0</v>
      </c>
      <c r="I32" s="23">
        <v>0</v>
      </c>
      <c r="J32" s="21">
        <v>12</v>
      </c>
      <c r="K32" s="21">
        <v>10</v>
      </c>
      <c r="L32" s="21">
        <v>3</v>
      </c>
      <c r="M32" s="21">
        <v>2</v>
      </c>
      <c r="N32" s="21">
        <v>1</v>
      </c>
      <c r="O32" s="22">
        <f>SUM(I32:N32)</f>
        <v>28</v>
      </c>
      <c r="P32" s="24">
        <f>H32+O32</f>
        <v>28</v>
      </c>
    </row>
    <row r="33" spans="3:16" ht="49.5" customHeight="1" thickBot="1">
      <c r="C33" s="117" t="s">
        <v>14</v>
      </c>
      <c r="D33" s="118"/>
      <c r="E33" s="118"/>
      <c r="F33" s="90">
        <f>SUM(F31:F32)</f>
        <v>12</v>
      </c>
      <c r="G33" s="90">
        <f>SUM(G31:G32)</f>
        <v>9</v>
      </c>
      <c r="H33" s="93">
        <f>SUM(F33:G33)</f>
        <v>21</v>
      </c>
      <c r="I33" s="94">
        <f aca="true" t="shared" si="4" ref="I33:N33">SUM(I31:I32)</f>
        <v>0</v>
      </c>
      <c r="J33" s="90">
        <f t="shared" si="4"/>
        <v>1039</v>
      </c>
      <c r="K33" s="90">
        <f t="shared" si="4"/>
        <v>732</v>
      </c>
      <c r="L33" s="90">
        <f t="shared" si="4"/>
        <v>584</v>
      </c>
      <c r="M33" s="90">
        <f t="shared" si="4"/>
        <v>500</v>
      </c>
      <c r="N33" s="90">
        <f t="shared" si="4"/>
        <v>316</v>
      </c>
      <c r="O33" s="93">
        <f>SUM(I33:N33)</f>
        <v>3171</v>
      </c>
      <c r="P33" s="92">
        <f>H33+O33</f>
        <v>3192</v>
      </c>
    </row>
    <row r="34" ht="30" customHeight="1"/>
    <row r="35" spans="3:17" ht="39.75" customHeight="1">
      <c r="C35" s="83" t="s">
        <v>26</v>
      </c>
      <c r="E35" s="84"/>
      <c r="N35" s="82"/>
      <c r="O35" s="104" t="s">
        <v>79</v>
      </c>
      <c r="P35" s="82"/>
      <c r="Q35" s="82"/>
    </row>
    <row r="36" spans="3:17" ht="6.75" customHeight="1" thickBot="1">
      <c r="C36" s="85"/>
      <c r="D36" s="85"/>
      <c r="E36" s="86"/>
      <c r="L36" s="87"/>
      <c r="M36" s="87"/>
      <c r="N36" s="87"/>
      <c r="P36" s="87"/>
      <c r="Q36" s="87"/>
    </row>
    <row r="37" spans="3:17" ht="49.5" customHeight="1">
      <c r="C37" s="121"/>
      <c r="D37" s="122"/>
      <c r="E37" s="122"/>
      <c r="F37" s="119" t="s">
        <v>15</v>
      </c>
      <c r="G37" s="120"/>
      <c r="H37" s="120"/>
      <c r="I37" s="120" t="s">
        <v>16</v>
      </c>
      <c r="J37" s="120"/>
      <c r="K37" s="120"/>
      <c r="L37" s="120"/>
      <c r="M37" s="120"/>
      <c r="N37" s="140"/>
      <c r="O37" s="138" t="s">
        <v>84</v>
      </c>
      <c r="P37" s="14"/>
      <c r="Q37" s="14"/>
    </row>
    <row r="38" spans="3:17" ht="49.5" customHeight="1" thickBot="1">
      <c r="C38" s="123"/>
      <c r="D38" s="124"/>
      <c r="E38" s="124"/>
      <c r="F38" s="25" t="s">
        <v>7</v>
      </c>
      <c r="G38" s="25" t="s">
        <v>8</v>
      </c>
      <c r="H38" s="26" t="s">
        <v>9</v>
      </c>
      <c r="I38" s="27" t="s">
        <v>1</v>
      </c>
      <c r="J38" s="25" t="s">
        <v>2</v>
      </c>
      <c r="K38" s="28" t="s">
        <v>3</v>
      </c>
      <c r="L38" s="28" t="s">
        <v>4</v>
      </c>
      <c r="M38" s="28" t="s">
        <v>5</v>
      </c>
      <c r="N38" s="29" t="s">
        <v>11</v>
      </c>
      <c r="O38" s="139"/>
      <c r="P38" s="14"/>
      <c r="Q38" s="14"/>
    </row>
    <row r="39" spans="3:17" ht="49.5" customHeight="1">
      <c r="C39" s="95" t="s">
        <v>17</v>
      </c>
      <c r="D39" s="8"/>
      <c r="E39" s="8"/>
      <c r="F39" s="30">
        <f>SUM(F40:F41)</f>
        <v>0</v>
      </c>
      <c r="G39" s="30">
        <f>SUM(G40:G41)</f>
        <v>0</v>
      </c>
      <c r="H39" s="31">
        <f aca="true" t="shared" si="5" ref="H39:H50">SUM(F39:G39)</f>
        <v>0</v>
      </c>
      <c r="I39" s="32">
        <f>SUM(I40:I41)</f>
        <v>7</v>
      </c>
      <c r="J39" s="30">
        <v>12</v>
      </c>
      <c r="K39" s="30">
        <f>SUM(K40:K41)</f>
        <v>187</v>
      </c>
      <c r="L39" s="30">
        <v>517</v>
      </c>
      <c r="M39" s="30">
        <v>368</v>
      </c>
      <c r="N39" s="31">
        <f aca="true" t="shared" si="6" ref="N39:N51">SUM(I39:M39)</f>
        <v>1091</v>
      </c>
      <c r="O39" s="33">
        <f aca="true" t="shared" si="7" ref="O39:O51">H39+N39</f>
        <v>1091</v>
      </c>
      <c r="P39" s="14"/>
      <c r="Q39" s="14"/>
    </row>
    <row r="40" spans="3:15" ht="49.5" customHeight="1">
      <c r="C40" s="115" t="s">
        <v>12</v>
      </c>
      <c r="D40" s="116"/>
      <c r="E40" s="116"/>
      <c r="F40" s="21">
        <v>0</v>
      </c>
      <c r="G40" s="21">
        <v>0</v>
      </c>
      <c r="H40" s="22">
        <f t="shared" si="5"/>
        <v>0</v>
      </c>
      <c r="I40" s="23">
        <v>7</v>
      </c>
      <c r="J40" s="21">
        <v>12</v>
      </c>
      <c r="K40" s="21">
        <v>184</v>
      </c>
      <c r="L40" s="21">
        <v>515</v>
      </c>
      <c r="M40" s="21">
        <v>367</v>
      </c>
      <c r="N40" s="22">
        <f>SUM(I40:M40)</f>
        <v>1085</v>
      </c>
      <c r="O40" s="24">
        <f t="shared" si="7"/>
        <v>1085</v>
      </c>
    </row>
    <row r="41" spans="3:15" ht="49.5" customHeight="1" thickBot="1">
      <c r="C41" s="117" t="s">
        <v>13</v>
      </c>
      <c r="D41" s="118"/>
      <c r="E41" s="118"/>
      <c r="F41" s="90">
        <v>0</v>
      </c>
      <c r="G41" s="90">
        <v>0</v>
      </c>
      <c r="H41" s="93">
        <f t="shared" si="5"/>
        <v>0</v>
      </c>
      <c r="I41" s="94">
        <v>0</v>
      </c>
      <c r="J41" s="90">
        <v>0</v>
      </c>
      <c r="K41" s="90">
        <v>3</v>
      </c>
      <c r="L41" s="90">
        <v>2</v>
      </c>
      <c r="M41" s="90">
        <v>1</v>
      </c>
      <c r="N41" s="93">
        <f t="shared" si="6"/>
        <v>6</v>
      </c>
      <c r="O41" s="92">
        <f t="shared" si="7"/>
        <v>6</v>
      </c>
    </row>
    <row r="42" spans="3:15" ht="49.5" customHeight="1">
      <c r="C42" s="113" t="s">
        <v>30</v>
      </c>
      <c r="D42" s="114"/>
      <c r="E42" s="114"/>
      <c r="F42" s="30">
        <f>SUM(F43:F44)</f>
        <v>0</v>
      </c>
      <c r="G42" s="30">
        <f>SUM(G43:G44)</f>
        <v>0</v>
      </c>
      <c r="H42" s="31">
        <f t="shared" si="5"/>
        <v>0</v>
      </c>
      <c r="I42" s="32">
        <f>SUM(I43:I44)</f>
        <v>132</v>
      </c>
      <c r="J42" s="30">
        <f>SUM(J43:J44)</f>
        <v>138</v>
      </c>
      <c r="K42" s="30">
        <f>SUM(K43:K44)</f>
        <v>193</v>
      </c>
      <c r="L42" s="30">
        <f>SUM(L43:L44)</f>
        <v>221</v>
      </c>
      <c r="M42" s="30">
        <f>SUM(M43:M44)</f>
        <v>119</v>
      </c>
      <c r="N42" s="31">
        <f t="shared" si="6"/>
        <v>803</v>
      </c>
      <c r="O42" s="33">
        <f t="shared" si="7"/>
        <v>803</v>
      </c>
    </row>
    <row r="43" spans="3:15" ht="49.5" customHeight="1">
      <c r="C43" s="115" t="s">
        <v>12</v>
      </c>
      <c r="D43" s="116"/>
      <c r="E43" s="116"/>
      <c r="F43" s="21">
        <v>0</v>
      </c>
      <c r="G43" s="21">
        <v>0</v>
      </c>
      <c r="H43" s="22">
        <f t="shared" si="5"/>
        <v>0</v>
      </c>
      <c r="I43" s="23">
        <v>131</v>
      </c>
      <c r="J43" s="21">
        <v>137</v>
      </c>
      <c r="K43" s="21">
        <v>190</v>
      </c>
      <c r="L43" s="21">
        <v>217</v>
      </c>
      <c r="M43" s="21">
        <v>117</v>
      </c>
      <c r="N43" s="22">
        <f t="shared" si="6"/>
        <v>792</v>
      </c>
      <c r="O43" s="24">
        <f t="shared" si="7"/>
        <v>792</v>
      </c>
    </row>
    <row r="44" spans="3:15" ht="49.5" customHeight="1" thickBot="1">
      <c r="C44" s="117" t="s">
        <v>13</v>
      </c>
      <c r="D44" s="118"/>
      <c r="E44" s="118"/>
      <c r="F44" s="90">
        <v>0</v>
      </c>
      <c r="G44" s="90">
        <v>0</v>
      </c>
      <c r="H44" s="93">
        <f t="shared" si="5"/>
        <v>0</v>
      </c>
      <c r="I44" s="94">
        <v>1</v>
      </c>
      <c r="J44" s="90">
        <v>1</v>
      </c>
      <c r="K44" s="90">
        <v>3</v>
      </c>
      <c r="L44" s="90">
        <v>4</v>
      </c>
      <c r="M44" s="90">
        <v>2</v>
      </c>
      <c r="N44" s="93">
        <f t="shared" si="6"/>
        <v>11</v>
      </c>
      <c r="O44" s="92">
        <f t="shared" si="7"/>
        <v>11</v>
      </c>
    </row>
    <row r="45" spans="3:15" ht="49.5" customHeight="1">
      <c r="C45" s="113" t="s">
        <v>18</v>
      </c>
      <c r="D45" s="114"/>
      <c r="E45" s="114"/>
      <c r="F45" s="30">
        <f>SUM(F46:F47)</f>
        <v>0</v>
      </c>
      <c r="G45" s="30">
        <f>SUM(G46:G47)</f>
        <v>0</v>
      </c>
      <c r="H45" s="31">
        <f t="shared" si="5"/>
        <v>0</v>
      </c>
      <c r="I45" s="32">
        <f>SUM(I46:I47)</f>
        <v>6</v>
      </c>
      <c r="J45" s="30">
        <f>SUM(J46:J47)</f>
        <v>10</v>
      </c>
      <c r="K45" s="30">
        <f>SUM(K46:K47)</f>
        <v>41</v>
      </c>
      <c r="L45" s="30">
        <f>SUM(L46:L47)</f>
        <v>164</v>
      </c>
      <c r="M45" s="30">
        <f>SUM(M46:M47)</f>
        <v>98</v>
      </c>
      <c r="N45" s="31">
        <f>SUM(I45:M45)</f>
        <v>319</v>
      </c>
      <c r="O45" s="33">
        <f t="shared" si="7"/>
        <v>319</v>
      </c>
    </row>
    <row r="46" spans="3:15" ht="49.5" customHeight="1">
      <c r="C46" s="115" t="s">
        <v>12</v>
      </c>
      <c r="D46" s="116"/>
      <c r="E46" s="116"/>
      <c r="F46" s="21">
        <v>0</v>
      </c>
      <c r="G46" s="21">
        <v>0</v>
      </c>
      <c r="H46" s="22">
        <f t="shared" si="5"/>
        <v>0</v>
      </c>
      <c r="I46" s="23">
        <v>6</v>
      </c>
      <c r="J46" s="21">
        <v>10</v>
      </c>
      <c r="K46" s="21">
        <v>40</v>
      </c>
      <c r="L46" s="21">
        <v>162</v>
      </c>
      <c r="M46" s="21">
        <v>96</v>
      </c>
      <c r="N46" s="22">
        <f>SUM(I46:M46)</f>
        <v>314</v>
      </c>
      <c r="O46" s="24">
        <f t="shared" si="7"/>
        <v>314</v>
      </c>
    </row>
    <row r="47" spans="3:15" ht="49.5" customHeight="1" thickBot="1">
      <c r="C47" s="117" t="s">
        <v>13</v>
      </c>
      <c r="D47" s="118"/>
      <c r="E47" s="118"/>
      <c r="F47" s="90">
        <v>0</v>
      </c>
      <c r="G47" s="90">
        <v>0</v>
      </c>
      <c r="H47" s="93">
        <f t="shared" si="5"/>
        <v>0</v>
      </c>
      <c r="I47" s="94">
        <v>0</v>
      </c>
      <c r="J47" s="90">
        <v>0</v>
      </c>
      <c r="K47" s="90">
        <v>1</v>
      </c>
      <c r="L47" s="90">
        <v>2</v>
      </c>
      <c r="M47" s="90">
        <v>2</v>
      </c>
      <c r="N47" s="93">
        <f>SUM(I47:M47)</f>
        <v>5</v>
      </c>
      <c r="O47" s="92">
        <f t="shared" si="7"/>
        <v>5</v>
      </c>
    </row>
    <row r="48" spans="3:15" ht="49.5" customHeight="1">
      <c r="C48" s="113" t="s">
        <v>76</v>
      </c>
      <c r="D48" s="114"/>
      <c r="E48" s="114"/>
      <c r="F48" s="30">
        <f>SUM(F49:F50)</f>
        <v>0</v>
      </c>
      <c r="G48" s="30">
        <f>SUM(G49:G50)</f>
        <v>0</v>
      </c>
      <c r="H48" s="31">
        <f>SUM(F48:G48)</f>
        <v>0</v>
      </c>
      <c r="I48" s="32">
        <f>SUM(I49:I50)</f>
        <v>4</v>
      </c>
      <c r="J48" s="30">
        <f>SUM(J49:J50)</f>
        <v>7</v>
      </c>
      <c r="K48" s="30">
        <f>SUM(K49:K50)</f>
        <v>10</v>
      </c>
      <c r="L48" s="30">
        <f>SUM(L49:L50)</f>
        <v>30</v>
      </c>
      <c r="M48" s="30">
        <f>SUM(M49:M50)</f>
        <v>17</v>
      </c>
      <c r="N48" s="31">
        <f>SUM(I48:M48)</f>
        <v>68</v>
      </c>
      <c r="O48" s="33">
        <f>H48+N48</f>
        <v>68</v>
      </c>
    </row>
    <row r="49" spans="3:15" ht="49.5" customHeight="1">
      <c r="C49" s="115" t="s">
        <v>12</v>
      </c>
      <c r="D49" s="116"/>
      <c r="E49" s="116"/>
      <c r="F49" s="21">
        <v>0</v>
      </c>
      <c r="G49" s="21">
        <v>0</v>
      </c>
      <c r="H49" s="22">
        <f t="shared" si="5"/>
        <v>0</v>
      </c>
      <c r="I49" s="23">
        <v>4</v>
      </c>
      <c r="J49" s="21">
        <v>7</v>
      </c>
      <c r="K49" s="21">
        <v>10</v>
      </c>
      <c r="L49" s="21">
        <v>29</v>
      </c>
      <c r="M49" s="21">
        <v>17</v>
      </c>
      <c r="N49" s="22">
        <f t="shared" si="6"/>
        <v>67</v>
      </c>
      <c r="O49" s="24">
        <f t="shared" si="7"/>
        <v>67</v>
      </c>
    </row>
    <row r="50" spans="3:15" ht="49.5" customHeight="1" thickBot="1">
      <c r="C50" s="117" t="s">
        <v>13</v>
      </c>
      <c r="D50" s="118"/>
      <c r="E50" s="118"/>
      <c r="F50" s="90">
        <v>0</v>
      </c>
      <c r="G50" s="90">
        <v>0</v>
      </c>
      <c r="H50" s="93">
        <f t="shared" si="5"/>
        <v>0</v>
      </c>
      <c r="I50" s="94">
        <v>0</v>
      </c>
      <c r="J50" s="90">
        <v>0</v>
      </c>
      <c r="K50" s="90">
        <v>0</v>
      </c>
      <c r="L50" s="90">
        <v>1</v>
      </c>
      <c r="M50" s="90">
        <v>0</v>
      </c>
      <c r="N50" s="93">
        <f t="shared" si="6"/>
        <v>1</v>
      </c>
      <c r="O50" s="92">
        <f t="shared" si="7"/>
        <v>1</v>
      </c>
    </row>
    <row r="51" spans="3:15" ht="49.5" customHeight="1" thickBot="1">
      <c r="C51" s="125" t="s">
        <v>14</v>
      </c>
      <c r="D51" s="126"/>
      <c r="E51" s="126"/>
      <c r="F51" s="96">
        <v>0</v>
      </c>
      <c r="G51" s="96">
        <v>0</v>
      </c>
      <c r="H51" s="97">
        <f>SUM(F51:G51)</f>
        <v>0</v>
      </c>
      <c r="I51" s="98">
        <v>149</v>
      </c>
      <c r="J51" s="96">
        <v>166</v>
      </c>
      <c r="K51" s="96">
        <v>430</v>
      </c>
      <c r="L51" s="96">
        <v>927</v>
      </c>
      <c r="M51" s="96">
        <v>598</v>
      </c>
      <c r="N51" s="97">
        <f>SUM(I51:M51)</f>
        <v>2270</v>
      </c>
      <c r="O51" s="99">
        <f>H51+N51</f>
        <v>2270</v>
      </c>
    </row>
    <row r="52" ht="19.5" customHeight="1"/>
    <row r="53" ht="12"/>
  </sheetData>
  <sheetProtection/>
  <mergeCells count="47">
    <mergeCell ref="H7:I7"/>
    <mergeCell ref="I29:O29"/>
    <mergeCell ref="P29:P30"/>
    <mergeCell ref="C29:E30"/>
    <mergeCell ref="C21:E22"/>
    <mergeCell ref="C17:E17"/>
    <mergeCell ref="J7:K7"/>
    <mergeCell ref="N10:P10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55" zoomScaleNormal="55" zoomScalePageLayoutView="0" workbookViewId="0" topLeftCell="K1">
      <selection activeCell="G15" sqref="G15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1:15" s="49" customFormat="1" ht="39.75" customHeight="1">
      <c r="A1" s="1"/>
      <c r="B1" s="1"/>
      <c r="C1" s="1"/>
      <c r="D1" s="2"/>
      <c r="E1" s="3"/>
      <c r="G1" s="173" t="s">
        <v>21</v>
      </c>
      <c r="H1" s="173"/>
      <c r="I1" s="173"/>
      <c r="J1" s="173"/>
      <c r="K1" s="173"/>
      <c r="L1" s="173"/>
      <c r="M1" s="173"/>
      <c r="N1" s="174"/>
      <c r="O1" s="78"/>
    </row>
    <row r="2" spans="1:16" s="49" customFormat="1" ht="30" customHeight="1">
      <c r="A2" s="1"/>
      <c r="B2" s="1"/>
      <c r="C2" s="1"/>
      <c r="D2" s="1"/>
      <c r="E2" s="4"/>
      <c r="G2" s="175" t="s">
        <v>91</v>
      </c>
      <c r="H2" s="175"/>
      <c r="I2" s="175"/>
      <c r="J2" s="175"/>
      <c r="K2" s="175"/>
      <c r="L2" s="175"/>
      <c r="M2" s="175"/>
      <c r="N2" s="176"/>
      <c r="O2" s="131">
        <v>41086</v>
      </c>
      <c r="P2" s="131"/>
    </row>
    <row r="3" spans="1:17" s="49" customFormat="1" ht="24.75" customHeight="1">
      <c r="A3" s="1"/>
      <c r="B3" s="1"/>
      <c r="C3" s="1"/>
      <c r="D3" s="1"/>
      <c r="E3" s="34"/>
      <c r="F3" s="177"/>
      <c r="N3" s="178"/>
      <c r="O3" s="131"/>
      <c r="P3" s="131"/>
      <c r="Q3" s="82"/>
    </row>
    <row r="4" spans="1:17" s="49" customFormat="1" ht="24.75" customHeight="1">
      <c r="A4" s="1"/>
      <c r="B4" s="1"/>
      <c r="C4" s="6"/>
      <c r="D4" s="1"/>
      <c r="E4" s="1"/>
      <c r="N4" s="179"/>
      <c r="O4" s="131" t="s">
        <v>31</v>
      </c>
      <c r="P4" s="131"/>
      <c r="Q4" s="82"/>
    </row>
    <row r="5" spans="1:17" s="49" customFormat="1" ht="27" customHeight="1">
      <c r="A5" s="1"/>
      <c r="B5" s="1"/>
      <c r="C5" s="6" t="s">
        <v>27</v>
      </c>
      <c r="D5" s="1"/>
      <c r="E5" s="7"/>
      <c r="F5" s="180"/>
      <c r="N5" s="181"/>
      <c r="O5" s="181"/>
      <c r="P5" s="104" t="s">
        <v>79</v>
      </c>
      <c r="Q5" s="82"/>
    </row>
    <row r="6" spans="1:17" s="49" customFormat="1" ht="9" customHeight="1" thickBot="1">
      <c r="A6" s="1"/>
      <c r="B6" s="1"/>
      <c r="C6" s="35"/>
      <c r="D6" s="35"/>
      <c r="E6" s="35"/>
      <c r="F6" s="182"/>
      <c r="L6" s="87"/>
      <c r="M6" s="87"/>
      <c r="N6" s="183"/>
      <c r="O6" s="183"/>
      <c r="P6" s="183"/>
      <c r="Q6" s="87"/>
    </row>
    <row r="7" spans="1:17" s="49" customFormat="1" ht="30" customHeight="1" thickBot="1" thickTop="1">
      <c r="A7" s="1"/>
      <c r="B7" s="1"/>
      <c r="C7" s="160" t="s">
        <v>32</v>
      </c>
      <c r="D7" s="161"/>
      <c r="E7" s="161"/>
      <c r="F7" s="164" t="s">
        <v>33</v>
      </c>
      <c r="G7" s="165"/>
      <c r="H7" s="165"/>
      <c r="I7" s="166" t="s">
        <v>34</v>
      </c>
      <c r="J7" s="166"/>
      <c r="K7" s="166"/>
      <c r="L7" s="166"/>
      <c r="M7" s="166"/>
      <c r="N7" s="166"/>
      <c r="O7" s="167"/>
      <c r="P7" s="168" t="s">
        <v>6</v>
      </c>
      <c r="Q7" s="14"/>
    </row>
    <row r="8" spans="1:17" s="49" customFormat="1" ht="42" customHeight="1" thickBot="1">
      <c r="A8" s="1"/>
      <c r="B8" s="1"/>
      <c r="C8" s="162"/>
      <c r="D8" s="163"/>
      <c r="E8" s="163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169"/>
      <c r="Q8" s="14"/>
    </row>
    <row r="9" spans="1:17" s="49" customFormat="1" ht="30" customHeight="1" thickBot="1">
      <c r="A9" s="1"/>
      <c r="B9" s="1"/>
      <c r="C9" s="41" t="s">
        <v>36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3:17" s="49" customFormat="1" ht="30" customHeight="1">
      <c r="C10" s="48" t="s">
        <v>37</v>
      </c>
      <c r="D10" s="45"/>
      <c r="E10" s="46"/>
      <c r="F10" s="184">
        <f>SUM(F11,F17,F20,F25,F29,F30)</f>
        <v>2016</v>
      </c>
      <c r="G10" s="184">
        <f>SUM(G11,G17,G20,G25,G29,G30)</f>
        <v>2728</v>
      </c>
      <c r="H10" s="185">
        <f>SUM(F10:G10)</f>
        <v>4744</v>
      </c>
      <c r="I10" s="186">
        <f aca="true" t="shared" si="0" ref="I10:N10">SUM(I11,I17,I20,I25,I29,I30)</f>
        <v>0</v>
      </c>
      <c r="J10" s="184">
        <f t="shared" si="0"/>
        <v>8801</v>
      </c>
      <c r="K10" s="184">
        <f t="shared" si="0"/>
        <v>6110</v>
      </c>
      <c r="L10" s="184">
        <f t="shared" si="0"/>
        <v>3715</v>
      </c>
      <c r="M10" s="184">
        <f t="shared" si="0"/>
        <v>2701</v>
      </c>
      <c r="N10" s="184">
        <f t="shared" si="0"/>
        <v>1279</v>
      </c>
      <c r="O10" s="185">
        <f>SUM(I10:N10)</f>
        <v>22606</v>
      </c>
      <c r="P10" s="187">
        <f>SUM(O10,H10)</f>
        <v>27350</v>
      </c>
      <c r="Q10" s="14"/>
    </row>
    <row r="11" spans="3:16" s="49" customFormat="1" ht="30" customHeight="1">
      <c r="C11" s="50"/>
      <c r="D11" s="51" t="s">
        <v>38</v>
      </c>
      <c r="E11" s="52"/>
      <c r="F11" s="188">
        <f>SUM(F12:F16)</f>
        <v>122</v>
      </c>
      <c r="G11" s="188">
        <f>SUM(G12:G16)</f>
        <v>202</v>
      </c>
      <c r="H11" s="189">
        <f aca="true" t="shared" si="1" ref="H11:H74">SUM(F11:G11)</f>
        <v>324</v>
      </c>
      <c r="I11" s="190">
        <f>SUM(I12:I16)</f>
        <v>0</v>
      </c>
      <c r="J11" s="188">
        <f>SUM(J12:J16)</f>
        <v>1839</v>
      </c>
      <c r="K11" s="188">
        <f>SUM(K12:K16)</f>
        <v>1355</v>
      </c>
      <c r="L11" s="188">
        <f>SUM(L12:L16)</f>
        <v>789</v>
      </c>
      <c r="M11" s="188">
        <f>SUM(M12:M16)</f>
        <v>725</v>
      </c>
      <c r="N11" s="188">
        <f>SUM(N12:N16)</f>
        <v>441</v>
      </c>
      <c r="O11" s="189">
        <f aca="true" t="shared" si="2" ref="O11:O74">SUM(I11:N11)</f>
        <v>5149</v>
      </c>
      <c r="P11" s="191">
        <f aca="true" t="shared" si="3" ref="P11:P74">SUM(O11,H11)</f>
        <v>5473</v>
      </c>
    </row>
    <row r="12" spans="3:16" s="49" customFormat="1" ht="30" customHeight="1">
      <c r="C12" s="50"/>
      <c r="D12" s="51"/>
      <c r="E12" s="55" t="s">
        <v>39</v>
      </c>
      <c r="F12" s="53">
        <v>0</v>
      </c>
      <c r="G12" s="53">
        <v>0</v>
      </c>
      <c r="H12" s="189">
        <f>SUM(F12:G12)</f>
        <v>0</v>
      </c>
      <c r="I12" s="54">
        <v>0</v>
      </c>
      <c r="J12" s="53">
        <v>1029</v>
      </c>
      <c r="K12" s="53">
        <v>626</v>
      </c>
      <c r="L12" s="53">
        <v>257</v>
      </c>
      <c r="M12" s="53">
        <v>219</v>
      </c>
      <c r="N12" s="53">
        <v>113</v>
      </c>
      <c r="O12" s="189">
        <f t="shared" si="2"/>
        <v>2244</v>
      </c>
      <c r="P12" s="191">
        <f t="shared" si="3"/>
        <v>2244</v>
      </c>
    </row>
    <row r="13" spans="3:16" s="49" customFormat="1" ht="30" customHeight="1">
      <c r="C13" s="50"/>
      <c r="D13" s="51"/>
      <c r="E13" s="55" t="s">
        <v>40</v>
      </c>
      <c r="F13" s="53">
        <v>0</v>
      </c>
      <c r="G13" s="53">
        <v>0</v>
      </c>
      <c r="H13" s="189">
        <f t="shared" si="1"/>
        <v>0</v>
      </c>
      <c r="I13" s="54">
        <v>0</v>
      </c>
      <c r="J13" s="53">
        <v>1</v>
      </c>
      <c r="K13" s="53">
        <v>7</v>
      </c>
      <c r="L13" s="53">
        <v>13</v>
      </c>
      <c r="M13" s="53">
        <v>33</v>
      </c>
      <c r="N13" s="53">
        <v>42</v>
      </c>
      <c r="O13" s="189">
        <f t="shared" si="2"/>
        <v>96</v>
      </c>
      <c r="P13" s="191">
        <f t="shared" si="3"/>
        <v>96</v>
      </c>
    </row>
    <row r="14" spans="3:16" s="49" customFormat="1" ht="30" customHeight="1">
      <c r="C14" s="50"/>
      <c r="D14" s="51"/>
      <c r="E14" s="55" t="s">
        <v>41</v>
      </c>
      <c r="F14" s="53">
        <v>40</v>
      </c>
      <c r="G14" s="53">
        <v>81</v>
      </c>
      <c r="H14" s="189">
        <f t="shared" si="1"/>
        <v>121</v>
      </c>
      <c r="I14" s="54">
        <v>0</v>
      </c>
      <c r="J14" s="53">
        <v>185</v>
      </c>
      <c r="K14" s="53">
        <v>173</v>
      </c>
      <c r="L14" s="53">
        <v>92</v>
      </c>
      <c r="M14" s="53">
        <v>114</v>
      </c>
      <c r="N14" s="53">
        <v>87</v>
      </c>
      <c r="O14" s="189">
        <f t="shared" si="2"/>
        <v>651</v>
      </c>
      <c r="P14" s="191">
        <f t="shared" si="3"/>
        <v>772</v>
      </c>
    </row>
    <row r="15" spans="3:16" s="49" customFormat="1" ht="30" customHeight="1">
      <c r="C15" s="50"/>
      <c r="D15" s="51"/>
      <c r="E15" s="55" t="s">
        <v>42</v>
      </c>
      <c r="F15" s="53">
        <v>30</v>
      </c>
      <c r="G15" s="53">
        <v>51</v>
      </c>
      <c r="H15" s="189">
        <f t="shared" si="1"/>
        <v>81</v>
      </c>
      <c r="I15" s="54">
        <v>0</v>
      </c>
      <c r="J15" s="53">
        <v>155</v>
      </c>
      <c r="K15" s="53">
        <v>110</v>
      </c>
      <c r="L15" s="53">
        <v>99</v>
      </c>
      <c r="M15" s="53">
        <v>69</v>
      </c>
      <c r="N15" s="53">
        <v>42</v>
      </c>
      <c r="O15" s="189">
        <f t="shared" si="2"/>
        <v>475</v>
      </c>
      <c r="P15" s="191">
        <f t="shared" si="3"/>
        <v>556</v>
      </c>
    </row>
    <row r="16" spans="3:16" s="49" customFormat="1" ht="30" customHeight="1">
      <c r="C16" s="50"/>
      <c r="D16" s="51"/>
      <c r="E16" s="55" t="s">
        <v>43</v>
      </c>
      <c r="F16" s="53">
        <v>52</v>
      </c>
      <c r="G16" s="53">
        <v>70</v>
      </c>
      <c r="H16" s="189">
        <f t="shared" si="1"/>
        <v>122</v>
      </c>
      <c r="I16" s="54">
        <v>0</v>
      </c>
      <c r="J16" s="53">
        <v>469</v>
      </c>
      <c r="K16" s="53">
        <v>439</v>
      </c>
      <c r="L16" s="53">
        <v>328</v>
      </c>
      <c r="M16" s="53">
        <v>290</v>
      </c>
      <c r="N16" s="53">
        <v>157</v>
      </c>
      <c r="O16" s="189">
        <f t="shared" si="2"/>
        <v>1683</v>
      </c>
      <c r="P16" s="191">
        <f t="shared" si="3"/>
        <v>1805</v>
      </c>
    </row>
    <row r="17" spans="3:16" s="49" customFormat="1" ht="30" customHeight="1">
      <c r="C17" s="50"/>
      <c r="D17" s="56" t="s">
        <v>44</v>
      </c>
      <c r="E17" s="57"/>
      <c r="F17" s="188">
        <f>SUM(F18:F19)</f>
        <v>296</v>
      </c>
      <c r="G17" s="188">
        <f>SUM(G18:G19)</f>
        <v>346</v>
      </c>
      <c r="H17" s="189">
        <f t="shared" si="1"/>
        <v>642</v>
      </c>
      <c r="I17" s="190">
        <f aca="true" t="shared" si="4" ref="I17:N17">SUM(I18:I19)</f>
        <v>0</v>
      </c>
      <c r="J17" s="188">
        <f t="shared" si="4"/>
        <v>2057</v>
      </c>
      <c r="K17" s="188">
        <f t="shared" si="4"/>
        <v>1293</v>
      </c>
      <c r="L17" s="188">
        <f t="shared" si="4"/>
        <v>727</v>
      </c>
      <c r="M17" s="188">
        <f t="shared" si="4"/>
        <v>419</v>
      </c>
      <c r="N17" s="188">
        <f t="shared" si="4"/>
        <v>160</v>
      </c>
      <c r="O17" s="189">
        <f t="shared" si="2"/>
        <v>4656</v>
      </c>
      <c r="P17" s="191">
        <f t="shared" si="3"/>
        <v>5298</v>
      </c>
    </row>
    <row r="18" spans="3:16" s="49" customFormat="1" ht="30" customHeight="1">
      <c r="C18" s="50"/>
      <c r="D18" s="51"/>
      <c r="E18" s="55" t="s">
        <v>45</v>
      </c>
      <c r="F18" s="53">
        <v>0</v>
      </c>
      <c r="G18" s="53">
        <v>0</v>
      </c>
      <c r="H18" s="189">
        <f t="shared" si="1"/>
        <v>0</v>
      </c>
      <c r="I18" s="54">
        <v>0</v>
      </c>
      <c r="J18" s="53">
        <v>1446</v>
      </c>
      <c r="K18" s="53">
        <v>928</v>
      </c>
      <c r="L18" s="53">
        <v>525</v>
      </c>
      <c r="M18" s="53">
        <v>337</v>
      </c>
      <c r="N18" s="53">
        <v>135</v>
      </c>
      <c r="O18" s="189">
        <f t="shared" si="2"/>
        <v>3371</v>
      </c>
      <c r="P18" s="191">
        <f t="shared" si="3"/>
        <v>3371</v>
      </c>
    </row>
    <row r="19" spans="3:16" s="49" customFormat="1" ht="30" customHeight="1">
      <c r="C19" s="50"/>
      <c r="D19" s="51"/>
      <c r="E19" s="55" t="s">
        <v>46</v>
      </c>
      <c r="F19" s="53">
        <v>296</v>
      </c>
      <c r="G19" s="53">
        <v>346</v>
      </c>
      <c r="H19" s="189">
        <f t="shared" si="1"/>
        <v>642</v>
      </c>
      <c r="I19" s="54">
        <v>0</v>
      </c>
      <c r="J19" s="53">
        <v>611</v>
      </c>
      <c r="K19" s="53">
        <v>365</v>
      </c>
      <c r="L19" s="53">
        <v>202</v>
      </c>
      <c r="M19" s="53">
        <v>82</v>
      </c>
      <c r="N19" s="53">
        <v>25</v>
      </c>
      <c r="O19" s="189">
        <f t="shared" si="2"/>
        <v>1285</v>
      </c>
      <c r="P19" s="191">
        <f t="shared" si="3"/>
        <v>1927</v>
      </c>
    </row>
    <row r="20" spans="3:16" s="49" customFormat="1" ht="30" customHeight="1">
      <c r="C20" s="50"/>
      <c r="D20" s="56" t="s">
        <v>47</v>
      </c>
      <c r="E20" s="57"/>
      <c r="F20" s="188">
        <f>SUM(F21:F24)</f>
        <v>10</v>
      </c>
      <c r="G20" s="188">
        <f>SUM(G21:G24)</f>
        <v>14</v>
      </c>
      <c r="H20" s="189">
        <f t="shared" si="1"/>
        <v>24</v>
      </c>
      <c r="I20" s="190">
        <f aca="true" t="shared" si="5" ref="I20:N20">SUM(I21:I24)</f>
        <v>0</v>
      </c>
      <c r="J20" s="188">
        <f t="shared" si="5"/>
        <v>166</v>
      </c>
      <c r="K20" s="188">
        <f t="shared" si="5"/>
        <v>148</v>
      </c>
      <c r="L20" s="188">
        <f t="shared" si="5"/>
        <v>205</v>
      </c>
      <c r="M20" s="188">
        <f t="shared" si="5"/>
        <v>149</v>
      </c>
      <c r="N20" s="188">
        <f t="shared" si="5"/>
        <v>70</v>
      </c>
      <c r="O20" s="189">
        <f t="shared" si="2"/>
        <v>738</v>
      </c>
      <c r="P20" s="191">
        <f t="shared" si="3"/>
        <v>762</v>
      </c>
    </row>
    <row r="21" spans="3:16" s="49" customFormat="1" ht="30" customHeight="1">
      <c r="C21" s="50"/>
      <c r="D21" s="51"/>
      <c r="E21" s="55" t="s">
        <v>48</v>
      </c>
      <c r="F21" s="53">
        <v>8</v>
      </c>
      <c r="G21" s="53">
        <v>13</v>
      </c>
      <c r="H21" s="189">
        <f t="shared" si="1"/>
        <v>21</v>
      </c>
      <c r="I21" s="54">
        <v>0</v>
      </c>
      <c r="J21" s="53">
        <v>140</v>
      </c>
      <c r="K21" s="53">
        <v>128</v>
      </c>
      <c r="L21" s="53">
        <v>180</v>
      </c>
      <c r="M21" s="53">
        <v>142</v>
      </c>
      <c r="N21" s="53">
        <v>62</v>
      </c>
      <c r="O21" s="189">
        <f t="shared" si="2"/>
        <v>652</v>
      </c>
      <c r="P21" s="191">
        <f t="shared" si="3"/>
        <v>673</v>
      </c>
    </row>
    <row r="22" spans="3:16" s="49" customFormat="1" ht="30" customHeight="1">
      <c r="C22" s="50"/>
      <c r="D22" s="51"/>
      <c r="E22" s="58" t="s">
        <v>49</v>
      </c>
      <c r="F22" s="53">
        <v>2</v>
      </c>
      <c r="G22" s="53">
        <v>1</v>
      </c>
      <c r="H22" s="189">
        <f t="shared" si="1"/>
        <v>3</v>
      </c>
      <c r="I22" s="54">
        <v>0</v>
      </c>
      <c r="J22" s="53">
        <v>24</v>
      </c>
      <c r="K22" s="53">
        <v>20</v>
      </c>
      <c r="L22" s="53">
        <v>25</v>
      </c>
      <c r="M22" s="53">
        <v>7</v>
      </c>
      <c r="N22" s="53">
        <v>8</v>
      </c>
      <c r="O22" s="189">
        <f t="shared" si="2"/>
        <v>84</v>
      </c>
      <c r="P22" s="191">
        <f t="shared" si="3"/>
        <v>87</v>
      </c>
    </row>
    <row r="23" spans="3:16" s="49" customFormat="1" ht="30" customHeight="1">
      <c r="C23" s="50"/>
      <c r="D23" s="51"/>
      <c r="E23" s="58" t="s">
        <v>50</v>
      </c>
      <c r="F23" s="53">
        <v>0</v>
      </c>
      <c r="G23" s="53">
        <v>0</v>
      </c>
      <c r="H23" s="189">
        <f t="shared" si="1"/>
        <v>0</v>
      </c>
      <c r="I23" s="54">
        <v>0</v>
      </c>
      <c r="J23" s="53">
        <v>2</v>
      </c>
      <c r="K23" s="53">
        <v>0</v>
      </c>
      <c r="L23" s="53">
        <v>0</v>
      </c>
      <c r="M23" s="53">
        <v>0</v>
      </c>
      <c r="N23" s="53">
        <v>0</v>
      </c>
      <c r="O23" s="189">
        <f t="shared" si="2"/>
        <v>2</v>
      </c>
      <c r="P23" s="191">
        <f t="shared" si="3"/>
        <v>2</v>
      </c>
    </row>
    <row r="24" spans="3:16" s="49" customFormat="1" ht="30" customHeight="1">
      <c r="C24" s="50"/>
      <c r="D24" s="59"/>
      <c r="E24" s="58" t="s">
        <v>77</v>
      </c>
      <c r="F24" s="53">
        <v>0</v>
      </c>
      <c r="G24" s="53">
        <v>0</v>
      </c>
      <c r="H24" s="189">
        <f t="shared" si="1"/>
        <v>0</v>
      </c>
      <c r="I24" s="71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189">
        <f t="shared" si="2"/>
        <v>0</v>
      </c>
      <c r="P24" s="191">
        <f t="shared" si="3"/>
        <v>0</v>
      </c>
    </row>
    <row r="25" spans="3:16" s="49" customFormat="1" ht="30" customHeight="1">
      <c r="C25" s="50"/>
      <c r="D25" s="56" t="s">
        <v>51</v>
      </c>
      <c r="E25" s="57"/>
      <c r="F25" s="188">
        <f>SUM(F26:F28)</f>
        <v>688</v>
      </c>
      <c r="G25" s="188">
        <f>SUM(G26:G28)</f>
        <v>971</v>
      </c>
      <c r="H25" s="189">
        <f t="shared" si="1"/>
        <v>1659</v>
      </c>
      <c r="I25" s="190">
        <f aca="true" t="shared" si="6" ref="I25:N25">SUM(I26:I28)</f>
        <v>0</v>
      </c>
      <c r="J25" s="188">
        <f>SUM(J26:J28)</f>
        <v>1492</v>
      </c>
      <c r="K25" s="188">
        <f t="shared" si="6"/>
        <v>1351</v>
      </c>
      <c r="L25" s="188">
        <f t="shared" si="6"/>
        <v>834</v>
      </c>
      <c r="M25" s="188">
        <f t="shared" si="6"/>
        <v>609</v>
      </c>
      <c r="N25" s="188">
        <f t="shared" si="6"/>
        <v>254</v>
      </c>
      <c r="O25" s="189">
        <f t="shared" si="2"/>
        <v>4540</v>
      </c>
      <c r="P25" s="191">
        <f t="shared" si="3"/>
        <v>6199</v>
      </c>
    </row>
    <row r="26" spans="3:16" s="49" customFormat="1" ht="30" customHeight="1">
      <c r="C26" s="50"/>
      <c r="D26" s="51"/>
      <c r="E26" s="58" t="s">
        <v>52</v>
      </c>
      <c r="F26" s="53">
        <v>608</v>
      </c>
      <c r="G26" s="53">
        <v>917</v>
      </c>
      <c r="H26" s="189">
        <f t="shared" si="1"/>
        <v>1525</v>
      </c>
      <c r="I26" s="54">
        <v>0</v>
      </c>
      <c r="J26" s="53">
        <v>1423</v>
      </c>
      <c r="K26" s="53">
        <v>1318</v>
      </c>
      <c r="L26" s="53">
        <v>811</v>
      </c>
      <c r="M26" s="53">
        <v>592</v>
      </c>
      <c r="N26" s="53">
        <v>252</v>
      </c>
      <c r="O26" s="189">
        <f t="shared" si="2"/>
        <v>4396</v>
      </c>
      <c r="P26" s="191">
        <f t="shared" si="3"/>
        <v>5921</v>
      </c>
    </row>
    <row r="27" spans="3:16" s="49" customFormat="1" ht="30" customHeight="1">
      <c r="C27" s="50"/>
      <c r="D27" s="51"/>
      <c r="E27" s="58" t="s">
        <v>53</v>
      </c>
      <c r="F27" s="53">
        <v>23</v>
      </c>
      <c r="G27" s="53">
        <v>21</v>
      </c>
      <c r="H27" s="189">
        <f t="shared" si="1"/>
        <v>44</v>
      </c>
      <c r="I27" s="192">
        <v>0</v>
      </c>
      <c r="J27" s="193">
        <v>28</v>
      </c>
      <c r="K27" s="193">
        <v>18</v>
      </c>
      <c r="L27" s="193">
        <v>10</v>
      </c>
      <c r="M27" s="193">
        <v>9</v>
      </c>
      <c r="N27" s="193">
        <v>2</v>
      </c>
      <c r="O27" s="189">
        <f t="shared" si="2"/>
        <v>67</v>
      </c>
      <c r="P27" s="191">
        <f t="shared" si="3"/>
        <v>111</v>
      </c>
    </row>
    <row r="28" spans="3:16" s="49" customFormat="1" ht="30" customHeight="1">
      <c r="C28" s="50"/>
      <c r="D28" s="51"/>
      <c r="E28" s="58" t="s">
        <v>54</v>
      </c>
      <c r="F28" s="53">
        <v>57</v>
      </c>
      <c r="G28" s="53">
        <v>33</v>
      </c>
      <c r="H28" s="189">
        <f t="shared" si="1"/>
        <v>90</v>
      </c>
      <c r="I28" s="192">
        <v>0</v>
      </c>
      <c r="J28" s="193">
        <v>41</v>
      </c>
      <c r="K28" s="193">
        <v>15</v>
      </c>
      <c r="L28" s="193">
        <v>13</v>
      </c>
      <c r="M28" s="193">
        <v>8</v>
      </c>
      <c r="N28" s="193">
        <v>0</v>
      </c>
      <c r="O28" s="189">
        <f t="shared" si="2"/>
        <v>77</v>
      </c>
      <c r="P28" s="191">
        <f t="shared" si="3"/>
        <v>167</v>
      </c>
    </row>
    <row r="29" spans="3:16" s="49" customFormat="1" ht="30" customHeight="1">
      <c r="C29" s="50"/>
      <c r="D29" s="60" t="s">
        <v>55</v>
      </c>
      <c r="E29" s="61"/>
      <c r="F29" s="53">
        <v>20</v>
      </c>
      <c r="G29" s="53">
        <v>19</v>
      </c>
      <c r="H29" s="189">
        <f t="shared" si="1"/>
        <v>39</v>
      </c>
      <c r="I29" s="54">
        <v>0</v>
      </c>
      <c r="J29" s="53">
        <v>90</v>
      </c>
      <c r="K29" s="53">
        <v>53</v>
      </c>
      <c r="L29" s="53">
        <v>51</v>
      </c>
      <c r="M29" s="53">
        <v>66</v>
      </c>
      <c r="N29" s="53">
        <v>29</v>
      </c>
      <c r="O29" s="189">
        <f t="shared" si="2"/>
        <v>289</v>
      </c>
      <c r="P29" s="191">
        <f t="shared" si="3"/>
        <v>328</v>
      </c>
    </row>
    <row r="30" spans="3:16" s="49" customFormat="1" ht="30" customHeight="1" thickBot="1">
      <c r="C30" s="62"/>
      <c r="D30" s="63" t="s">
        <v>56</v>
      </c>
      <c r="E30" s="64"/>
      <c r="F30" s="65">
        <v>880</v>
      </c>
      <c r="G30" s="65">
        <v>1176</v>
      </c>
      <c r="H30" s="194">
        <f t="shared" si="1"/>
        <v>2056</v>
      </c>
      <c r="I30" s="66">
        <v>0</v>
      </c>
      <c r="J30" s="65">
        <v>3157</v>
      </c>
      <c r="K30" s="65">
        <v>1910</v>
      </c>
      <c r="L30" s="65">
        <v>1109</v>
      </c>
      <c r="M30" s="65">
        <v>733</v>
      </c>
      <c r="N30" s="65">
        <v>325</v>
      </c>
      <c r="O30" s="194">
        <f t="shared" si="2"/>
        <v>7234</v>
      </c>
      <c r="P30" s="195">
        <f t="shared" si="3"/>
        <v>9290</v>
      </c>
    </row>
    <row r="31" spans="3:16" s="49" customFormat="1" ht="30" customHeight="1">
      <c r="C31" s="48" t="s">
        <v>57</v>
      </c>
      <c r="D31" s="67"/>
      <c r="E31" s="68"/>
      <c r="F31" s="184">
        <f>SUM(F32:F40)</f>
        <v>13</v>
      </c>
      <c r="G31" s="184">
        <f>SUM(G32:G40)</f>
        <v>9</v>
      </c>
      <c r="H31" s="185">
        <f t="shared" si="1"/>
        <v>22</v>
      </c>
      <c r="I31" s="186">
        <f>SUM(I32:I40)</f>
        <v>0</v>
      </c>
      <c r="J31" s="184">
        <f>SUM(J32:J40)</f>
        <v>1173</v>
      </c>
      <c r="K31" s="184">
        <f>SUM(K32:K40)</f>
        <v>839</v>
      </c>
      <c r="L31" s="184">
        <f>SUM(L32:L40)</f>
        <v>677</v>
      </c>
      <c r="M31" s="184">
        <f>SUM(M32:M40)</f>
        <v>543</v>
      </c>
      <c r="N31" s="184">
        <f>SUM(N32:N40)</f>
        <v>330</v>
      </c>
      <c r="O31" s="185">
        <f t="shared" si="2"/>
        <v>3562</v>
      </c>
      <c r="P31" s="187">
        <f t="shared" si="3"/>
        <v>3584</v>
      </c>
    </row>
    <row r="32" spans="3:16" s="49" customFormat="1" ht="30" customHeight="1">
      <c r="C32" s="69"/>
      <c r="D32" s="60" t="s">
        <v>58</v>
      </c>
      <c r="E32" s="61"/>
      <c r="F32" s="70">
        <v>0</v>
      </c>
      <c r="G32" s="70">
        <v>0</v>
      </c>
      <c r="H32" s="196">
        <f t="shared" si="1"/>
        <v>0</v>
      </c>
      <c r="I32" s="71">
        <v>0</v>
      </c>
      <c r="J32" s="70">
        <v>166</v>
      </c>
      <c r="K32" s="70">
        <v>169</v>
      </c>
      <c r="L32" s="70">
        <v>111</v>
      </c>
      <c r="M32" s="70">
        <v>66</v>
      </c>
      <c r="N32" s="70">
        <v>20</v>
      </c>
      <c r="O32" s="196">
        <f t="shared" si="2"/>
        <v>532</v>
      </c>
      <c r="P32" s="197">
        <f t="shared" si="3"/>
        <v>532</v>
      </c>
    </row>
    <row r="33" spans="3:16" s="49" customFormat="1" ht="30" customHeight="1">
      <c r="C33" s="50"/>
      <c r="D33" s="60" t="s">
        <v>59</v>
      </c>
      <c r="E33" s="61"/>
      <c r="F33" s="53">
        <v>0</v>
      </c>
      <c r="G33" s="53">
        <v>0</v>
      </c>
      <c r="H33" s="188">
        <f t="shared" si="1"/>
        <v>0</v>
      </c>
      <c r="I33" s="71">
        <v>0</v>
      </c>
      <c r="J33" s="53">
        <v>1</v>
      </c>
      <c r="K33" s="53">
        <v>1</v>
      </c>
      <c r="L33" s="53">
        <v>0</v>
      </c>
      <c r="M33" s="53">
        <v>0</v>
      </c>
      <c r="N33" s="53">
        <v>0</v>
      </c>
      <c r="O33" s="189">
        <f t="shared" si="2"/>
        <v>2</v>
      </c>
      <c r="P33" s="191">
        <f t="shared" si="3"/>
        <v>2</v>
      </c>
    </row>
    <row r="34" spans="3:16" s="49" customFormat="1" ht="30" customHeight="1">
      <c r="C34" s="50"/>
      <c r="D34" s="60" t="s">
        <v>74</v>
      </c>
      <c r="E34" s="61"/>
      <c r="F34" s="53">
        <v>0</v>
      </c>
      <c r="G34" s="53">
        <v>0</v>
      </c>
      <c r="H34" s="188">
        <f t="shared" si="1"/>
        <v>0</v>
      </c>
      <c r="I34" s="71">
        <v>0</v>
      </c>
      <c r="J34" s="53">
        <v>777</v>
      </c>
      <c r="K34" s="53">
        <v>471</v>
      </c>
      <c r="L34" s="53">
        <v>259</v>
      </c>
      <c r="M34" s="53">
        <v>118</v>
      </c>
      <c r="N34" s="53">
        <v>49</v>
      </c>
      <c r="O34" s="189">
        <f t="shared" si="2"/>
        <v>1674</v>
      </c>
      <c r="P34" s="191">
        <f t="shared" si="3"/>
        <v>1674</v>
      </c>
    </row>
    <row r="35" spans="3:16" s="49" customFormat="1" ht="30" customHeight="1">
      <c r="C35" s="50"/>
      <c r="D35" s="60" t="s">
        <v>60</v>
      </c>
      <c r="E35" s="61"/>
      <c r="F35" s="53">
        <v>0</v>
      </c>
      <c r="G35" s="53">
        <v>0</v>
      </c>
      <c r="H35" s="188">
        <f t="shared" si="1"/>
        <v>0</v>
      </c>
      <c r="I35" s="54">
        <v>0</v>
      </c>
      <c r="J35" s="53">
        <v>37</v>
      </c>
      <c r="K35" s="53">
        <v>35</v>
      </c>
      <c r="L35" s="53">
        <v>40</v>
      </c>
      <c r="M35" s="53">
        <v>43</v>
      </c>
      <c r="N35" s="53">
        <v>15</v>
      </c>
      <c r="O35" s="189">
        <f t="shared" si="2"/>
        <v>170</v>
      </c>
      <c r="P35" s="191">
        <f t="shared" si="3"/>
        <v>170</v>
      </c>
    </row>
    <row r="36" spans="3:16" s="49" customFormat="1" ht="30" customHeight="1">
      <c r="C36" s="50"/>
      <c r="D36" s="60" t="s">
        <v>61</v>
      </c>
      <c r="E36" s="61"/>
      <c r="F36" s="53">
        <v>13</v>
      </c>
      <c r="G36" s="53">
        <v>9</v>
      </c>
      <c r="H36" s="188">
        <f t="shared" si="1"/>
        <v>22</v>
      </c>
      <c r="I36" s="54">
        <v>0</v>
      </c>
      <c r="J36" s="53">
        <v>111</v>
      </c>
      <c r="K36" s="53">
        <v>67</v>
      </c>
      <c r="L36" s="53">
        <v>53</v>
      </c>
      <c r="M36" s="53">
        <v>34</v>
      </c>
      <c r="N36" s="53">
        <v>12</v>
      </c>
      <c r="O36" s="189">
        <f t="shared" si="2"/>
        <v>277</v>
      </c>
      <c r="P36" s="191">
        <f t="shared" si="3"/>
        <v>299</v>
      </c>
    </row>
    <row r="37" spans="3:16" s="49" customFormat="1" ht="30" customHeight="1">
      <c r="C37" s="50"/>
      <c r="D37" s="60" t="s">
        <v>62</v>
      </c>
      <c r="E37" s="61"/>
      <c r="F37" s="53">
        <v>0</v>
      </c>
      <c r="G37" s="53">
        <v>0</v>
      </c>
      <c r="H37" s="188">
        <f t="shared" si="1"/>
        <v>0</v>
      </c>
      <c r="I37" s="71">
        <v>0</v>
      </c>
      <c r="J37" s="53">
        <v>80</v>
      </c>
      <c r="K37" s="53">
        <v>92</v>
      </c>
      <c r="L37" s="53">
        <v>128</v>
      </c>
      <c r="M37" s="53">
        <v>54</v>
      </c>
      <c r="N37" s="53">
        <v>36</v>
      </c>
      <c r="O37" s="189">
        <f t="shared" si="2"/>
        <v>390</v>
      </c>
      <c r="P37" s="191">
        <f t="shared" si="3"/>
        <v>390</v>
      </c>
    </row>
    <row r="38" spans="3:16" s="49" customFormat="1" ht="30" customHeight="1">
      <c r="C38" s="50"/>
      <c r="D38" s="60" t="s">
        <v>63</v>
      </c>
      <c r="E38" s="61"/>
      <c r="F38" s="53">
        <v>0</v>
      </c>
      <c r="G38" s="53">
        <v>0</v>
      </c>
      <c r="H38" s="188">
        <f t="shared" si="1"/>
        <v>0</v>
      </c>
      <c r="I38" s="71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189">
        <f t="shared" si="2"/>
        <v>0</v>
      </c>
      <c r="P38" s="191">
        <f t="shared" si="3"/>
        <v>0</v>
      </c>
    </row>
    <row r="39" spans="3:16" s="49" customFormat="1" ht="30" customHeight="1">
      <c r="C39" s="50"/>
      <c r="D39" s="153" t="s">
        <v>64</v>
      </c>
      <c r="E39" s="154"/>
      <c r="F39" s="53">
        <v>0</v>
      </c>
      <c r="G39" s="53">
        <v>0</v>
      </c>
      <c r="H39" s="189">
        <f t="shared" si="1"/>
        <v>0</v>
      </c>
      <c r="I39" s="71">
        <v>0</v>
      </c>
      <c r="J39" s="53">
        <v>1</v>
      </c>
      <c r="K39" s="53">
        <v>4</v>
      </c>
      <c r="L39" s="53">
        <v>86</v>
      </c>
      <c r="M39" s="53">
        <v>228</v>
      </c>
      <c r="N39" s="53">
        <v>198</v>
      </c>
      <c r="O39" s="189">
        <f t="shared" si="2"/>
        <v>517</v>
      </c>
      <c r="P39" s="191">
        <f t="shared" si="3"/>
        <v>517</v>
      </c>
    </row>
    <row r="40" spans="3:16" s="49" customFormat="1" ht="30" customHeight="1" thickBot="1">
      <c r="C40" s="62"/>
      <c r="D40" s="155" t="s">
        <v>65</v>
      </c>
      <c r="E40" s="156"/>
      <c r="F40" s="72">
        <v>0</v>
      </c>
      <c r="G40" s="72">
        <v>0</v>
      </c>
      <c r="H40" s="198">
        <f t="shared" si="1"/>
        <v>0</v>
      </c>
      <c r="I40" s="73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198">
        <f t="shared" si="2"/>
        <v>0</v>
      </c>
      <c r="P40" s="199">
        <f t="shared" si="3"/>
        <v>0</v>
      </c>
    </row>
    <row r="41" spans="3:16" s="49" customFormat="1" ht="30" customHeight="1">
      <c r="C41" s="48" t="s">
        <v>66</v>
      </c>
      <c r="D41" s="67"/>
      <c r="E41" s="68"/>
      <c r="F41" s="184">
        <f>SUM(F42:F45)</f>
        <v>0</v>
      </c>
      <c r="G41" s="184">
        <f>SUM(G42:G45)</f>
        <v>0</v>
      </c>
      <c r="H41" s="185">
        <f t="shared" si="1"/>
        <v>0</v>
      </c>
      <c r="I41" s="200">
        <v>0</v>
      </c>
      <c r="J41" s="184">
        <f>SUM(J42:J45)</f>
        <v>149</v>
      </c>
      <c r="K41" s="184">
        <f>SUM(K42:K45)</f>
        <v>170</v>
      </c>
      <c r="L41" s="184">
        <f>SUM(L42:L45)</f>
        <v>433</v>
      </c>
      <c r="M41" s="184">
        <f>SUM(M42:M45)</f>
        <v>939</v>
      </c>
      <c r="N41" s="184">
        <f>SUM(N42:N45)</f>
        <v>611</v>
      </c>
      <c r="O41" s="185">
        <f t="shared" si="2"/>
        <v>2302</v>
      </c>
      <c r="P41" s="187">
        <f t="shared" si="3"/>
        <v>2302</v>
      </c>
    </row>
    <row r="42" spans="3:16" s="49" customFormat="1" ht="30" customHeight="1">
      <c r="C42" s="50"/>
      <c r="D42" s="60" t="s">
        <v>67</v>
      </c>
      <c r="E42" s="61"/>
      <c r="F42" s="53">
        <v>0</v>
      </c>
      <c r="G42" s="53">
        <v>0</v>
      </c>
      <c r="H42" s="189">
        <f t="shared" si="1"/>
        <v>0</v>
      </c>
      <c r="I42" s="71">
        <v>0</v>
      </c>
      <c r="J42" s="53">
        <v>7</v>
      </c>
      <c r="K42" s="53">
        <v>12</v>
      </c>
      <c r="L42" s="53">
        <v>187</v>
      </c>
      <c r="M42" s="53">
        <v>518</v>
      </c>
      <c r="N42" s="53">
        <v>370</v>
      </c>
      <c r="O42" s="189">
        <f t="shared" si="2"/>
        <v>1094</v>
      </c>
      <c r="P42" s="191">
        <f t="shared" si="3"/>
        <v>1094</v>
      </c>
    </row>
    <row r="43" spans="3:16" s="49" customFormat="1" ht="30" customHeight="1">
      <c r="C43" s="50"/>
      <c r="D43" s="60" t="s">
        <v>68</v>
      </c>
      <c r="E43" s="61"/>
      <c r="F43" s="53">
        <v>0</v>
      </c>
      <c r="G43" s="53">
        <v>0</v>
      </c>
      <c r="H43" s="189">
        <f t="shared" si="1"/>
        <v>0</v>
      </c>
      <c r="I43" s="71">
        <v>0</v>
      </c>
      <c r="J43" s="53">
        <v>132</v>
      </c>
      <c r="K43" s="53">
        <v>140</v>
      </c>
      <c r="L43" s="53">
        <v>194</v>
      </c>
      <c r="M43" s="53">
        <v>224</v>
      </c>
      <c r="N43" s="53">
        <v>122</v>
      </c>
      <c r="O43" s="189">
        <f t="shared" si="2"/>
        <v>812</v>
      </c>
      <c r="P43" s="191">
        <f t="shared" si="3"/>
        <v>812</v>
      </c>
    </row>
    <row r="44" spans="3:16" s="49" customFormat="1" ht="30" customHeight="1">
      <c r="C44" s="50"/>
      <c r="D44" s="60" t="s">
        <v>69</v>
      </c>
      <c r="E44" s="61"/>
      <c r="F44" s="53">
        <v>0</v>
      </c>
      <c r="G44" s="53">
        <v>0</v>
      </c>
      <c r="H44" s="201">
        <f t="shared" si="1"/>
        <v>0</v>
      </c>
      <c r="I44" s="71">
        <v>0</v>
      </c>
      <c r="J44" s="53">
        <v>6</v>
      </c>
      <c r="K44" s="53">
        <v>11</v>
      </c>
      <c r="L44" s="53">
        <v>42</v>
      </c>
      <c r="M44" s="53">
        <v>165</v>
      </c>
      <c r="N44" s="53">
        <v>99</v>
      </c>
      <c r="O44" s="189">
        <f t="shared" si="2"/>
        <v>323</v>
      </c>
      <c r="P44" s="191">
        <f t="shared" si="3"/>
        <v>323</v>
      </c>
    </row>
    <row r="45" spans="3:16" s="49" customFormat="1" ht="30" customHeight="1" thickBot="1">
      <c r="C45" s="62"/>
      <c r="D45" s="63" t="s">
        <v>78</v>
      </c>
      <c r="E45" s="64"/>
      <c r="F45" s="65">
        <v>0</v>
      </c>
      <c r="G45" s="65">
        <v>0</v>
      </c>
      <c r="H45" s="194">
        <f t="shared" si="1"/>
        <v>0</v>
      </c>
      <c r="I45" s="74">
        <v>0</v>
      </c>
      <c r="J45" s="65">
        <v>4</v>
      </c>
      <c r="K45" s="65">
        <v>7</v>
      </c>
      <c r="L45" s="65">
        <v>10</v>
      </c>
      <c r="M45" s="65">
        <v>32</v>
      </c>
      <c r="N45" s="65">
        <v>20</v>
      </c>
      <c r="O45" s="194">
        <f t="shared" si="2"/>
        <v>73</v>
      </c>
      <c r="P45" s="195">
        <f t="shared" si="3"/>
        <v>73</v>
      </c>
    </row>
    <row r="46" spans="3:16" s="49" customFormat="1" ht="30" customHeight="1" thickBot="1">
      <c r="C46" s="157" t="s">
        <v>70</v>
      </c>
      <c r="D46" s="158"/>
      <c r="E46" s="159"/>
      <c r="F46" s="202">
        <f>SUM(F10,F31,F41)</f>
        <v>2029</v>
      </c>
      <c r="G46" s="202">
        <f>SUM(G10,G31,G41)</f>
        <v>2737</v>
      </c>
      <c r="H46" s="203">
        <f t="shared" si="1"/>
        <v>4766</v>
      </c>
      <c r="I46" s="204">
        <f aca="true" t="shared" si="7" ref="I46:N46">SUM(I10,I31,I41)</f>
        <v>0</v>
      </c>
      <c r="J46" s="202">
        <f t="shared" si="7"/>
        <v>10123</v>
      </c>
      <c r="K46" s="202">
        <f t="shared" si="7"/>
        <v>7119</v>
      </c>
      <c r="L46" s="202">
        <f t="shared" si="7"/>
        <v>4825</v>
      </c>
      <c r="M46" s="202">
        <f t="shared" si="7"/>
        <v>4183</v>
      </c>
      <c r="N46" s="202">
        <f t="shared" si="7"/>
        <v>2220</v>
      </c>
      <c r="O46" s="203">
        <f t="shared" si="2"/>
        <v>28470</v>
      </c>
      <c r="P46" s="205">
        <f t="shared" si="3"/>
        <v>33236</v>
      </c>
    </row>
    <row r="47" spans="3:17" s="49" customFormat="1" ht="30" customHeight="1" thickBot="1" thickTop="1">
      <c r="C47" s="75" t="s">
        <v>71</v>
      </c>
      <c r="D47" s="47"/>
      <c r="E47" s="47"/>
      <c r="F47" s="171"/>
      <c r="G47" s="171"/>
      <c r="H47" s="171">
        <f t="shared" si="1"/>
        <v>0</v>
      </c>
      <c r="I47" s="171"/>
      <c r="J47" s="171"/>
      <c r="K47" s="171"/>
      <c r="L47" s="171"/>
      <c r="M47" s="171"/>
      <c r="N47" s="171"/>
      <c r="O47" s="171">
        <f t="shared" si="2"/>
        <v>0</v>
      </c>
      <c r="P47" s="172">
        <f t="shared" si="3"/>
        <v>0</v>
      </c>
      <c r="Q47" s="14"/>
    </row>
    <row r="48" spans="3:17" s="49" customFormat="1" ht="30" customHeight="1">
      <c r="C48" s="48" t="s">
        <v>37</v>
      </c>
      <c r="D48" s="45"/>
      <c r="E48" s="46"/>
      <c r="F48" s="184">
        <f>SUM(F49,F55,F58,F63,F67,F68)</f>
        <v>1767463</v>
      </c>
      <c r="G48" s="184">
        <f>SUM(G49,G55,G58,G63,G67,G68)</f>
        <v>3415963</v>
      </c>
      <c r="H48" s="185">
        <f t="shared" si="1"/>
        <v>5183426</v>
      </c>
      <c r="I48" s="186">
        <f>SUM(I49,I55,I58,I63,I67,I68)</f>
        <v>0</v>
      </c>
      <c r="J48" s="184">
        <f>SUM(J49,J55,J58,J63,J67,J68)</f>
        <v>24793030</v>
      </c>
      <c r="K48" s="184">
        <f>SUM(K49,K55,K58,K63,K67,K68)</f>
        <v>20394369</v>
      </c>
      <c r="L48" s="184">
        <f>SUM(L49,L55,L58,L63,L67,L68)</f>
        <v>16686138</v>
      </c>
      <c r="M48" s="184">
        <f>SUM(M49,M55,M58,M63,M67,M68)</f>
        <v>15099669</v>
      </c>
      <c r="N48" s="184">
        <f>SUM(N49,N55,N58,N63,N67,N68)</f>
        <v>7931022</v>
      </c>
      <c r="O48" s="185">
        <f t="shared" si="2"/>
        <v>84904228</v>
      </c>
      <c r="P48" s="187">
        <f t="shared" si="3"/>
        <v>90087654</v>
      </c>
      <c r="Q48" s="14"/>
    </row>
    <row r="49" spans="3:16" s="49" customFormat="1" ht="30" customHeight="1">
      <c r="C49" s="50"/>
      <c r="D49" s="51" t="s">
        <v>38</v>
      </c>
      <c r="E49" s="52"/>
      <c r="F49" s="188">
        <f>SUM(F50:F54)</f>
        <v>212564</v>
      </c>
      <c r="G49" s="188">
        <f>SUM(G50:G54)</f>
        <v>534516</v>
      </c>
      <c r="H49" s="189">
        <f t="shared" si="1"/>
        <v>747080</v>
      </c>
      <c r="I49" s="190">
        <f>SUM(I50:I54)</f>
        <v>0</v>
      </c>
      <c r="J49" s="188">
        <f>SUM(J50:J54)</f>
        <v>4693471</v>
      </c>
      <c r="K49" s="188">
        <f>SUM(K50:K54)</f>
        <v>3977225</v>
      </c>
      <c r="L49" s="188">
        <f>SUM(L50:L54)</f>
        <v>2479214</v>
      </c>
      <c r="M49" s="188">
        <f>SUM(M50:M54)</f>
        <v>3282425</v>
      </c>
      <c r="N49" s="188">
        <f>SUM(N50:N54)</f>
        <v>2297481</v>
      </c>
      <c r="O49" s="189">
        <f t="shared" si="2"/>
        <v>16729816</v>
      </c>
      <c r="P49" s="191">
        <f t="shared" si="3"/>
        <v>17476896</v>
      </c>
    </row>
    <row r="50" spans="3:16" s="49" customFormat="1" ht="30" customHeight="1">
      <c r="C50" s="50"/>
      <c r="D50" s="51"/>
      <c r="E50" s="55" t="s">
        <v>39</v>
      </c>
      <c r="F50" s="53">
        <v>0</v>
      </c>
      <c r="G50" s="53">
        <v>0</v>
      </c>
      <c r="H50" s="189">
        <f t="shared" si="1"/>
        <v>0</v>
      </c>
      <c r="I50" s="54">
        <v>0</v>
      </c>
      <c r="J50" s="53">
        <v>3007061</v>
      </c>
      <c r="K50" s="53">
        <v>2408507</v>
      </c>
      <c r="L50" s="53">
        <v>1399500</v>
      </c>
      <c r="M50" s="53">
        <v>2038417</v>
      </c>
      <c r="N50" s="53">
        <v>1273787</v>
      </c>
      <c r="O50" s="189">
        <f t="shared" si="2"/>
        <v>10127272</v>
      </c>
      <c r="P50" s="191">
        <f t="shared" si="3"/>
        <v>10127272</v>
      </c>
    </row>
    <row r="51" spans="3:16" s="49" customFormat="1" ht="30" customHeight="1">
      <c r="C51" s="50"/>
      <c r="D51" s="51"/>
      <c r="E51" s="55" t="s">
        <v>40</v>
      </c>
      <c r="F51" s="53">
        <v>0</v>
      </c>
      <c r="G51" s="53">
        <v>0</v>
      </c>
      <c r="H51" s="189">
        <f t="shared" si="1"/>
        <v>0</v>
      </c>
      <c r="I51" s="54">
        <v>0</v>
      </c>
      <c r="J51" s="53">
        <v>5210</v>
      </c>
      <c r="K51" s="53">
        <v>39596</v>
      </c>
      <c r="L51" s="53">
        <v>66085</v>
      </c>
      <c r="M51" s="53">
        <v>271412</v>
      </c>
      <c r="N51" s="53">
        <v>250469</v>
      </c>
      <c r="O51" s="189">
        <f t="shared" si="2"/>
        <v>632772</v>
      </c>
      <c r="P51" s="191">
        <f t="shared" si="3"/>
        <v>632772</v>
      </c>
    </row>
    <row r="52" spans="3:16" s="49" customFormat="1" ht="30" customHeight="1">
      <c r="C52" s="50"/>
      <c r="D52" s="51"/>
      <c r="E52" s="55" t="s">
        <v>41</v>
      </c>
      <c r="F52" s="53">
        <v>88586</v>
      </c>
      <c r="G52" s="53">
        <v>279456</v>
      </c>
      <c r="H52" s="189">
        <f t="shared" si="1"/>
        <v>368042</v>
      </c>
      <c r="I52" s="54">
        <v>0</v>
      </c>
      <c r="J52" s="53">
        <v>677860</v>
      </c>
      <c r="K52" s="53">
        <v>675541</v>
      </c>
      <c r="L52" s="53">
        <v>356904</v>
      </c>
      <c r="M52" s="53">
        <v>440992</v>
      </c>
      <c r="N52" s="53">
        <v>475810</v>
      </c>
      <c r="O52" s="189">
        <f t="shared" si="2"/>
        <v>2627107</v>
      </c>
      <c r="P52" s="191">
        <f t="shared" si="3"/>
        <v>2995149</v>
      </c>
    </row>
    <row r="53" spans="3:16" s="49" customFormat="1" ht="30" customHeight="1">
      <c r="C53" s="50"/>
      <c r="D53" s="51"/>
      <c r="E53" s="55" t="s">
        <v>42</v>
      </c>
      <c r="F53" s="53">
        <v>81839</v>
      </c>
      <c r="G53" s="53">
        <v>197674</v>
      </c>
      <c r="H53" s="189">
        <f t="shared" si="1"/>
        <v>279513</v>
      </c>
      <c r="I53" s="54">
        <v>0</v>
      </c>
      <c r="J53" s="53">
        <v>609804</v>
      </c>
      <c r="K53" s="53">
        <v>480036</v>
      </c>
      <c r="L53" s="53">
        <v>388545</v>
      </c>
      <c r="M53" s="53">
        <v>289711</v>
      </c>
      <c r="N53" s="53">
        <v>178888</v>
      </c>
      <c r="O53" s="189">
        <f t="shared" si="2"/>
        <v>1946984</v>
      </c>
      <c r="P53" s="191">
        <f t="shared" si="3"/>
        <v>2226497</v>
      </c>
    </row>
    <row r="54" spans="3:16" s="49" customFormat="1" ht="30" customHeight="1">
      <c r="C54" s="50"/>
      <c r="D54" s="51"/>
      <c r="E54" s="55" t="s">
        <v>43</v>
      </c>
      <c r="F54" s="53">
        <v>42139</v>
      </c>
      <c r="G54" s="53">
        <v>57386</v>
      </c>
      <c r="H54" s="189">
        <f t="shared" si="1"/>
        <v>99525</v>
      </c>
      <c r="I54" s="54">
        <v>0</v>
      </c>
      <c r="J54" s="53">
        <v>393536</v>
      </c>
      <c r="K54" s="53">
        <v>373545</v>
      </c>
      <c r="L54" s="53">
        <v>268180</v>
      </c>
      <c r="M54" s="53">
        <v>241893</v>
      </c>
      <c r="N54" s="53">
        <v>118527</v>
      </c>
      <c r="O54" s="189">
        <f t="shared" si="2"/>
        <v>1395681</v>
      </c>
      <c r="P54" s="191">
        <f t="shared" si="3"/>
        <v>1495206</v>
      </c>
    </row>
    <row r="55" spans="3:16" s="49" customFormat="1" ht="30" customHeight="1">
      <c r="C55" s="50"/>
      <c r="D55" s="56" t="s">
        <v>44</v>
      </c>
      <c r="E55" s="57"/>
      <c r="F55" s="188">
        <f>SUM(F56:F57)</f>
        <v>697016</v>
      </c>
      <c r="G55" s="188">
        <f>SUM(G56:G57)</f>
        <v>1512632</v>
      </c>
      <c r="H55" s="189">
        <f t="shared" si="1"/>
        <v>2209648</v>
      </c>
      <c r="I55" s="190">
        <f aca="true" t="shared" si="8" ref="I55:N55">SUM(I56:I57)</f>
        <v>0</v>
      </c>
      <c r="J55" s="188">
        <f t="shared" si="8"/>
        <v>12571228</v>
      </c>
      <c r="K55" s="188">
        <f t="shared" si="8"/>
        <v>10131469</v>
      </c>
      <c r="L55" s="188">
        <f t="shared" si="8"/>
        <v>7458392</v>
      </c>
      <c r="M55" s="188">
        <f t="shared" si="8"/>
        <v>5298044</v>
      </c>
      <c r="N55" s="188">
        <f t="shared" si="8"/>
        <v>2598932</v>
      </c>
      <c r="O55" s="189">
        <f t="shared" si="2"/>
        <v>38058065</v>
      </c>
      <c r="P55" s="191">
        <f t="shared" si="3"/>
        <v>40267713</v>
      </c>
    </row>
    <row r="56" spans="3:16" s="49" customFormat="1" ht="30" customHeight="1">
      <c r="C56" s="50"/>
      <c r="D56" s="51"/>
      <c r="E56" s="55" t="s">
        <v>45</v>
      </c>
      <c r="F56" s="53">
        <v>0</v>
      </c>
      <c r="G56" s="53">
        <v>0</v>
      </c>
      <c r="H56" s="189">
        <f t="shared" si="1"/>
        <v>0</v>
      </c>
      <c r="I56" s="54">
        <v>0</v>
      </c>
      <c r="J56" s="53">
        <v>9409285</v>
      </c>
      <c r="K56" s="53">
        <v>7657921</v>
      </c>
      <c r="L56" s="53">
        <v>5789556</v>
      </c>
      <c r="M56" s="53">
        <v>4574622</v>
      </c>
      <c r="N56" s="53">
        <v>2349025</v>
      </c>
      <c r="O56" s="189">
        <f t="shared" si="2"/>
        <v>29780409</v>
      </c>
      <c r="P56" s="191">
        <f t="shared" si="3"/>
        <v>29780409</v>
      </c>
    </row>
    <row r="57" spans="3:16" s="49" customFormat="1" ht="30" customHeight="1">
      <c r="C57" s="50"/>
      <c r="D57" s="51"/>
      <c r="E57" s="55" t="s">
        <v>46</v>
      </c>
      <c r="F57" s="53">
        <v>697016</v>
      </c>
      <c r="G57" s="53">
        <v>1512632</v>
      </c>
      <c r="H57" s="189">
        <f t="shared" si="1"/>
        <v>2209648</v>
      </c>
      <c r="I57" s="54">
        <v>0</v>
      </c>
      <c r="J57" s="53">
        <v>3161943</v>
      </c>
      <c r="K57" s="53">
        <v>2473548</v>
      </c>
      <c r="L57" s="53">
        <v>1668836</v>
      </c>
      <c r="M57" s="53">
        <v>723422</v>
      </c>
      <c r="N57" s="53">
        <v>249907</v>
      </c>
      <c r="O57" s="189">
        <f t="shared" si="2"/>
        <v>8277656</v>
      </c>
      <c r="P57" s="191">
        <f t="shared" si="3"/>
        <v>10487304</v>
      </c>
    </row>
    <row r="58" spans="3:16" s="49" customFormat="1" ht="30" customHeight="1">
      <c r="C58" s="50"/>
      <c r="D58" s="56" t="s">
        <v>47</v>
      </c>
      <c r="E58" s="57"/>
      <c r="F58" s="188">
        <f>SUM(F59:F62)</f>
        <v>23921</v>
      </c>
      <c r="G58" s="188">
        <f>SUM(G59:G62)</f>
        <v>78147</v>
      </c>
      <c r="H58" s="189">
        <f t="shared" si="1"/>
        <v>102068</v>
      </c>
      <c r="I58" s="190">
        <f>SUM(I59:I62)</f>
        <v>0</v>
      </c>
      <c r="J58" s="188">
        <f>SUM(J59:J62)</f>
        <v>996066</v>
      </c>
      <c r="K58" s="188">
        <f>SUM(K59:K62)</f>
        <v>1110510</v>
      </c>
      <c r="L58" s="188">
        <f>SUM(L59:L62)</f>
        <v>2708844</v>
      </c>
      <c r="M58" s="188">
        <f>SUM(M59:M62)</f>
        <v>2759864</v>
      </c>
      <c r="N58" s="188">
        <f>SUM(N59:N62)</f>
        <v>1254353</v>
      </c>
      <c r="O58" s="189">
        <f t="shared" si="2"/>
        <v>8829637</v>
      </c>
      <c r="P58" s="191">
        <f t="shared" si="3"/>
        <v>8931705</v>
      </c>
    </row>
    <row r="59" spans="3:16" s="49" customFormat="1" ht="30" customHeight="1">
      <c r="C59" s="50"/>
      <c r="D59" s="51"/>
      <c r="E59" s="55" t="s">
        <v>48</v>
      </c>
      <c r="F59" s="53">
        <v>16492</v>
      </c>
      <c r="G59" s="53">
        <v>74453</v>
      </c>
      <c r="H59" s="189">
        <f t="shared" si="1"/>
        <v>90945</v>
      </c>
      <c r="I59" s="54">
        <v>0</v>
      </c>
      <c r="J59" s="53">
        <v>840616</v>
      </c>
      <c r="K59" s="53">
        <v>953144</v>
      </c>
      <c r="L59" s="53">
        <v>2539529</v>
      </c>
      <c r="M59" s="53">
        <v>2696090</v>
      </c>
      <c r="N59" s="53">
        <v>1184316</v>
      </c>
      <c r="O59" s="189">
        <f t="shared" si="2"/>
        <v>8213695</v>
      </c>
      <c r="P59" s="191">
        <f t="shared" si="3"/>
        <v>8304640</v>
      </c>
    </row>
    <row r="60" spans="3:16" s="49" customFormat="1" ht="30" customHeight="1">
      <c r="C60" s="50"/>
      <c r="D60" s="51"/>
      <c r="E60" s="58" t="s">
        <v>49</v>
      </c>
      <c r="F60" s="53">
        <v>7429</v>
      </c>
      <c r="G60" s="53">
        <v>3694</v>
      </c>
      <c r="H60" s="189">
        <f t="shared" si="1"/>
        <v>11123</v>
      </c>
      <c r="I60" s="54">
        <v>0</v>
      </c>
      <c r="J60" s="53">
        <v>141584</v>
      </c>
      <c r="K60" s="53">
        <v>157366</v>
      </c>
      <c r="L60" s="53">
        <v>169315</v>
      </c>
      <c r="M60" s="53">
        <v>63774</v>
      </c>
      <c r="N60" s="53">
        <v>70037</v>
      </c>
      <c r="O60" s="189">
        <f t="shared" si="2"/>
        <v>602076</v>
      </c>
      <c r="P60" s="191">
        <f t="shared" si="3"/>
        <v>613199</v>
      </c>
    </row>
    <row r="61" spans="3:16" s="49" customFormat="1" ht="30" customHeight="1">
      <c r="C61" s="50"/>
      <c r="D61" s="51"/>
      <c r="E61" s="58" t="s">
        <v>50</v>
      </c>
      <c r="F61" s="53">
        <v>0</v>
      </c>
      <c r="G61" s="53">
        <v>0</v>
      </c>
      <c r="H61" s="189">
        <f t="shared" si="1"/>
        <v>0</v>
      </c>
      <c r="I61" s="54">
        <v>0</v>
      </c>
      <c r="J61" s="53">
        <v>13866</v>
      </c>
      <c r="K61" s="53">
        <v>0</v>
      </c>
      <c r="L61" s="53">
        <v>0</v>
      </c>
      <c r="M61" s="53">
        <v>0</v>
      </c>
      <c r="N61" s="53">
        <v>0</v>
      </c>
      <c r="O61" s="189">
        <f t="shared" si="2"/>
        <v>13866</v>
      </c>
      <c r="P61" s="191">
        <f t="shared" si="3"/>
        <v>13866</v>
      </c>
    </row>
    <row r="62" spans="3:16" s="49" customFormat="1" ht="30" customHeight="1">
      <c r="C62" s="50"/>
      <c r="D62" s="59"/>
      <c r="E62" s="58" t="s">
        <v>77</v>
      </c>
      <c r="F62" s="53">
        <v>0</v>
      </c>
      <c r="G62" s="53">
        <v>0</v>
      </c>
      <c r="H62" s="189">
        <f t="shared" si="1"/>
        <v>0</v>
      </c>
      <c r="I62" s="71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189">
        <f t="shared" si="2"/>
        <v>0</v>
      </c>
      <c r="P62" s="191">
        <f t="shared" si="3"/>
        <v>0</v>
      </c>
    </row>
    <row r="63" spans="3:16" s="49" customFormat="1" ht="30" customHeight="1">
      <c r="C63" s="50"/>
      <c r="D63" s="56" t="s">
        <v>51</v>
      </c>
      <c r="E63" s="57"/>
      <c r="F63" s="188">
        <f>SUM(F64)</f>
        <v>318390</v>
      </c>
      <c r="G63" s="188">
        <f>SUM(G64)</f>
        <v>619600</v>
      </c>
      <c r="H63" s="189">
        <f t="shared" si="1"/>
        <v>937990</v>
      </c>
      <c r="I63" s="190">
        <f aca="true" t="shared" si="9" ref="I63:N63">SUM(I64)</f>
        <v>0</v>
      </c>
      <c r="J63" s="188">
        <f t="shared" si="9"/>
        <v>1074835</v>
      </c>
      <c r="K63" s="188">
        <f t="shared" si="9"/>
        <v>1727838</v>
      </c>
      <c r="L63" s="188">
        <f t="shared" si="9"/>
        <v>1272988</v>
      </c>
      <c r="M63" s="188">
        <f t="shared" si="9"/>
        <v>1052206</v>
      </c>
      <c r="N63" s="188">
        <f t="shared" si="9"/>
        <v>534764</v>
      </c>
      <c r="O63" s="189">
        <f t="shared" si="2"/>
        <v>5662631</v>
      </c>
      <c r="P63" s="191">
        <f t="shared" si="3"/>
        <v>6600621</v>
      </c>
    </row>
    <row r="64" spans="3:16" s="49" customFormat="1" ht="30" customHeight="1">
      <c r="C64" s="50"/>
      <c r="D64" s="51"/>
      <c r="E64" s="58" t="s">
        <v>52</v>
      </c>
      <c r="F64" s="53">
        <v>318390</v>
      </c>
      <c r="G64" s="53">
        <v>619600</v>
      </c>
      <c r="H64" s="189">
        <f t="shared" si="1"/>
        <v>937990</v>
      </c>
      <c r="I64" s="54">
        <v>0</v>
      </c>
      <c r="J64" s="53">
        <v>1074835</v>
      </c>
      <c r="K64" s="53">
        <v>1727838</v>
      </c>
      <c r="L64" s="53">
        <v>1272988</v>
      </c>
      <c r="M64" s="53">
        <v>1052206</v>
      </c>
      <c r="N64" s="53">
        <v>534764</v>
      </c>
      <c r="O64" s="189">
        <f t="shared" si="2"/>
        <v>5662631</v>
      </c>
      <c r="P64" s="191">
        <f t="shared" si="3"/>
        <v>6600621</v>
      </c>
    </row>
    <row r="65" spans="3:16" s="49" customFormat="1" ht="30" customHeight="1" hidden="1">
      <c r="C65" s="50"/>
      <c r="D65" s="51"/>
      <c r="E65" s="58" t="s">
        <v>53</v>
      </c>
      <c r="F65" s="193">
        <v>0</v>
      </c>
      <c r="G65" s="193">
        <v>0</v>
      </c>
      <c r="H65" s="189">
        <f t="shared" si="1"/>
        <v>0</v>
      </c>
      <c r="I65" s="54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189">
        <f t="shared" si="2"/>
        <v>0</v>
      </c>
      <c r="P65" s="191">
        <f t="shared" si="3"/>
        <v>0</v>
      </c>
    </row>
    <row r="66" spans="3:16" s="49" customFormat="1" ht="30" customHeight="1" hidden="1">
      <c r="C66" s="50"/>
      <c r="D66" s="51"/>
      <c r="E66" s="58" t="s">
        <v>54</v>
      </c>
      <c r="F66" s="193">
        <v>0</v>
      </c>
      <c r="G66" s="193">
        <v>0</v>
      </c>
      <c r="H66" s="189">
        <f t="shared" si="1"/>
        <v>0</v>
      </c>
      <c r="I66" s="54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189">
        <f t="shared" si="2"/>
        <v>0</v>
      </c>
      <c r="P66" s="191">
        <f t="shared" si="3"/>
        <v>0</v>
      </c>
    </row>
    <row r="67" spans="3:16" s="49" customFormat="1" ht="30" customHeight="1">
      <c r="C67" s="50"/>
      <c r="D67" s="60" t="s">
        <v>55</v>
      </c>
      <c r="E67" s="61"/>
      <c r="F67" s="53">
        <v>127872</v>
      </c>
      <c r="G67" s="53">
        <v>158788</v>
      </c>
      <c r="H67" s="189">
        <f t="shared" si="1"/>
        <v>286660</v>
      </c>
      <c r="I67" s="54">
        <v>0</v>
      </c>
      <c r="J67" s="53">
        <v>1539915</v>
      </c>
      <c r="K67" s="53">
        <v>1045638</v>
      </c>
      <c r="L67" s="53">
        <v>1029146</v>
      </c>
      <c r="M67" s="53">
        <v>1568658</v>
      </c>
      <c r="N67" s="53">
        <v>753697</v>
      </c>
      <c r="O67" s="189">
        <f t="shared" si="2"/>
        <v>5937054</v>
      </c>
      <c r="P67" s="191">
        <f t="shared" si="3"/>
        <v>6223714</v>
      </c>
    </row>
    <row r="68" spans="3:16" s="49" customFormat="1" ht="30" customHeight="1" thickBot="1">
      <c r="C68" s="62"/>
      <c r="D68" s="63" t="s">
        <v>56</v>
      </c>
      <c r="E68" s="64"/>
      <c r="F68" s="65">
        <v>387700</v>
      </c>
      <c r="G68" s="65">
        <v>512280</v>
      </c>
      <c r="H68" s="194">
        <f t="shared" si="1"/>
        <v>899980</v>
      </c>
      <c r="I68" s="66">
        <v>0</v>
      </c>
      <c r="J68" s="65">
        <v>3917515</v>
      </c>
      <c r="K68" s="65">
        <v>2401689</v>
      </c>
      <c r="L68" s="65">
        <v>1737554</v>
      </c>
      <c r="M68" s="65">
        <v>1138472</v>
      </c>
      <c r="N68" s="65">
        <v>491795</v>
      </c>
      <c r="O68" s="194">
        <f t="shared" si="2"/>
        <v>9687025</v>
      </c>
      <c r="P68" s="195">
        <f t="shared" si="3"/>
        <v>10587005</v>
      </c>
    </row>
    <row r="69" spans="3:16" s="49" customFormat="1" ht="30" customHeight="1">
      <c r="C69" s="48" t="s">
        <v>57</v>
      </c>
      <c r="D69" s="67"/>
      <c r="E69" s="68"/>
      <c r="F69" s="184">
        <f>SUM(F70:F78)</f>
        <v>60569</v>
      </c>
      <c r="G69" s="184">
        <f>SUM(G70:G78)</f>
        <v>76614</v>
      </c>
      <c r="H69" s="185">
        <f t="shared" si="1"/>
        <v>137183</v>
      </c>
      <c r="I69" s="186">
        <f>SUM(I70:I78)</f>
        <v>0</v>
      </c>
      <c r="J69" s="184">
        <f>SUM(J70:J78)</f>
        <v>9573707</v>
      </c>
      <c r="K69" s="184">
        <f>SUM(K70:K78)</f>
        <v>10037507</v>
      </c>
      <c r="L69" s="184">
        <f>SUM(L70:L78)</f>
        <v>12816819</v>
      </c>
      <c r="M69" s="184">
        <f>SUM(M70:M78)</f>
        <v>13313756</v>
      </c>
      <c r="N69" s="184">
        <f>SUM(N70:N78)</f>
        <v>9909317</v>
      </c>
      <c r="O69" s="185">
        <f t="shared" si="2"/>
        <v>55651106</v>
      </c>
      <c r="P69" s="187">
        <f t="shared" si="3"/>
        <v>55788289</v>
      </c>
    </row>
    <row r="70" spans="3:16" s="49" customFormat="1" ht="30" customHeight="1">
      <c r="C70" s="69"/>
      <c r="D70" s="60" t="s">
        <v>58</v>
      </c>
      <c r="E70" s="61"/>
      <c r="F70" s="70">
        <v>0</v>
      </c>
      <c r="G70" s="70">
        <v>0</v>
      </c>
      <c r="H70" s="196">
        <f t="shared" si="1"/>
        <v>0</v>
      </c>
      <c r="I70" s="71">
        <v>0</v>
      </c>
      <c r="J70" s="70">
        <v>1189766</v>
      </c>
      <c r="K70" s="70">
        <v>1969621</v>
      </c>
      <c r="L70" s="70">
        <v>2005223</v>
      </c>
      <c r="M70" s="70">
        <v>1505640</v>
      </c>
      <c r="N70" s="70">
        <v>570259</v>
      </c>
      <c r="O70" s="196">
        <f t="shared" si="2"/>
        <v>7240509</v>
      </c>
      <c r="P70" s="197">
        <f t="shared" si="3"/>
        <v>7240509</v>
      </c>
    </row>
    <row r="71" spans="3:16" s="49" customFormat="1" ht="30" customHeight="1">
      <c r="C71" s="50"/>
      <c r="D71" s="60" t="s">
        <v>59</v>
      </c>
      <c r="E71" s="61"/>
      <c r="F71" s="53">
        <v>0</v>
      </c>
      <c r="G71" s="53">
        <v>0</v>
      </c>
      <c r="H71" s="188">
        <f t="shared" si="1"/>
        <v>0</v>
      </c>
      <c r="I71" s="71">
        <v>0</v>
      </c>
      <c r="J71" s="53">
        <v>11978</v>
      </c>
      <c r="K71" s="53">
        <v>8894</v>
      </c>
      <c r="L71" s="53">
        <v>0</v>
      </c>
      <c r="M71" s="53">
        <v>0</v>
      </c>
      <c r="N71" s="53">
        <v>0</v>
      </c>
      <c r="O71" s="189">
        <f t="shared" si="2"/>
        <v>20872</v>
      </c>
      <c r="P71" s="191">
        <f t="shared" si="3"/>
        <v>20872</v>
      </c>
    </row>
    <row r="72" spans="3:16" s="49" customFormat="1" ht="30" customHeight="1">
      <c r="C72" s="50"/>
      <c r="D72" s="60" t="s">
        <v>74</v>
      </c>
      <c r="E72" s="61"/>
      <c r="F72" s="53">
        <v>0</v>
      </c>
      <c r="G72" s="53">
        <v>0</v>
      </c>
      <c r="H72" s="188">
        <f t="shared" si="1"/>
        <v>0</v>
      </c>
      <c r="I72" s="71">
        <v>0</v>
      </c>
      <c r="J72" s="53">
        <v>4468959</v>
      </c>
      <c r="K72" s="53">
        <v>3726042</v>
      </c>
      <c r="L72" s="53">
        <v>2910243</v>
      </c>
      <c r="M72" s="53">
        <v>1454224</v>
      </c>
      <c r="N72" s="53">
        <v>1138960</v>
      </c>
      <c r="O72" s="189">
        <f t="shared" si="2"/>
        <v>13698428</v>
      </c>
      <c r="P72" s="191">
        <f t="shared" si="3"/>
        <v>13698428</v>
      </c>
    </row>
    <row r="73" spans="3:16" s="49" customFormat="1" ht="30" customHeight="1">
      <c r="C73" s="50"/>
      <c r="D73" s="60" t="s">
        <v>60</v>
      </c>
      <c r="E73" s="61"/>
      <c r="F73" s="53">
        <v>0</v>
      </c>
      <c r="G73" s="53">
        <v>0</v>
      </c>
      <c r="H73" s="188">
        <f t="shared" si="1"/>
        <v>0</v>
      </c>
      <c r="I73" s="54">
        <v>0</v>
      </c>
      <c r="J73" s="53">
        <v>407910</v>
      </c>
      <c r="K73" s="53">
        <v>452272</v>
      </c>
      <c r="L73" s="53">
        <v>649007</v>
      </c>
      <c r="M73" s="53">
        <v>778935</v>
      </c>
      <c r="N73" s="53">
        <v>342896</v>
      </c>
      <c r="O73" s="189">
        <f t="shared" si="2"/>
        <v>2631020</v>
      </c>
      <c r="P73" s="191">
        <f t="shared" si="3"/>
        <v>2631020</v>
      </c>
    </row>
    <row r="74" spans="3:16" s="49" customFormat="1" ht="30" customHeight="1">
      <c r="C74" s="50"/>
      <c r="D74" s="60" t="s">
        <v>61</v>
      </c>
      <c r="E74" s="61"/>
      <c r="F74" s="53">
        <v>60569</v>
      </c>
      <c r="G74" s="53">
        <v>76614</v>
      </c>
      <c r="H74" s="188">
        <f t="shared" si="1"/>
        <v>137183</v>
      </c>
      <c r="I74" s="54">
        <v>0</v>
      </c>
      <c r="J74" s="53">
        <v>1456747</v>
      </c>
      <c r="K74" s="53">
        <v>1201677</v>
      </c>
      <c r="L74" s="53">
        <v>1263913</v>
      </c>
      <c r="M74" s="53">
        <v>956559</v>
      </c>
      <c r="N74" s="53">
        <v>304944</v>
      </c>
      <c r="O74" s="189">
        <f t="shared" si="2"/>
        <v>5183840</v>
      </c>
      <c r="P74" s="191">
        <f t="shared" si="3"/>
        <v>5321023</v>
      </c>
    </row>
    <row r="75" spans="3:16" s="49" customFormat="1" ht="30" customHeight="1">
      <c r="C75" s="50"/>
      <c r="D75" s="60" t="s">
        <v>62</v>
      </c>
      <c r="E75" s="61"/>
      <c r="F75" s="53">
        <v>0</v>
      </c>
      <c r="G75" s="53">
        <v>0</v>
      </c>
      <c r="H75" s="188">
        <f aca="true" t="shared" si="10" ref="H75:H84">SUM(F75:G75)</f>
        <v>0</v>
      </c>
      <c r="I75" s="71">
        <v>0</v>
      </c>
      <c r="J75" s="53">
        <v>2015317</v>
      </c>
      <c r="K75" s="53">
        <v>2576640</v>
      </c>
      <c r="L75" s="53">
        <v>3534346</v>
      </c>
      <c r="M75" s="53">
        <v>1567682</v>
      </c>
      <c r="N75" s="53">
        <v>1054708</v>
      </c>
      <c r="O75" s="189">
        <f aca="true" t="shared" si="11" ref="O75:O84">SUM(I75:N75)</f>
        <v>10748693</v>
      </c>
      <c r="P75" s="191">
        <f aca="true" t="shared" si="12" ref="P75:P84">SUM(O75,H75)</f>
        <v>10748693</v>
      </c>
    </row>
    <row r="76" spans="3:16" s="49" customFormat="1" ht="30" customHeight="1">
      <c r="C76" s="50"/>
      <c r="D76" s="60" t="s">
        <v>63</v>
      </c>
      <c r="E76" s="61"/>
      <c r="F76" s="53">
        <v>0</v>
      </c>
      <c r="G76" s="53">
        <v>0</v>
      </c>
      <c r="H76" s="188">
        <f t="shared" si="10"/>
        <v>0</v>
      </c>
      <c r="I76" s="71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189">
        <f t="shared" si="11"/>
        <v>0</v>
      </c>
      <c r="P76" s="191">
        <f t="shared" si="12"/>
        <v>0</v>
      </c>
    </row>
    <row r="77" spans="3:16" s="49" customFormat="1" ht="30" customHeight="1">
      <c r="C77" s="50"/>
      <c r="D77" s="153" t="s">
        <v>64</v>
      </c>
      <c r="E77" s="154"/>
      <c r="F77" s="53">
        <v>0</v>
      </c>
      <c r="G77" s="53">
        <v>0</v>
      </c>
      <c r="H77" s="189">
        <f t="shared" si="10"/>
        <v>0</v>
      </c>
      <c r="I77" s="71">
        <v>0</v>
      </c>
      <c r="J77" s="53">
        <v>23030</v>
      </c>
      <c r="K77" s="53">
        <v>102361</v>
      </c>
      <c r="L77" s="53">
        <v>2454087</v>
      </c>
      <c r="M77" s="53">
        <v>7050716</v>
      </c>
      <c r="N77" s="53">
        <v>6497550</v>
      </c>
      <c r="O77" s="189">
        <f t="shared" si="11"/>
        <v>16127744</v>
      </c>
      <c r="P77" s="191">
        <f t="shared" si="12"/>
        <v>16127744</v>
      </c>
    </row>
    <row r="78" spans="3:16" s="49" customFormat="1" ht="30" customHeight="1" thickBot="1">
      <c r="C78" s="62"/>
      <c r="D78" s="155" t="s">
        <v>65</v>
      </c>
      <c r="E78" s="156"/>
      <c r="F78" s="72">
        <v>0</v>
      </c>
      <c r="G78" s="72">
        <v>0</v>
      </c>
      <c r="H78" s="198">
        <f t="shared" si="10"/>
        <v>0</v>
      </c>
      <c r="I78" s="73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198">
        <f t="shared" si="11"/>
        <v>0</v>
      </c>
      <c r="P78" s="199">
        <f t="shared" si="12"/>
        <v>0</v>
      </c>
    </row>
    <row r="79" spans="3:16" s="49" customFormat="1" ht="30" customHeight="1">
      <c r="C79" s="48" t="s">
        <v>66</v>
      </c>
      <c r="D79" s="67"/>
      <c r="E79" s="68"/>
      <c r="F79" s="184">
        <f>SUM(F80:F83)</f>
        <v>0</v>
      </c>
      <c r="G79" s="184">
        <f>SUM(G80:G83)</f>
        <v>0</v>
      </c>
      <c r="H79" s="185">
        <f t="shared" si="10"/>
        <v>0</v>
      </c>
      <c r="I79" s="200">
        <v>0</v>
      </c>
      <c r="J79" s="184">
        <f>SUM(J80:J83)</f>
        <v>3813547</v>
      </c>
      <c r="K79" s="184">
        <f>SUM(K80:K83)</f>
        <v>4391060</v>
      </c>
      <c r="L79" s="184">
        <f>SUM(L80:L83)</f>
        <v>12368938</v>
      </c>
      <c r="M79" s="184">
        <f>SUM(M80:M83)</f>
        <v>29449362</v>
      </c>
      <c r="N79" s="184">
        <f>SUM(N80:N83)</f>
        <v>20142767</v>
      </c>
      <c r="O79" s="185">
        <f t="shared" si="11"/>
        <v>70165674</v>
      </c>
      <c r="P79" s="187">
        <f t="shared" si="12"/>
        <v>70165674</v>
      </c>
    </row>
    <row r="80" spans="3:16" s="49" customFormat="1" ht="30" customHeight="1">
      <c r="C80" s="50"/>
      <c r="D80" s="60" t="s">
        <v>67</v>
      </c>
      <c r="E80" s="61"/>
      <c r="F80" s="53">
        <v>0</v>
      </c>
      <c r="G80" s="53">
        <v>0</v>
      </c>
      <c r="H80" s="189">
        <f t="shared" si="10"/>
        <v>0</v>
      </c>
      <c r="I80" s="71">
        <v>0</v>
      </c>
      <c r="J80" s="53">
        <v>155868</v>
      </c>
      <c r="K80" s="53">
        <v>292979</v>
      </c>
      <c r="L80" s="53">
        <v>4782601</v>
      </c>
      <c r="M80" s="53">
        <v>14534189</v>
      </c>
      <c r="N80" s="53">
        <v>11251899</v>
      </c>
      <c r="O80" s="189">
        <f t="shared" si="11"/>
        <v>31017536</v>
      </c>
      <c r="P80" s="191">
        <f t="shared" si="12"/>
        <v>31017536</v>
      </c>
    </row>
    <row r="81" spans="3:16" s="49" customFormat="1" ht="30" customHeight="1">
      <c r="C81" s="50"/>
      <c r="D81" s="60" t="s">
        <v>68</v>
      </c>
      <c r="E81" s="61"/>
      <c r="F81" s="53">
        <v>0</v>
      </c>
      <c r="G81" s="53">
        <v>0</v>
      </c>
      <c r="H81" s="189">
        <f t="shared" si="10"/>
        <v>0</v>
      </c>
      <c r="I81" s="71">
        <v>0</v>
      </c>
      <c r="J81" s="53">
        <v>3430045</v>
      </c>
      <c r="K81" s="53">
        <v>3663190</v>
      </c>
      <c r="L81" s="53">
        <v>5749376</v>
      </c>
      <c r="M81" s="53">
        <v>7239140</v>
      </c>
      <c r="N81" s="53">
        <v>3930662</v>
      </c>
      <c r="O81" s="189">
        <f t="shared" si="11"/>
        <v>24012413</v>
      </c>
      <c r="P81" s="191">
        <f t="shared" si="12"/>
        <v>24012413</v>
      </c>
    </row>
    <row r="82" spans="3:16" s="49" customFormat="1" ht="30" customHeight="1">
      <c r="C82" s="50"/>
      <c r="D82" s="60" t="s">
        <v>69</v>
      </c>
      <c r="E82" s="61"/>
      <c r="F82" s="53">
        <v>0</v>
      </c>
      <c r="G82" s="53">
        <v>0</v>
      </c>
      <c r="H82" s="189">
        <f t="shared" si="10"/>
        <v>0</v>
      </c>
      <c r="I82" s="71">
        <v>0</v>
      </c>
      <c r="J82" s="53">
        <v>117413</v>
      </c>
      <c r="K82" s="53">
        <v>247597</v>
      </c>
      <c r="L82" s="53">
        <v>1482808</v>
      </c>
      <c r="M82" s="53">
        <v>6401856</v>
      </c>
      <c r="N82" s="53">
        <v>4135271</v>
      </c>
      <c r="O82" s="189">
        <f t="shared" si="11"/>
        <v>12384945</v>
      </c>
      <c r="P82" s="191">
        <f t="shared" si="12"/>
        <v>12384945</v>
      </c>
    </row>
    <row r="83" spans="3:16" s="49" customFormat="1" ht="30" customHeight="1" thickBot="1">
      <c r="C83" s="62"/>
      <c r="D83" s="63" t="s">
        <v>78</v>
      </c>
      <c r="E83" s="64"/>
      <c r="F83" s="65">
        <v>0</v>
      </c>
      <c r="G83" s="65">
        <v>0</v>
      </c>
      <c r="H83" s="194">
        <f t="shared" si="10"/>
        <v>0</v>
      </c>
      <c r="I83" s="74">
        <v>0</v>
      </c>
      <c r="J83" s="65">
        <v>110221</v>
      </c>
      <c r="K83" s="65">
        <v>187294</v>
      </c>
      <c r="L83" s="65">
        <v>354153</v>
      </c>
      <c r="M83" s="65">
        <v>1274177</v>
      </c>
      <c r="N83" s="65">
        <v>824935</v>
      </c>
      <c r="O83" s="194">
        <f t="shared" si="11"/>
        <v>2750780</v>
      </c>
      <c r="P83" s="195">
        <f t="shared" si="12"/>
        <v>2750780</v>
      </c>
    </row>
    <row r="84" spans="3:16" s="49" customFormat="1" ht="30" customHeight="1" thickBot="1">
      <c r="C84" s="157" t="s">
        <v>70</v>
      </c>
      <c r="D84" s="158"/>
      <c r="E84" s="158"/>
      <c r="F84" s="202">
        <f>SUM(F48,F69,F79)</f>
        <v>1828032</v>
      </c>
      <c r="G84" s="202">
        <f>SUM(G48,G69,G79)</f>
        <v>3492577</v>
      </c>
      <c r="H84" s="203">
        <f t="shared" si="10"/>
        <v>5320609</v>
      </c>
      <c r="I84" s="204">
        <f>SUM(I48,I69,I79)</f>
        <v>0</v>
      </c>
      <c r="J84" s="202">
        <f>SUM(J48,J69,J79)</f>
        <v>38180284</v>
      </c>
      <c r="K84" s="202">
        <f>SUM(K48,K69,K79)</f>
        <v>34822936</v>
      </c>
      <c r="L84" s="202">
        <f>SUM(L48,L69,L79)</f>
        <v>41871895</v>
      </c>
      <c r="M84" s="202">
        <f>SUM(M48,M69,M79)</f>
        <v>57862787</v>
      </c>
      <c r="N84" s="202">
        <f>SUM(N48,N69,N79)</f>
        <v>37983106</v>
      </c>
      <c r="O84" s="203">
        <f t="shared" si="11"/>
        <v>210721008</v>
      </c>
      <c r="P84" s="205">
        <f t="shared" si="12"/>
        <v>216041617</v>
      </c>
    </row>
    <row r="85" spans="1:5" s="49" customFormat="1" ht="12.75" thickTop="1">
      <c r="A85" s="1"/>
      <c r="B85" s="1"/>
      <c r="C85" s="1"/>
      <c r="D85" s="1"/>
      <c r="E85" s="1"/>
    </row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55" zoomScaleNormal="55" zoomScalePageLayoutView="0" workbookViewId="0" topLeftCell="A1">
      <selection activeCell="F18" sqref="F1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49" customWidth="1"/>
    <col min="17" max="17" width="4.25390625" style="49" customWidth="1"/>
    <col min="18" max="16384" width="0" style="49" hidden="1" customWidth="1"/>
  </cols>
  <sheetData>
    <row r="1" spans="4:15" ht="39.75" customHeight="1">
      <c r="D1" s="2"/>
      <c r="E1" s="3"/>
      <c r="G1" s="173" t="s">
        <v>21</v>
      </c>
      <c r="H1" s="173"/>
      <c r="I1" s="173"/>
      <c r="J1" s="173"/>
      <c r="K1" s="173"/>
      <c r="L1" s="173"/>
      <c r="M1" s="173"/>
      <c r="N1" s="174"/>
      <c r="O1" s="78"/>
    </row>
    <row r="2" spans="5:16" ht="30" customHeight="1">
      <c r="E2" s="4"/>
      <c r="G2" s="175" t="s">
        <v>91</v>
      </c>
      <c r="H2" s="175"/>
      <c r="I2" s="175"/>
      <c r="J2" s="175"/>
      <c r="K2" s="175"/>
      <c r="L2" s="175"/>
      <c r="M2" s="175"/>
      <c r="N2" s="176"/>
      <c r="O2" s="131">
        <v>41086</v>
      </c>
      <c r="P2" s="131"/>
    </row>
    <row r="3" spans="5:17" ht="24.75" customHeight="1">
      <c r="E3" s="34"/>
      <c r="F3" s="177"/>
      <c r="N3" s="178"/>
      <c r="O3" s="131"/>
      <c r="P3" s="131"/>
      <c r="Q3" s="82"/>
    </row>
    <row r="4" spans="3:17" ht="24.75" customHeight="1">
      <c r="C4" s="6"/>
      <c r="N4" s="179"/>
      <c r="O4" s="131" t="s">
        <v>31</v>
      </c>
      <c r="P4" s="131"/>
      <c r="Q4" s="82"/>
    </row>
    <row r="5" spans="3:17" ht="27" customHeight="1">
      <c r="C5" s="6" t="s">
        <v>27</v>
      </c>
      <c r="E5" s="7"/>
      <c r="F5" s="180"/>
      <c r="N5" s="181"/>
      <c r="O5" s="181"/>
      <c r="P5" s="104" t="s">
        <v>79</v>
      </c>
      <c r="Q5" s="82"/>
    </row>
    <row r="6" spans="3:17" ht="9" customHeight="1" thickBot="1">
      <c r="C6" s="35"/>
      <c r="D6" s="35"/>
      <c r="E6" s="35"/>
      <c r="F6" s="182"/>
      <c r="L6" s="87"/>
      <c r="M6" s="87"/>
      <c r="N6" s="183"/>
      <c r="O6" s="183"/>
      <c r="P6" s="183"/>
      <c r="Q6" s="87"/>
    </row>
    <row r="7" spans="3:17" ht="30" customHeight="1" thickBot="1" thickTop="1">
      <c r="C7" s="160" t="s">
        <v>32</v>
      </c>
      <c r="D7" s="161"/>
      <c r="E7" s="161"/>
      <c r="F7" s="164" t="s">
        <v>33</v>
      </c>
      <c r="G7" s="165"/>
      <c r="H7" s="165"/>
      <c r="I7" s="166" t="s">
        <v>34</v>
      </c>
      <c r="J7" s="166"/>
      <c r="K7" s="166"/>
      <c r="L7" s="166"/>
      <c r="M7" s="166"/>
      <c r="N7" s="166"/>
      <c r="O7" s="167"/>
      <c r="P7" s="168" t="s">
        <v>6</v>
      </c>
      <c r="Q7" s="14"/>
    </row>
    <row r="8" spans="3:17" ht="42" customHeight="1" thickBot="1">
      <c r="C8" s="162"/>
      <c r="D8" s="163"/>
      <c r="E8" s="163"/>
      <c r="F8" s="36" t="s">
        <v>7</v>
      </c>
      <c r="G8" s="36" t="s">
        <v>8</v>
      </c>
      <c r="H8" s="37" t="s">
        <v>9</v>
      </c>
      <c r="I8" s="38" t="s">
        <v>35</v>
      </c>
      <c r="J8" s="39" t="s">
        <v>1</v>
      </c>
      <c r="K8" s="39" t="s">
        <v>2</v>
      </c>
      <c r="L8" s="39" t="s">
        <v>3</v>
      </c>
      <c r="M8" s="39" t="s">
        <v>4</v>
      </c>
      <c r="N8" s="39" t="s">
        <v>5</v>
      </c>
      <c r="O8" s="40" t="s">
        <v>9</v>
      </c>
      <c r="P8" s="169"/>
      <c r="Q8" s="14"/>
    </row>
    <row r="9" spans="3:17" ht="30" customHeight="1" thickBot="1">
      <c r="C9" s="41" t="s">
        <v>72</v>
      </c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14"/>
    </row>
    <row r="10" spans="1:17" ht="30" customHeight="1">
      <c r="A10" s="49"/>
      <c r="B10" s="49"/>
      <c r="C10" s="48" t="s">
        <v>37</v>
      </c>
      <c r="D10" s="45"/>
      <c r="E10" s="46"/>
      <c r="F10" s="184">
        <f>SUM(F11,F17,F20,F25,F29,F30)</f>
        <v>24572133</v>
      </c>
      <c r="G10" s="184">
        <f>SUM(G11,G17,G20,G25,G29,G30)</f>
        <v>37579918</v>
      </c>
      <c r="H10" s="185">
        <f>SUM(F10:G10)</f>
        <v>62152051</v>
      </c>
      <c r="I10" s="186">
        <f aca="true" t="shared" si="0" ref="I10:N10">SUM(I11,I17,I20,I25,I29,I30)</f>
        <v>0</v>
      </c>
      <c r="J10" s="184">
        <f t="shared" si="0"/>
        <v>253087859</v>
      </c>
      <c r="K10" s="184">
        <f t="shared" si="0"/>
        <v>205831222</v>
      </c>
      <c r="L10" s="184">
        <f t="shared" si="0"/>
        <v>168217244</v>
      </c>
      <c r="M10" s="184">
        <f t="shared" si="0"/>
        <v>152726810</v>
      </c>
      <c r="N10" s="184">
        <f t="shared" si="0"/>
        <v>79605935</v>
      </c>
      <c r="O10" s="185">
        <f>SUM(I10:N10)</f>
        <v>859469070</v>
      </c>
      <c r="P10" s="187">
        <f>SUM(O10,H10)</f>
        <v>921621121</v>
      </c>
      <c r="Q10" s="14"/>
    </row>
    <row r="11" spans="1:16" ht="30" customHeight="1">
      <c r="A11" s="49"/>
      <c r="B11" s="49"/>
      <c r="C11" s="50"/>
      <c r="D11" s="51" t="s">
        <v>38</v>
      </c>
      <c r="E11" s="52"/>
      <c r="F11" s="188">
        <f>SUM(F12:F16)</f>
        <v>2127187</v>
      </c>
      <c r="G11" s="188">
        <f>SUM(G12:G16)</f>
        <v>5345608</v>
      </c>
      <c r="H11" s="189">
        <f aca="true" t="shared" si="1" ref="H11:H74">SUM(F11:G11)</f>
        <v>7472795</v>
      </c>
      <c r="I11" s="190">
        <f>SUM(I12:I16)</f>
        <v>0</v>
      </c>
      <c r="J11" s="188">
        <f>SUM(J12:J16)</f>
        <v>46957529</v>
      </c>
      <c r="K11" s="188">
        <f>SUM(K12:K16)</f>
        <v>39792179</v>
      </c>
      <c r="L11" s="188">
        <f>SUM(L12:L16)</f>
        <v>24801187</v>
      </c>
      <c r="M11" s="188">
        <f>SUM(M12:M16)</f>
        <v>33001507</v>
      </c>
      <c r="N11" s="188">
        <f>SUM(N12:N16)</f>
        <v>23138889</v>
      </c>
      <c r="O11" s="189">
        <f aca="true" t="shared" si="2" ref="O11:O74">SUM(I11:N11)</f>
        <v>167691291</v>
      </c>
      <c r="P11" s="191">
        <f aca="true" t="shared" si="3" ref="P11:P74">SUM(O11,H11)</f>
        <v>175164086</v>
      </c>
    </row>
    <row r="12" spans="1:16" ht="30" customHeight="1">
      <c r="A12" s="49"/>
      <c r="B12" s="49"/>
      <c r="C12" s="50"/>
      <c r="D12" s="51"/>
      <c r="E12" s="55" t="s">
        <v>39</v>
      </c>
      <c r="F12" s="53">
        <v>0</v>
      </c>
      <c r="G12" s="53">
        <v>0</v>
      </c>
      <c r="H12" s="189">
        <f t="shared" si="1"/>
        <v>0</v>
      </c>
      <c r="I12" s="54">
        <v>0</v>
      </c>
      <c r="J12" s="53">
        <v>30087455</v>
      </c>
      <c r="K12" s="53">
        <v>24101454</v>
      </c>
      <c r="L12" s="53">
        <v>14002382</v>
      </c>
      <c r="M12" s="53">
        <v>20531357</v>
      </c>
      <c r="N12" s="53">
        <v>12841480</v>
      </c>
      <c r="O12" s="189">
        <f t="shared" si="2"/>
        <v>101564128</v>
      </c>
      <c r="P12" s="191">
        <f t="shared" si="3"/>
        <v>101564128</v>
      </c>
    </row>
    <row r="13" spans="1:16" ht="30" customHeight="1">
      <c r="A13" s="49"/>
      <c r="B13" s="49"/>
      <c r="C13" s="50"/>
      <c r="D13" s="51"/>
      <c r="E13" s="55" t="s">
        <v>40</v>
      </c>
      <c r="F13" s="53">
        <v>0</v>
      </c>
      <c r="G13" s="53">
        <v>0</v>
      </c>
      <c r="H13" s="189">
        <f t="shared" si="1"/>
        <v>0</v>
      </c>
      <c r="I13" s="54">
        <v>0</v>
      </c>
      <c r="J13" s="53">
        <v>52100</v>
      </c>
      <c r="K13" s="53">
        <v>397348</v>
      </c>
      <c r="L13" s="53">
        <v>662515</v>
      </c>
      <c r="M13" s="53">
        <v>2725780</v>
      </c>
      <c r="N13" s="53">
        <v>2539070</v>
      </c>
      <c r="O13" s="189">
        <f t="shared" si="2"/>
        <v>6376813</v>
      </c>
      <c r="P13" s="191">
        <f t="shared" si="3"/>
        <v>6376813</v>
      </c>
    </row>
    <row r="14" spans="1:16" ht="30" customHeight="1">
      <c r="A14" s="49"/>
      <c r="B14" s="49"/>
      <c r="C14" s="50"/>
      <c r="D14" s="51"/>
      <c r="E14" s="55" t="s">
        <v>41</v>
      </c>
      <c r="F14" s="53">
        <v>887407</v>
      </c>
      <c r="G14" s="53">
        <v>2795008</v>
      </c>
      <c r="H14" s="189">
        <f t="shared" si="1"/>
        <v>3682415</v>
      </c>
      <c r="I14" s="54">
        <v>0</v>
      </c>
      <c r="J14" s="53">
        <v>6784328</v>
      </c>
      <c r="K14" s="53">
        <v>6757567</v>
      </c>
      <c r="L14" s="53">
        <v>3569040</v>
      </c>
      <c r="M14" s="53">
        <v>4428330</v>
      </c>
      <c r="N14" s="53">
        <v>4775046</v>
      </c>
      <c r="O14" s="189">
        <f t="shared" si="2"/>
        <v>26314311</v>
      </c>
      <c r="P14" s="191">
        <f t="shared" si="3"/>
        <v>29996726</v>
      </c>
    </row>
    <row r="15" spans="1:16" ht="30" customHeight="1">
      <c r="A15" s="49"/>
      <c r="B15" s="49"/>
      <c r="C15" s="50"/>
      <c r="D15" s="51"/>
      <c r="E15" s="55" t="s">
        <v>42</v>
      </c>
      <c r="F15" s="53">
        <v>818390</v>
      </c>
      <c r="G15" s="53">
        <v>1976740</v>
      </c>
      <c r="H15" s="189">
        <f t="shared" si="1"/>
        <v>2795130</v>
      </c>
      <c r="I15" s="54">
        <v>0</v>
      </c>
      <c r="J15" s="53">
        <v>6098286</v>
      </c>
      <c r="K15" s="53">
        <v>4800360</v>
      </c>
      <c r="L15" s="53">
        <v>3885450</v>
      </c>
      <c r="M15" s="53">
        <v>2897110</v>
      </c>
      <c r="N15" s="53">
        <v>1798023</v>
      </c>
      <c r="O15" s="189">
        <f t="shared" si="2"/>
        <v>19479229</v>
      </c>
      <c r="P15" s="191">
        <f t="shared" si="3"/>
        <v>22274359</v>
      </c>
    </row>
    <row r="16" spans="1:16" ht="30" customHeight="1">
      <c r="A16" s="49"/>
      <c r="B16" s="49"/>
      <c r="C16" s="50"/>
      <c r="D16" s="51"/>
      <c r="E16" s="55" t="s">
        <v>43</v>
      </c>
      <c r="F16" s="53">
        <v>421390</v>
      </c>
      <c r="G16" s="53">
        <v>573860</v>
      </c>
      <c r="H16" s="189">
        <f t="shared" si="1"/>
        <v>995250</v>
      </c>
      <c r="I16" s="54">
        <v>0</v>
      </c>
      <c r="J16" s="53">
        <v>3935360</v>
      </c>
      <c r="K16" s="53">
        <v>3735450</v>
      </c>
      <c r="L16" s="53">
        <v>2681800</v>
      </c>
      <c r="M16" s="53">
        <v>2418930</v>
      </c>
      <c r="N16" s="53">
        <v>1185270</v>
      </c>
      <c r="O16" s="189">
        <f t="shared" si="2"/>
        <v>13956810</v>
      </c>
      <c r="P16" s="191">
        <f t="shared" si="3"/>
        <v>14952060</v>
      </c>
    </row>
    <row r="17" spans="1:16" ht="30" customHeight="1">
      <c r="A17" s="49"/>
      <c r="B17" s="49"/>
      <c r="C17" s="50"/>
      <c r="D17" s="56" t="s">
        <v>44</v>
      </c>
      <c r="E17" s="57"/>
      <c r="F17" s="188">
        <f>SUM(F18:F19)</f>
        <v>6970160</v>
      </c>
      <c r="G17" s="188">
        <f>SUM(G18:G19)</f>
        <v>15127113</v>
      </c>
      <c r="H17" s="189">
        <f t="shared" si="1"/>
        <v>22097273</v>
      </c>
      <c r="I17" s="190">
        <f aca="true" t="shared" si="4" ref="I17:N17">SUM(I18:I19)</f>
        <v>0</v>
      </c>
      <c r="J17" s="188">
        <f t="shared" si="4"/>
        <v>125735523</v>
      </c>
      <c r="K17" s="188">
        <f t="shared" si="4"/>
        <v>101355271</v>
      </c>
      <c r="L17" s="188">
        <f t="shared" si="4"/>
        <v>74604029</v>
      </c>
      <c r="M17" s="188">
        <f t="shared" si="4"/>
        <v>53037471</v>
      </c>
      <c r="N17" s="188">
        <f t="shared" si="4"/>
        <v>26012942</v>
      </c>
      <c r="O17" s="189">
        <f t="shared" si="2"/>
        <v>380745236</v>
      </c>
      <c r="P17" s="191">
        <f t="shared" si="3"/>
        <v>402842509</v>
      </c>
    </row>
    <row r="18" spans="1:16" ht="30" customHeight="1">
      <c r="A18" s="49"/>
      <c r="B18" s="49"/>
      <c r="C18" s="50"/>
      <c r="D18" s="51"/>
      <c r="E18" s="55" t="s">
        <v>45</v>
      </c>
      <c r="F18" s="53">
        <v>0</v>
      </c>
      <c r="G18" s="53">
        <v>4</v>
      </c>
      <c r="H18" s="189">
        <f t="shared" si="1"/>
        <v>4</v>
      </c>
      <c r="I18" s="54">
        <v>0</v>
      </c>
      <c r="J18" s="53">
        <v>94111377</v>
      </c>
      <c r="K18" s="53">
        <v>76607007</v>
      </c>
      <c r="L18" s="53">
        <v>57913641</v>
      </c>
      <c r="M18" s="53">
        <v>45803251</v>
      </c>
      <c r="N18" s="53">
        <v>23513872</v>
      </c>
      <c r="O18" s="189">
        <f t="shared" si="2"/>
        <v>297949148</v>
      </c>
      <c r="P18" s="191">
        <f t="shared" si="3"/>
        <v>297949152</v>
      </c>
    </row>
    <row r="19" spans="1:16" ht="30" customHeight="1">
      <c r="A19" s="49"/>
      <c r="B19" s="49"/>
      <c r="C19" s="50"/>
      <c r="D19" s="51"/>
      <c r="E19" s="55" t="s">
        <v>46</v>
      </c>
      <c r="F19" s="53">
        <v>6970160</v>
      </c>
      <c r="G19" s="53">
        <v>15127109</v>
      </c>
      <c r="H19" s="189">
        <f t="shared" si="1"/>
        <v>22097269</v>
      </c>
      <c r="I19" s="54">
        <v>0</v>
      </c>
      <c r="J19" s="53">
        <v>31624146</v>
      </c>
      <c r="K19" s="53">
        <v>24748264</v>
      </c>
      <c r="L19" s="53">
        <v>16690388</v>
      </c>
      <c r="M19" s="53">
        <v>7234220</v>
      </c>
      <c r="N19" s="53">
        <v>2499070</v>
      </c>
      <c r="O19" s="189">
        <f t="shared" si="2"/>
        <v>82796088</v>
      </c>
      <c r="P19" s="191">
        <f t="shared" si="3"/>
        <v>104893357</v>
      </c>
    </row>
    <row r="20" spans="1:16" ht="30" customHeight="1">
      <c r="A20" s="49"/>
      <c r="B20" s="49"/>
      <c r="C20" s="50"/>
      <c r="D20" s="56" t="s">
        <v>47</v>
      </c>
      <c r="E20" s="57"/>
      <c r="F20" s="188">
        <f>SUM(F21:F24)</f>
        <v>239210</v>
      </c>
      <c r="G20" s="188">
        <f>SUM(G21:G24)</f>
        <v>782320</v>
      </c>
      <c r="H20" s="189">
        <f t="shared" si="1"/>
        <v>1021530</v>
      </c>
      <c r="I20" s="190">
        <f aca="true" t="shared" si="5" ref="I20:N20">SUM(I21:I24)</f>
        <v>0</v>
      </c>
      <c r="J20" s="188">
        <f t="shared" si="5"/>
        <v>9961815</v>
      </c>
      <c r="K20" s="188">
        <f t="shared" si="5"/>
        <v>11123601</v>
      </c>
      <c r="L20" s="188">
        <f t="shared" si="5"/>
        <v>27109823</v>
      </c>
      <c r="M20" s="188">
        <f t="shared" si="5"/>
        <v>27598640</v>
      </c>
      <c r="N20" s="188">
        <f t="shared" si="5"/>
        <v>12543530</v>
      </c>
      <c r="O20" s="189">
        <f t="shared" si="2"/>
        <v>88337409</v>
      </c>
      <c r="P20" s="191">
        <f t="shared" si="3"/>
        <v>89358939</v>
      </c>
    </row>
    <row r="21" spans="1:16" ht="30" customHeight="1">
      <c r="A21" s="49"/>
      <c r="B21" s="49"/>
      <c r="C21" s="50"/>
      <c r="D21" s="51"/>
      <c r="E21" s="55" t="s">
        <v>48</v>
      </c>
      <c r="F21" s="53">
        <v>164920</v>
      </c>
      <c r="G21" s="53">
        <v>745380</v>
      </c>
      <c r="H21" s="189">
        <f t="shared" si="1"/>
        <v>910300</v>
      </c>
      <c r="I21" s="54">
        <v>0</v>
      </c>
      <c r="J21" s="53">
        <v>8407315</v>
      </c>
      <c r="K21" s="53">
        <v>9549941</v>
      </c>
      <c r="L21" s="53">
        <v>25415898</v>
      </c>
      <c r="M21" s="53">
        <v>26960900</v>
      </c>
      <c r="N21" s="53">
        <v>11843160</v>
      </c>
      <c r="O21" s="189">
        <f t="shared" si="2"/>
        <v>82177214</v>
      </c>
      <c r="P21" s="191">
        <f t="shared" si="3"/>
        <v>83087514</v>
      </c>
    </row>
    <row r="22" spans="1:16" ht="30" customHeight="1">
      <c r="A22" s="49"/>
      <c r="B22" s="49"/>
      <c r="C22" s="50"/>
      <c r="D22" s="51"/>
      <c r="E22" s="58" t="s">
        <v>49</v>
      </c>
      <c r="F22" s="53">
        <v>74290</v>
      </c>
      <c r="G22" s="53">
        <v>36940</v>
      </c>
      <c r="H22" s="189">
        <f t="shared" si="1"/>
        <v>111230</v>
      </c>
      <c r="I22" s="54">
        <v>0</v>
      </c>
      <c r="J22" s="53">
        <v>1415840</v>
      </c>
      <c r="K22" s="53">
        <v>1573660</v>
      </c>
      <c r="L22" s="53">
        <v>1693925</v>
      </c>
      <c r="M22" s="53">
        <v>637740</v>
      </c>
      <c r="N22" s="53">
        <v>700370</v>
      </c>
      <c r="O22" s="189">
        <f t="shared" si="2"/>
        <v>6021535</v>
      </c>
      <c r="P22" s="191">
        <f t="shared" si="3"/>
        <v>6132765</v>
      </c>
    </row>
    <row r="23" spans="1:16" ht="30" customHeight="1">
      <c r="A23" s="49"/>
      <c r="B23" s="49"/>
      <c r="C23" s="50"/>
      <c r="D23" s="51"/>
      <c r="E23" s="58" t="s">
        <v>50</v>
      </c>
      <c r="F23" s="53">
        <v>0</v>
      </c>
      <c r="G23" s="53">
        <v>0</v>
      </c>
      <c r="H23" s="189">
        <f t="shared" si="1"/>
        <v>0</v>
      </c>
      <c r="I23" s="54">
        <v>0</v>
      </c>
      <c r="J23" s="53">
        <v>138660</v>
      </c>
      <c r="K23" s="53">
        <v>0</v>
      </c>
      <c r="L23" s="53">
        <v>0</v>
      </c>
      <c r="M23" s="53">
        <v>0</v>
      </c>
      <c r="N23" s="53">
        <v>0</v>
      </c>
      <c r="O23" s="189">
        <f t="shared" si="2"/>
        <v>138660</v>
      </c>
      <c r="P23" s="191">
        <f t="shared" si="3"/>
        <v>138660</v>
      </c>
    </row>
    <row r="24" spans="1:16" ht="30" customHeight="1">
      <c r="A24" s="49"/>
      <c r="B24" s="49"/>
      <c r="C24" s="50"/>
      <c r="D24" s="59"/>
      <c r="E24" s="58" t="s">
        <v>77</v>
      </c>
      <c r="F24" s="53">
        <v>0</v>
      </c>
      <c r="G24" s="53">
        <v>0</v>
      </c>
      <c r="H24" s="189">
        <f t="shared" si="1"/>
        <v>0</v>
      </c>
      <c r="I24" s="71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189">
        <f t="shared" si="2"/>
        <v>0</v>
      </c>
      <c r="P24" s="191">
        <f t="shared" si="3"/>
        <v>0</v>
      </c>
    </row>
    <row r="25" spans="1:16" ht="30" customHeight="1">
      <c r="A25" s="49"/>
      <c r="B25" s="49"/>
      <c r="C25" s="50"/>
      <c r="D25" s="56" t="s">
        <v>51</v>
      </c>
      <c r="E25" s="57"/>
      <c r="F25" s="188">
        <f>SUM(F26:F28)</f>
        <v>10063591</v>
      </c>
      <c r="G25" s="188">
        <f>SUM(G26:G28)</f>
        <v>9593796</v>
      </c>
      <c r="H25" s="189">
        <f t="shared" si="1"/>
        <v>19657387</v>
      </c>
      <c r="I25" s="190">
        <f aca="true" t="shared" si="6" ref="I25:N25">SUM(I26:I28)</f>
        <v>0</v>
      </c>
      <c r="J25" s="188">
        <f>SUM(J26:J28)</f>
        <v>15766924</v>
      </c>
      <c r="K25" s="188">
        <f t="shared" si="6"/>
        <v>19033876</v>
      </c>
      <c r="L25" s="188">
        <f t="shared" si="6"/>
        <v>14009062</v>
      </c>
      <c r="M25" s="188">
        <f t="shared" si="6"/>
        <v>11917690</v>
      </c>
      <c r="N25" s="188">
        <f t="shared" si="6"/>
        <v>5393400</v>
      </c>
      <c r="O25" s="189">
        <f t="shared" si="2"/>
        <v>66120952</v>
      </c>
      <c r="P25" s="191">
        <f t="shared" si="3"/>
        <v>85778339</v>
      </c>
    </row>
    <row r="26" spans="1:16" ht="30" customHeight="1">
      <c r="A26" s="49"/>
      <c r="B26" s="49"/>
      <c r="C26" s="50"/>
      <c r="D26" s="51"/>
      <c r="E26" s="58" t="s">
        <v>52</v>
      </c>
      <c r="F26" s="53">
        <v>3183900</v>
      </c>
      <c r="G26" s="53">
        <v>6196000</v>
      </c>
      <c r="H26" s="189">
        <f t="shared" si="1"/>
        <v>9379900</v>
      </c>
      <c r="I26" s="54">
        <v>0</v>
      </c>
      <c r="J26" s="53">
        <v>10748350</v>
      </c>
      <c r="K26" s="53">
        <v>17278380</v>
      </c>
      <c r="L26" s="53">
        <v>12729880</v>
      </c>
      <c r="M26" s="53">
        <v>10522060</v>
      </c>
      <c r="N26" s="53">
        <v>5347640</v>
      </c>
      <c r="O26" s="189">
        <f t="shared" si="2"/>
        <v>56626310</v>
      </c>
      <c r="P26" s="191">
        <f t="shared" si="3"/>
        <v>66006210</v>
      </c>
    </row>
    <row r="27" spans="1:16" ht="30" customHeight="1">
      <c r="A27" s="49"/>
      <c r="B27" s="49"/>
      <c r="C27" s="50"/>
      <c r="D27" s="51"/>
      <c r="E27" s="58" t="s">
        <v>53</v>
      </c>
      <c r="F27" s="193">
        <v>854052</v>
      </c>
      <c r="G27" s="193">
        <v>762614</v>
      </c>
      <c r="H27" s="189">
        <f t="shared" si="1"/>
        <v>1616666</v>
      </c>
      <c r="I27" s="192">
        <v>0</v>
      </c>
      <c r="J27" s="193">
        <v>913200</v>
      </c>
      <c r="K27" s="193">
        <v>719366</v>
      </c>
      <c r="L27" s="193">
        <v>265084</v>
      </c>
      <c r="M27" s="193">
        <v>363480</v>
      </c>
      <c r="N27" s="193">
        <v>45760</v>
      </c>
      <c r="O27" s="189">
        <f t="shared" si="2"/>
        <v>2306890</v>
      </c>
      <c r="P27" s="191">
        <f t="shared" si="3"/>
        <v>3923556</v>
      </c>
    </row>
    <row r="28" spans="1:16" ht="30" customHeight="1">
      <c r="A28" s="49"/>
      <c r="B28" s="49"/>
      <c r="C28" s="50"/>
      <c r="D28" s="51"/>
      <c r="E28" s="58" t="s">
        <v>54</v>
      </c>
      <c r="F28" s="193">
        <v>6025639</v>
      </c>
      <c r="G28" s="193">
        <v>2635182</v>
      </c>
      <c r="H28" s="189">
        <f t="shared" si="1"/>
        <v>8660821</v>
      </c>
      <c r="I28" s="192">
        <v>0</v>
      </c>
      <c r="J28" s="193">
        <v>4105374</v>
      </c>
      <c r="K28" s="193">
        <v>1036130</v>
      </c>
      <c r="L28" s="193">
        <v>1014098</v>
      </c>
      <c r="M28" s="193">
        <v>1032150</v>
      </c>
      <c r="N28" s="193">
        <v>0</v>
      </c>
      <c r="O28" s="189">
        <f t="shared" si="2"/>
        <v>7187752</v>
      </c>
      <c r="P28" s="191">
        <f t="shared" si="3"/>
        <v>15848573</v>
      </c>
    </row>
    <row r="29" spans="1:16" ht="30" customHeight="1">
      <c r="A29" s="49"/>
      <c r="B29" s="49"/>
      <c r="C29" s="50"/>
      <c r="D29" s="60" t="s">
        <v>55</v>
      </c>
      <c r="E29" s="61"/>
      <c r="F29" s="53">
        <v>1294383</v>
      </c>
      <c r="G29" s="53">
        <v>1608191</v>
      </c>
      <c r="H29" s="189">
        <f t="shared" si="1"/>
        <v>2902574</v>
      </c>
      <c r="I29" s="54">
        <v>0</v>
      </c>
      <c r="J29" s="53">
        <v>15475184</v>
      </c>
      <c r="K29" s="53">
        <v>10498657</v>
      </c>
      <c r="L29" s="53">
        <v>10310549</v>
      </c>
      <c r="M29" s="53">
        <v>15765634</v>
      </c>
      <c r="N29" s="53">
        <v>7588559</v>
      </c>
      <c r="O29" s="189">
        <f t="shared" si="2"/>
        <v>59638583</v>
      </c>
      <c r="P29" s="191">
        <f t="shared" si="3"/>
        <v>62541157</v>
      </c>
    </row>
    <row r="30" spans="1:16" ht="30" customHeight="1" thickBot="1">
      <c r="A30" s="49"/>
      <c r="B30" s="49"/>
      <c r="C30" s="62"/>
      <c r="D30" s="63" t="s">
        <v>56</v>
      </c>
      <c r="E30" s="64"/>
      <c r="F30" s="65">
        <v>3877602</v>
      </c>
      <c r="G30" s="65">
        <v>5122890</v>
      </c>
      <c r="H30" s="194">
        <f t="shared" si="1"/>
        <v>9000492</v>
      </c>
      <c r="I30" s="66">
        <v>0</v>
      </c>
      <c r="J30" s="65">
        <v>39190884</v>
      </c>
      <c r="K30" s="65">
        <v>24027638</v>
      </c>
      <c r="L30" s="65">
        <v>17382594</v>
      </c>
      <c r="M30" s="65">
        <v>11405868</v>
      </c>
      <c r="N30" s="65">
        <v>4928615</v>
      </c>
      <c r="O30" s="194">
        <f t="shared" si="2"/>
        <v>96935599</v>
      </c>
      <c r="P30" s="195">
        <f t="shared" si="3"/>
        <v>105936091</v>
      </c>
    </row>
    <row r="31" spans="1:16" ht="30" customHeight="1">
      <c r="A31" s="49"/>
      <c r="B31" s="49"/>
      <c r="C31" s="48" t="s">
        <v>57</v>
      </c>
      <c r="D31" s="67"/>
      <c r="E31" s="68"/>
      <c r="F31" s="184">
        <f>SUM(F32:F40)</f>
        <v>605690</v>
      </c>
      <c r="G31" s="184">
        <f>SUM(G32:G40)</f>
        <v>766140</v>
      </c>
      <c r="H31" s="185">
        <f t="shared" si="1"/>
        <v>1371830</v>
      </c>
      <c r="I31" s="186">
        <f>SUM(I32:I40)</f>
        <v>0</v>
      </c>
      <c r="J31" s="184">
        <f>SUM(J32:J40)</f>
        <v>95738233</v>
      </c>
      <c r="K31" s="184">
        <f>SUM(K32:K40)</f>
        <v>100375733</v>
      </c>
      <c r="L31" s="184">
        <f>SUM(L32:L40)</f>
        <v>128170884</v>
      </c>
      <c r="M31" s="184">
        <f>SUM(M32:M40)</f>
        <v>133144763</v>
      </c>
      <c r="N31" s="184">
        <f>SUM(N32:N40)</f>
        <v>99097427</v>
      </c>
      <c r="O31" s="185">
        <f t="shared" si="2"/>
        <v>556527040</v>
      </c>
      <c r="P31" s="187">
        <f t="shared" si="3"/>
        <v>557898870</v>
      </c>
    </row>
    <row r="32" spans="1:16" ht="30" customHeight="1">
      <c r="A32" s="49"/>
      <c r="B32" s="49"/>
      <c r="C32" s="69"/>
      <c r="D32" s="60" t="s">
        <v>58</v>
      </c>
      <c r="E32" s="61"/>
      <c r="F32" s="70">
        <v>0</v>
      </c>
      <c r="G32" s="70">
        <v>0</v>
      </c>
      <c r="H32" s="196">
        <f t="shared" si="1"/>
        <v>0</v>
      </c>
      <c r="I32" s="71">
        <v>0</v>
      </c>
      <c r="J32" s="70">
        <v>11897660</v>
      </c>
      <c r="K32" s="70">
        <v>19696210</v>
      </c>
      <c r="L32" s="70">
        <v>20052230</v>
      </c>
      <c r="M32" s="70">
        <v>15056400</v>
      </c>
      <c r="N32" s="70">
        <v>5702590</v>
      </c>
      <c r="O32" s="196">
        <f t="shared" si="2"/>
        <v>72405090</v>
      </c>
      <c r="P32" s="197">
        <f t="shared" si="3"/>
        <v>72405090</v>
      </c>
    </row>
    <row r="33" spans="1:16" ht="30" customHeight="1">
      <c r="A33" s="49"/>
      <c r="B33" s="49"/>
      <c r="C33" s="50"/>
      <c r="D33" s="60" t="s">
        <v>59</v>
      </c>
      <c r="E33" s="61"/>
      <c r="F33" s="53">
        <v>0</v>
      </c>
      <c r="G33" s="53">
        <v>0</v>
      </c>
      <c r="H33" s="188">
        <f t="shared" si="1"/>
        <v>0</v>
      </c>
      <c r="I33" s="71">
        <v>0</v>
      </c>
      <c r="J33" s="53">
        <v>119780</v>
      </c>
      <c r="K33" s="53">
        <v>88940</v>
      </c>
      <c r="L33" s="53">
        <v>0</v>
      </c>
      <c r="M33" s="53">
        <v>0</v>
      </c>
      <c r="N33" s="53">
        <v>0</v>
      </c>
      <c r="O33" s="189">
        <f t="shared" si="2"/>
        <v>208720</v>
      </c>
      <c r="P33" s="191">
        <f t="shared" si="3"/>
        <v>208720</v>
      </c>
    </row>
    <row r="34" spans="1:16" ht="30" customHeight="1">
      <c r="A34" s="49"/>
      <c r="B34" s="49"/>
      <c r="C34" s="50"/>
      <c r="D34" s="60" t="s">
        <v>74</v>
      </c>
      <c r="E34" s="61"/>
      <c r="F34" s="53">
        <v>0</v>
      </c>
      <c r="G34" s="53">
        <v>0</v>
      </c>
      <c r="H34" s="188">
        <f t="shared" si="1"/>
        <v>0</v>
      </c>
      <c r="I34" s="71">
        <v>0</v>
      </c>
      <c r="J34" s="53">
        <v>44690753</v>
      </c>
      <c r="K34" s="53">
        <v>37261083</v>
      </c>
      <c r="L34" s="53">
        <v>29105124</v>
      </c>
      <c r="M34" s="53">
        <v>14549443</v>
      </c>
      <c r="N34" s="53">
        <v>11389600</v>
      </c>
      <c r="O34" s="189">
        <f t="shared" si="2"/>
        <v>136996003</v>
      </c>
      <c r="P34" s="191">
        <f t="shared" si="3"/>
        <v>136996003</v>
      </c>
    </row>
    <row r="35" spans="1:16" ht="30" customHeight="1">
      <c r="A35" s="49"/>
      <c r="B35" s="49"/>
      <c r="C35" s="50"/>
      <c r="D35" s="60" t="s">
        <v>60</v>
      </c>
      <c r="E35" s="61"/>
      <c r="F35" s="53">
        <v>0</v>
      </c>
      <c r="G35" s="53">
        <v>0</v>
      </c>
      <c r="H35" s="188">
        <f t="shared" si="1"/>
        <v>0</v>
      </c>
      <c r="I35" s="54">
        <v>0</v>
      </c>
      <c r="J35" s="53">
        <v>4079100</v>
      </c>
      <c r="K35" s="53">
        <v>4522720</v>
      </c>
      <c r="L35" s="53">
        <v>6490070</v>
      </c>
      <c r="M35" s="53">
        <v>7789350</v>
      </c>
      <c r="N35" s="53">
        <v>3428960</v>
      </c>
      <c r="O35" s="189">
        <f t="shared" si="2"/>
        <v>26310200</v>
      </c>
      <c r="P35" s="191">
        <f t="shared" si="3"/>
        <v>26310200</v>
      </c>
    </row>
    <row r="36" spans="1:16" ht="30" customHeight="1">
      <c r="A36" s="49"/>
      <c r="B36" s="49"/>
      <c r="C36" s="50"/>
      <c r="D36" s="60" t="s">
        <v>61</v>
      </c>
      <c r="E36" s="61"/>
      <c r="F36" s="53">
        <v>605690</v>
      </c>
      <c r="G36" s="53">
        <v>766140</v>
      </c>
      <c r="H36" s="188">
        <f t="shared" si="1"/>
        <v>1371830</v>
      </c>
      <c r="I36" s="54">
        <v>0</v>
      </c>
      <c r="J36" s="53">
        <v>14567470</v>
      </c>
      <c r="K36" s="53">
        <v>12016770</v>
      </c>
      <c r="L36" s="53">
        <v>12639130</v>
      </c>
      <c r="M36" s="53">
        <v>9565590</v>
      </c>
      <c r="N36" s="53">
        <v>3049440</v>
      </c>
      <c r="O36" s="189">
        <f t="shared" si="2"/>
        <v>51838400</v>
      </c>
      <c r="P36" s="191">
        <f t="shared" si="3"/>
        <v>53210230</v>
      </c>
    </row>
    <row r="37" spans="1:16" ht="30" customHeight="1">
      <c r="A37" s="49"/>
      <c r="B37" s="49"/>
      <c r="C37" s="50"/>
      <c r="D37" s="60" t="s">
        <v>62</v>
      </c>
      <c r="E37" s="61"/>
      <c r="F37" s="53">
        <v>0</v>
      </c>
      <c r="G37" s="53">
        <v>0</v>
      </c>
      <c r="H37" s="188">
        <f t="shared" si="1"/>
        <v>0</v>
      </c>
      <c r="I37" s="71">
        <v>0</v>
      </c>
      <c r="J37" s="53">
        <v>20153170</v>
      </c>
      <c r="K37" s="53">
        <v>25766400</v>
      </c>
      <c r="L37" s="53">
        <v>35343460</v>
      </c>
      <c r="M37" s="53">
        <v>15676820</v>
      </c>
      <c r="N37" s="53">
        <v>10551337</v>
      </c>
      <c r="O37" s="189">
        <f t="shared" si="2"/>
        <v>107491187</v>
      </c>
      <c r="P37" s="191">
        <f t="shared" si="3"/>
        <v>107491187</v>
      </c>
    </row>
    <row r="38" spans="1:16" ht="30" customHeight="1">
      <c r="A38" s="49"/>
      <c r="B38" s="49"/>
      <c r="C38" s="50"/>
      <c r="D38" s="60" t="s">
        <v>63</v>
      </c>
      <c r="E38" s="61"/>
      <c r="F38" s="53">
        <v>0</v>
      </c>
      <c r="G38" s="53">
        <v>0</v>
      </c>
      <c r="H38" s="188">
        <f t="shared" si="1"/>
        <v>0</v>
      </c>
      <c r="I38" s="71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189">
        <f t="shared" si="2"/>
        <v>0</v>
      </c>
      <c r="P38" s="191">
        <f t="shared" si="3"/>
        <v>0</v>
      </c>
    </row>
    <row r="39" spans="1:16" ht="30" customHeight="1">
      <c r="A39" s="49"/>
      <c r="B39" s="49"/>
      <c r="C39" s="50"/>
      <c r="D39" s="153" t="s">
        <v>64</v>
      </c>
      <c r="E39" s="170"/>
      <c r="F39" s="53">
        <v>0</v>
      </c>
      <c r="G39" s="53">
        <v>0</v>
      </c>
      <c r="H39" s="189">
        <f t="shared" si="1"/>
        <v>0</v>
      </c>
      <c r="I39" s="71">
        <v>0</v>
      </c>
      <c r="J39" s="53">
        <v>230300</v>
      </c>
      <c r="K39" s="53">
        <v>1023610</v>
      </c>
      <c r="L39" s="53">
        <v>24540870</v>
      </c>
      <c r="M39" s="53">
        <v>70507160</v>
      </c>
      <c r="N39" s="53">
        <v>64975500</v>
      </c>
      <c r="O39" s="189">
        <f t="shared" si="2"/>
        <v>161277440</v>
      </c>
      <c r="P39" s="191">
        <f t="shared" si="3"/>
        <v>161277440</v>
      </c>
    </row>
    <row r="40" spans="1:16" ht="30" customHeight="1" thickBot="1">
      <c r="A40" s="49"/>
      <c r="B40" s="49"/>
      <c r="C40" s="62"/>
      <c r="D40" s="155" t="s">
        <v>65</v>
      </c>
      <c r="E40" s="156"/>
      <c r="F40" s="72">
        <v>0</v>
      </c>
      <c r="G40" s="72">
        <v>0</v>
      </c>
      <c r="H40" s="198">
        <f t="shared" si="1"/>
        <v>0</v>
      </c>
      <c r="I40" s="73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198">
        <f t="shared" si="2"/>
        <v>0</v>
      </c>
      <c r="P40" s="199">
        <f t="shared" si="3"/>
        <v>0</v>
      </c>
    </row>
    <row r="41" spans="1:16" ht="30" customHeight="1">
      <c r="A41" s="49"/>
      <c r="B41" s="49"/>
      <c r="C41" s="48" t="s">
        <v>66</v>
      </c>
      <c r="D41" s="67"/>
      <c r="E41" s="68"/>
      <c r="F41" s="184">
        <f>SUM(F42:F45)</f>
        <v>0</v>
      </c>
      <c r="G41" s="184">
        <f>SUM(G42:G45)</f>
        <v>0</v>
      </c>
      <c r="H41" s="185">
        <f t="shared" si="1"/>
        <v>0</v>
      </c>
      <c r="I41" s="200">
        <v>0</v>
      </c>
      <c r="J41" s="184">
        <f>SUM(J42:J45)</f>
        <v>38152805</v>
      </c>
      <c r="K41" s="184">
        <f>SUM(K42:K45)</f>
        <v>43933501</v>
      </c>
      <c r="L41" s="184">
        <f>SUM(L42:L45)</f>
        <v>123713432</v>
      </c>
      <c r="M41" s="184">
        <f>SUM(M42:M45)</f>
        <v>294589168</v>
      </c>
      <c r="N41" s="184">
        <f>SUM(N42:N45)</f>
        <v>201512753</v>
      </c>
      <c r="O41" s="185">
        <f t="shared" si="2"/>
        <v>701901659</v>
      </c>
      <c r="P41" s="187">
        <f t="shared" si="3"/>
        <v>701901659</v>
      </c>
    </row>
    <row r="42" spans="1:16" ht="30" customHeight="1">
      <c r="A42" s="49"/>
      <c r="B42" s="49"/>
      <c r="C42" s="50"/>
      <c r="D42" s="60" t="s">
        <v>67</v>
      </c>
      <c r="E42" s="61"/>
      <c r="F42" s="193">
        <v>0</v>
      </c>
      <c r="G42" s="193">
        <v>0</v>
      </c>
      <c r="H42" s="189">
        <f t="shared" si="1"/>
        <v>0</v>
      </c>
      <c r="I42" s="71">
        <v>0</v>
      </c>
      <c r="J42" s="53">
        <v>1565296</v>
      </c>
      <c r="K42" s="53">
        <v>2929790</v>
      </c>
      <c r="L42" s="53">
        <v>47845423</v>
      </c>
      <c r="M42" s="53">
        <v>145370225</v>
      </c>
      <c r="N42" s="53">
        <v>112573867</v>
      </c>
      <c r="O42" s="189">
        <f t="shared" si="2"/>
        <v>310284601</v>
      </c>
      <c r="P42" s="191">
        <f t="shared" si="3"/>
        <v>310284601</v>
      </c>
    </row>
    <row r="43" spans="1:16" ht="30" customHeight="1">
      <c r="A43" s="49"/>
      <c r="B43" s="49"/>
      <c r="C43" s="50"/>
      <c r="D43" s="60" t="s">
        <v>68</v>
      </c>
      <c r="E43" s="61"/>
      <c r="F43" s="193">
        <v>0</v>
      </c>
      <c r="G43" s="193">
        <v>0</v>
      </c>
      <c r="H43" s="189">
        <f t="shared" si="1"/>
        <v>0</v>
      </c>
      <c r="I43" s="71">
        <v>0</v>
      </c>
      <c r="J43" s="53">
        <v>34311169</v>
      </c>
      <c r="K43" s="53">
        <v>36654801</v>
      </c>
      <c r="L43" s="53">
        <v>57498399</v>
      </c>
      <c r="M43" s="53">
        <v>72419590</v>
      </c>
      <c r="N43" s="53">
        <v>39318315</v>
      </c>
      <c r="O43" s="189">
        <f t="shared" si="2"/>
        <v>240202274</v>
      </c>
      <c r="P43" s="191">
        <f t="shared" si="3"/>
        <v>240202274</v>
      </c>
    </row>
    <row r="44" spans="1:16" ht="30" customHeight="1">
      <c r="A44" s="49"/>
      <c r="B44" s="49"/>
      <c r="C44" s="50"/>
      <c r="D44" s="60" t="s">
        <v>69</v>
      </c>
      <c r="E44" s="61"/>
      <c r="F44" s="193">
        <v>0</v>
      </c>
      <c r="G44" s="193">
        <v>0</v>
      </c>
      <c r="H44" s="189">
        <f t="shared" si="1"/>
        <v>0</v>
      </c>
      <c r="I44" s="71">
        <v>0</v>
      </c>
      <c r="J44" s="53">
        <v>1174130</v>
      </c>
      <c r="K44" s="53">
        <v>2475970</v>
      </c>
      <c r="L44" s="53">
        <v>14828080</v>
      </c>
      <c r="M44" s="53">
        <v>64057583</v>
      </c>
      <c r="N44" s="53">
        <v>41371221</v>
      </c>
      <c r="O44" s="189">
        <f t="shared" si="2"/>
        <v>123906984</v>
      </c>
      <c r="P44" s="191">
        <f t="shared" si="3"/>
        <v>123906984</v>
      </c>
    </row>
    <row r="45" spans="1:16" ht="30" customHeight="1" thickBot="1">
      <c r="A45" s="49"/>
      <c r="B45" s="49"/>
      <c r="C45" s="62"/>
      <c r="D45" s="63" t="s">
        <v>78</v>
      </c>
      <c r="E45" s="64"/>
      <c r="F45" s="206">
        <v>0</v>
      </c>
      <c r="G45" s="206">
        <v>0</v>
      </c>
      <c r="H45" s="194">
        <f t="shared" si="1"/>
        <v>0</v>
      </c>
      <c r="I45" s="74">
        <v>0</v>
      </c>
      <c r="J45" s="65">
        <v>1102210</v>
      </c>
      <c r="K45" s="65">
        <v>1872940</v>
      </c>
      <c r="L45" s="65">
        <v>3541530</v>
      </c>
      <c r="M45" s="65">
        <v>12741770</v>
      </c>
      <c r="N45" s="65">
        <v>8249350</v>
      </c>
      <c r="O45" s="194">
        <f t="shared" si="2"/>
        <v>27507800</v>
      </c>
      <c r="P45" s="195">
        <f t="shared" si="3"/>
        <v>27507800</v>
      </c>
    </row>
    <row r="46" spans="1:16" ht="30" customHeight="1" thickBot="1">
      <c r="A46" s="49"/>
      <c r="B46" s="49"/>
      <c r="C46" s="157" t="s">
        <v>70</v>
      </c>
      <c r="D46" s="158"/>
      <c r="E46" s="158"/>
      <c r="F46" s="202">
        <f>SUM(F10,F31,F41)</f>
        <v>25177823</v>
      </c>
      <c r="G46" s="202">
        <f>SUM(G10,G31,G41)</f>
        <v>38346058</v>
      </c>
      <c r="H46" s="203">
        <f t="shared" si="1"/>
        <v>63523881</v>
      </c>
      <c r="I46" s="204">
        <f aca="true" t="shared" si="7" ref="I46:N46">SUM(I10,I31,I41)</f>
        <v>0</v>
      </c>
      <c r="J46" s="202">
        <f t="shared" si="7"/>
        <v>386978897</v>
      </c>
      <c r="K46" s="202">
        <f t="shared" si="7"/>
        <v>350140456</v>
      </c>
      <c r="L46" s="202">
        <f t="shared" si="7"/>
        <v>420101560</v>
      </c>
      <c r="M46" s="202">
        <f t="shared" si="7"/>
        <v>580460741</v>
      </c>
      <c r="N46" s="202">
        <f t="shared" si="7"/>
        <v>380216115</v>
      </c>
      <c r="O46" s="203">
        <f t="shared" si="2"/>
        <v>2117897769</v>
      </c>
      <c r="P46" s="205">
        <f t="shared" si="3"/>
        <v>2181421650</v>
      </c>
    </row>
    <row r="47" spans="1:17" ht="30" customHeight="1" thickBot="1" thickTop="1">
      <c r="A47" s="49"/>
      <c r="B47" s="49"/>
      <c r="C47" s="75" t="s">
        <v>73</v>
      </c>
      <c r="D47" s="47"/>
      <c r="E47" s="47"/>
      <c r="F47" s="171"/>
      <c r="G47" s="171"/>
      <c r="H47" s="171">
        <f t="shared" si="1"/>
        <v>0</v>
      </c>
      <c r="I47" s="171"/>
      <c r="J47" s="171"/>
      <c r="K47" s="171"/>
      <c r="L47" s="171"/>
      <c r="M47" s="171"/>
      <c r="N47" s="171"/>
      <c r="O47" s="171">
        <f t="shared" si="2"/>
        <v>0</v>
      </c>
      <c r="P47" s="172">
        <f t="shared" si="3"/>
        <v>0</v>
      </c>
      <c r="Q47" s="14"/>
    </row>
    <row r="48" spans="1:17" ht="30" customHeight="1">
      <c r="A48" s="49"/>
      <c r="B48" s="49"/>
      <c r="C48" s="48" t="s">
        <v>37</v>
      </c>
      <c r="D48" s="45"/>
      <c r="E48" s="46"/>
      <c r="F48" s="184">
        <f>SUM(F49,F55,F58,F63,F67,F68)</f>
        <v>22246940</v>
      </c>
      <c r="G48" s="184">
        <f>SUM(G49,G55,G58,G63,G67,G68)</f>
        <v>33993861</v>
      </c>
      <c r="H48" s="185">
        <f t="shared" si="1"/>
        <v>56240801</v>
      </c>
      <c r="I48" s="186">
        <f>SUM(I49,I55,I58,I63,I67,I68)</f>
        <v>0</v>
      </c>
      <c r="J48" s="184">
        <f>SUM(J49,J55,J58,J63,J67,J68)</f>
        <v>229460651</v>
      </c>
      <c r="K48" s="184">
        <f>SUM(K49,K55,K58,K63,K67,K68)</f>
        <v>185369123</v>
      </c>
      <c r="L48" s="184">
        <f>SUM(L49,L55,L58,L63,L67,L68)</f>
        <v>151413018</v>
      </c>
      <c r="M48" s="184">
        <f>SUM(M49,M55,M58,M63,M67,M68)</f>
        <v>137472424</v>
      </c>
      <c r="N48" s="184">
        <f>SUM(N49,N55,N58,N63,N67,N68)</f>
        <v>71462130</v>
      </c>
      <c r="O48" s="185">
        <f t="shared" si="2"/>
        <v>775177346</v>
      </c>
      <c r="P48" s="187">
        <f t="shared" si="3"/>
        <v>831418147</v>
      </c>
      <c r="Q48" s="14"/>
    </row>
    <row r="49" spans="1:16" ht="30" customHeight="1">
      <c r="A49" s="49"/>
      <c r="B49" s="49"/>
      <c r="C49" s="50"/>
      <c r="D49" s="51" t="s">
        <v>38</v>
      </c>
      <c r="E49" s="52"/>
      <c r="F49" s="188">
        <f>SUM(F50:F54)</f>
        <v>1885691</v>
      </c>
      <c r="G49" s="188">
        <f>SUM(G50:G54)</f>
        <v>4761548</v>
      </c>
      <c r="H49" s="189">
        <f t="shared" si="1"/>
        <v>6647239</v>
      </c>
      <c r="I49" s="190">
        <f>SUM(I50:I54)</f>
        <v>0</v>
      </c>
      <c r="J49" s="188">
        <f>SUM(J50:J54)</f>
        <v>41639800</v>
      </c>
      <c r="K49" s="188">
        <f>SUM(K50:K54)</f>
        <v>35305767</v>
      </c>
      <c r="L49" s="188">
        <f>SUM(L50:L54)</f>
        <v>21931202</v>
      </c>
      <c r="M49" s="188">
        <f>SUM(M50:M54)</f>
        <v>29374625</v>
      </c>
      <c r="N49" s="188">
        <f>SUM(N50:N54)</f>
        <v>20585638</v>
      </c>
      <c r="O49" s="189">
        <f t="shared" si="2"/>
        <v>148837032</v>
      </c>
      <c r="P49" s="191">
        <f t="shared" si="3"/>
        <v>155484271</v>
      </c>
    </row>
    <row r="50" spans="1:16" ht="30" customHeight="1">
      <c r="A50" s="49"/>
      <c r="B50" s="49"/>
      <c r="C50" s="50"/>
      <c r="D50" s="51"/>
      <c r="E50" s="55" t="s">
        <v>39</v>
      </c>
      <c r="F50" s="53">
        <v>0</v>
      </c>
      <c r="G50" s="53">
        <v>0</v>
      </c>
      <c r="H50" s="189">
        <f t="shared" si="1"/>
        <v>0</v>
      </c>
      <c r="I50" s="54">
        <v>0</v>
      </c>
      <c r="J50" s="53">
        <v>26699590</v>
      </c>
      <c r="K50" s="53">
        <v>21424200</v>
      </c>
      <c r="L50" s="53">
        <v>12316033</v>
      </c>
      <c r="M50" s="53">
        <v>18279339</v>
      </c>
      <c r="N50" s="53">
        <v>11424370</v>
      </c>
      <c r="O50" s="189">
        <f t="shared" si="2"/>
        <v>90143532</v>
      </c>
      <c r="P50" s="191">
        <f t="shared" si="3"/>
        <v>90143532</v>
      </c>
    </row>
    <row r="51" spans="1:16" ht="30" customHeight="1">
      <c r="A51" s="49"/>
      <c r="B51" s="49"/>
      <c r="C51" s="50"/>
      <c r="D51" s="51"/>
      <c r="E51" s="55" t="s">
        <v>40</v>
      </c>
      <c r="F51" s="53">
        <v>0</v>
      </c>
      <c r="G51" s="53">
        <v>0</v>
      </c>
      <c r="H51" s="189">
        <f t="shared" si="1"/>
        <v>0</v>
      </c>
      <c r="I51" s="54">
        <v>0</v>
      </c>
      <c r="J51" s="53">
        <v>46890</v>
      </c>
      <c r="K51" s="53">
        <v>357613</v>
      </c>
      <c r="L51" s="53">
        <v>593563</v>
      </c>
      <c r="M51" s="53">
        <v>2391171</v>
      </c>
      <c r="N51" s="53">
        <v>2254499</v>
      </c>
      <c r="O51" s="189">
        <f t="shared" si="2"/>
        <v>5643736</v>
      </c>
      <c r="P51" s="191">
        <f t="shared" si="3"/>
        <v>5643736</v>
      </c>
    </row>
    <row r="52" spans="1:16" ht="30" customHeight="1">
      <c r="A52" s="49"/>
      <c r="B52" s="49"/>
      <c r="C52" s="50"/>
      <c r="D52" s="51"/>
      <c r="E52" s="55" t="s">
        <v>41</v>
      </c>
      <c r="F52" s="53">
        <v>786625</v>
      </c>
      <c r="G52" s="53">
        <v>2486417</v>
      </c>
      <c r="H52" s="189">
        <f t="shared" si="1"/>
        <v>3273042</v>
      </c>
      <c r="I52" s="54">
        <v>0</v>
      </c>
      <c r="J52" s="53">
        <v>6004648</v>
      </c>
      <c r="K52" s="53">
        <v>6000911</v>
      </c>
      <c r="L52" s="53">
        <v>3183190</v>
      </c>
      <c r="M52" s="53">
        <v>3953205</v>
      </c>
      <c r="N52" s="53">
        <v>4267819</v>
      </c>
      <c r="O52" s="189">
        <f t="shared" si="2"/>
        <v>23409773</v>
      </c>
      <c r="P52" s="191">
        <f t="shared" si="3"/>
        <v>26682815</v>
      </c>
    </row>
    <row r="53" spans="1:16" ht="30" customHeight="1">
      <c r="A53" s="49"/>
      <c r="B53" s="49"/>
      <c r="C53" s="50"/>
      <c r="D53" s="51"/>
      <c r="E53" s="55" t="s">
        <v>42</v>
      </c>
      <c r="F53" s="53">
        <v>724655</v>
      </c>
      <c r="G53" s="53">
        <v>1769968</v>
      </c>
      <c r="H53" s="189">
        <f t="shared" si="1"/>
        <v>2494623</v>
      </c>
      <c r="I53" s="54">
        <v>0</v>
      </c>
      <c r="J53" s="53">
        <v>5396362</v>
      </c>
      <c r="K53" s="53">
        <v>4213862</v>
      </c>
      <c r="L53" s="53">
        <v>3447186</v>
      </c>
      <c r="M53" s="53">
        <v>2590333</v>
      </c>
      <c r="N53" s="53">
        <v>1581175</v>
      </c>
      <c r="O53" s="189">
        <f t="shared" si="2"/>
        <v>17228918</v>
      </c>
      <c r="P53" s="191">
        <f t="shared" si="3"/>
        <v>19723541</v>
      </c>
    </row>
    <row r="54" spans="1:16" ht="30" customHeight="1">
      <c r="A54" s="49"/>
      <c r="B54" s="49"/>
      <c r="C54" s="50"/>
      <c r="D54" s="51"/>
      <c r="E54" s="55" t="s">
        <v>43</v>
      </c>
      <c r="F54" s="53">
        <v>374411</v>
      </c>
      <c r="G54" s="53">
        <v>505163</v>
      </c>
      <c r="H54" s="189">
        <f t="shared" si="1"/>
        <v>879574</v>
      </c>
      <c r="I54" s="54">
        <v>0</v>
      </c>
      <c r="J54" s="53">
        <v>3492310</v>
      </c>
      <c r="K54" s="53">
        <v>3309181</v>
      </c>
      <c r="L54" s="53">
        <v>2391230</v>
      </c>
      <c r="M54" s="53">
        <v>2160577</v>
      </c>
      <c r="N54" s="53">
        <v>1057775</v>
      </c>
      <c r="O54" s="189">
        <f t="shared" si="2"/>
        <v>12411073</v>
      </c>
      <c r="P54" s="191">
        <f t="shared" si="3"/>
        <v>13290647</v>
      </c>
    </row>
    <row r="55" spans="1:16" ht="30" customHeight="1">
      <c r="A55" s="49"/>
      <c r="B55" s="49"/>
      <c r="C55" s="50"/>
      <c r="D55" s="56" t="s">
        <v>44</v>
      </c>
      <c r="E55" s="57"/>
      <c r="F55" s="188">
        <f>SUM(F56:F57)</f>
        <v>6185960</v>
      </c>
      <c r="G55" s="188">
        <f>SUM(G56:G57)</f>
        <v>13424623</v>
      </c>
      <c r="H55" s="189">
        <f t="shared" si="1"/>
        <v>19610583</v>
      </c>
      <c r="I55" s="190">
        <f aca="true" t="shared" si="8" ref="I55:N55">SUM(I56:I57)</f>
        <v>0</v>
      </c>
      <c r="J55" s="188">
        <f t="shared" si="8"/>
        <v>111941122</v>
      </c>
      <c r="K55" s="188">
        <f t="shared" si="8"/>
        <v>90072530</v>
      </c>
      <c r="L55" s="188">
        <f t="shared" si="8"/>
        <v>66397610</v>
      </c>
      <c r="M55" s="188">
        <f t="shared" si="8"/>
        <v>47343354</v>
      </c>
      <c r="N55" s="188">
        <f t="shared" si="8"/>
        <v>23285777</v>
      </c>
      <c r="O55" s="189">
        <f t="shared" si="2"/>
        <v>339040393</v>
      </c>
      <c r="P55" s="191">
        <f t="shared" si="3"/>
        <v>358650976</v>
      </c>
    </row>
    <row r="56" spans="1:16" ht="30" customHeight="1">
      <c r="A56" s="49"/>
      <c r="B56" s="49"/>
      <c r="C56" s="50"/>
      <c r="D56" s="51"/>
      <c r="E56" s="55" t="s">
        <v>45</v>
      </c>
      <c r="F56" s="53">
        <v>0</v>
      </c>
      <c r="G56" s="53">
        <v>0</v>
      </c>
      <c r="H56" s="189">
        <f t="shared" si="1"/>
        <v>0</v>
      </c>
      <c r="I56" s="54">
        <v>0</v>
      </c>
      <c r="J56" s="53">
        <v>83855362</v>
      </c>
      <c r="K56" s="53">
        <v>68093221</v>
      </c>
      <c r="L56" s="53">
        <v>51681438</v>
      </c>
      <c r="M56" s="53">
        <v>40861822</v>
      </c>
      <c r="N56" s="53">
        <v>21073380</v>
      </c>
      <c r="O56" s="189">
        <f t="shared" si="2"/>
        <v>265565223</v>
      </c>
      <c r="P56" s="191">
        <f t="shared" si="3"/>
        <v>265565223</v>
      </c>
    </row>
    <row r="57" spans="1:16" ht="30" customHeight="1">
      <c r="A57" s="49"/>
      <c r="B57" s="49"/>
      <c r="C57" s="50"/>
      <c r="D57" s="51"/>
      <c r="E57" s="55" t="s">
        <v>46</v>
      </c>
      <c r="F57" s="53">
        <v>6185960</v>
      </c>
      <c r="G57" s="53">
        <v>13424623</v>
      </c>
      <c r="H57" s="189">
        <f t="shared" si="1"/>
        <v>19610583</v>
      </c>
      <c r="I57" s="54">
        <v>0</v>
      </c>
      <c r="J57" s="53">
        <v>28085760</v>
      </c>
      <c r="K57" s="53">
        <v>21979309</v>
      </c>
      <c r="L57" s="53">
        <v>14716172</v>
      </c>
      <c r="M57" s="53">
        <v>6481532</v>
      </c>
      <c r="N57" s="53">
        <v>2212397</v>
      </c>
      <c r="O57" s="189">
        <f t="shared" si="2"/>
        <v>73475170</v>
      </c>
      <c r="P57" s="191">
        <f t="shared" si="3"/>
        <v>93085753</v>
      </c>
    </row>
    <row r="58" spans="1:16" ht="30" customHeight="1">
      <c r="A58" s="49"/>
      <c r="B58" s="49"/>
      <c r="C58" s="50"/>
      <c r="D58" s="56" t="s">
        <v>47</v>
      </c>
      <c r="E58" s="57"/>
      <c r="F58" s="188">
        <f>SUM(F59:F62)</f>
        <v>213399</v>
      </c>
      <c r="G58" s="188">
        <f>SUM(G59:G62)</f>
        <v>692756</v>
      </c>
      <c r="H58" s="189">
        <f t="shared" si="1"/>
        <v>906155</v>
      </c>
      <c r="I58" s="190">
        <f>SUM(I59:I62)</f>
        <v>0</v>
      </c>
      <c r="J58" s="188">
        <f>SUM(J59:J62)</f>
        <v>8887505</v>
      </c>
      <c r="K58" s="188">
        <f>SUM(K59:K62)</f>
        <v>9869337</v>
      </c>
      <c r="L58" s="188">
        <f>SUM(L59:L62)</f>
        <v>24236558</v>
      </c>
      <c r="M58" s="188">
        <f>SUM(M59:M62)</f>
        <v>24721153</v>
      </c>
      <c r="N58" s="188">
        <f>SUM(N59:N62)</f>
        <v>11155659</v>
      </c>
      <c r="O58" s="189">
        <f t="shared" si="2"/>
        <v>78870212</v>
      </c>
      <c r="P58" s="191">
        <f t="shared" si="3"/>
        <v>79776367</v>
      </c>
    </row>
    <row r="59" spans="1:16" ht="30" customHeight="1">
      <c r="A59" s="49"/>
      <c r="B59" s="49"/>
      <c r="C59" s="50"/>
      <c r="D59" s="51"/>
      <c r="E59" s="55" t="s">
        <v>48</v>
      </c>
      <c r="F59" s="53">
        <v>146538</v>
      </c>
      <c r="G59" s="53">
        <v>659510</v>
      </c>
      <c r="H59" s="189">
        <f t="shared" si="1"/>
        <v>806048</v>
      </c>
      <c r="I59" s="54">
        <v>0</v>
      </c>
      <c r="J59" s="53">
        <v>7495849</v>
      </c>
      <c r="K59" s="53">
        <v>8474740</v>
      </c>
      <c r="L59" s="53">
        <v>22719308</v>
      </c>
      <c r="M59" s="53">
        <v>24147187</v>
      </c>
      <c r="N59" s="53">
        <v>10525326</v>
      </c>
      <c r="O59" s="189">
        <f t="shared" si="2"/>
        <v>73362410</v>
      </c>
      <c r="P59" s="191">
        <f t="shared" si="3"/>
        <v>74168458</v>
      </c>
    </row>
    <row r="60" spans="1:16" ht="30" customHeight="1">
      <c r="A60" s="49"/>
      <c r="B60" s="49"/>
      <c r="C60" s="50"/>
      <c r="D60" s="51"/>
      <c r="E60" s="58" t="s">
        <v>49</v>
      </c>
      <c r="F60" s="53">
        <v>66861</v>
      </c>
      <c r="G60" s="53">
        <v>33246</v>
      </c>
      <c r="H60" s="189">
        <f t="shared" si="1"/>
        <v>100107</v>
      </c>
      <c r="I60" s="54">
        <v>0</v>
      </c>
      <c r="J60" s="53">
        <v>1266862</v>
      </c>
      <c r="K60" s="53">
        <v>1394597</v>
      </c>
      <c r="L60" s="53">
        <v>1517250</v>
      </c>
      <c r="M60" s="53">
        <v>573966</v>
      </c>
      <c r="N60" s="53">
        <v>630333</v>
      </c>
      <c r="O60" s="189">
        <f t="shared" si="2"/>
        <v>5383008</v>
      </c>
      <c r="P60" s="191">
        <f t="shared" si="3"/>
        <v>5483115</v>
      </c>
    </row>
    <row r="61" spans="1:16" ht="30" customHeight="1">
      <c r="A61" s="49"/>
      <c r="B61" s="49"/>
      <c r="C61" s="50"/>
      <c r="D61" s="51"/>
      <c r="E61" s="58" t="s">
        <v>50</v>
      </c>
      <c r="F61" s="53">
        <v>0</v>
      </c>
      <c r="G61" s="53">
        <v>0</v>
      </c>
      <c r="H61" s="189">
        <f t="shared" si="1"/>
        <v>0</v>
      </c>
      <c r="I61" s="54">
        <v>0</v>
      </c>
      <c r="J61" s="53">
        <v>124794</v>
      </c>
      <c r="K61" s="53">
        <v>0</v>
      </c>
      <c r="L61" s="53">
        <v>0</v>
      </c>
      <c r="M61" s="53">
        <v>0</v>
      </c>
      <c r="N61" s="53">
        <v>0</v>
      </c>
      <c r="O61" s="189">
        <f t="shared" si="2"/>
        <v>124794</v>
      </c>
      <c r="P61" s="191">
        <f t="shared" si="3"/>
        <v>124794</v>
      </c>
    </row>
    <row r="62" spans="1:16" ht="30" customHeight="1">
      <c r="A62" s="49"/>
      <c r="B62" s="49"/>
      <c r="C62" s="50"/>
      <c r="D62" s="59"/>
      <c r="E62" s="58" t="s">
        <v>77</v>
      </c>
      <c r="F62" s="53">
        <v>0</v>
      </c>
      <c r="G62" s="53">
        <v>0</v>
      </c>
      <c r="H62" s="189">
        <f t="shared" si="1"/>
        <v>0</v>
      </c>
      <c r="I62" s="71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189">
        <f t="shared" si="2"/>
        <v>0</v>
      </c>
      <c r="P62" s="191">
        <f t="shared" si="3"/>
        <v>0</v>
      </c>
    </row>
    <row r="63" spans="1:16" ht="30" customHeight="1">
      <c r="A63" s="49"/>
      <c r="B63" s="49"/>
      <c r="C63" s="50"/>
      <c r="D63" s="56" t="s">
        <v>51</v>
      </c>
      <c r="E63" s="57"/>
      <c r="F63" s="188">
        <f>SUM(F64:F66)</f>
        <v>8933455</v>
      </c>
      <c r="G63" s="188">
        <f>SUM(G64:G66)</f>
        <v>8556170</v>
      </c>
      <c r="H63" s="189">
        <f t="shared" si="1"/>
        <v>17489625</v>
      </c>
      <c r="I63" s="190">
        <f>SUM(I64:I66)</f>
        <v>0</v>
      </c>
      <c r="J63" s="188">
        <f>SUM(J64:J66)</f>
        <v>14081773</v>
      </c>
      <c r="K63" s="188">
        <f>SUM(K64:K66)</f>
        <v>16868108</v>
      </c>
      <c r="L63" s="188">
        <f>SUM(L64:L66)</f>
        <v>12437302</v>
      </c>
      <c r="M63" s="188">
        <f>SUM(M64:M66)</f>
        <v>10596453</v>
      </c>
      <c r="N63" s="188">
        <f>SUM(N64:N66)</f>
        <v>4823969</v>
      </c>
      <c r="O63" s="189">
        <f t="shared" si="2"/>
        <v>58807605</v>
      </c>
      <c r="P63" s="191">
        <f t="shared" si="3"/>
        <v>76297230</v>
      </c>
    </row>
    <row r="64" spans="1:16" ht="30" customHeight="1">
      <c r="A64" s="49"/>
      <c r="B64" s="49"/>
      <c r="C64" s="50"/>
      <c r="D64" s="51"/>
      <c r="E64" s="58" t="s">
        <v>52</v>
      </c>
      <c r="F64" s="53">
        <v>2836342</v>
      </c>
      <c r="G64" s="53">
        <v>5536244</v>
      </c>
      <c r="H64" s="189">
        <f t="shared" si="1"/>
        <v>8372586</v>
      </c>
      <c r="I64" s="54">
        <v>0</v>
      </c>
      <c r="J64" s="53">
        <v>9585062</v>
      </c>
      <c r="K64" s="53">
        <v>15342800</v>
      </c>
      <c r="L64" s="53">
        <v>11287121</v>
      </c>
      <c r="M64" s="53">
        <v>9379049</v>
      </c>
      <c r="N64" s="53">
        <v>4782785</v>
      </c>
      <c r="O64" s="189">
        <f t="shared" si="2"/>
        <v>50376817</v>
      </c>
      <c r="P64" s="191">
        <f t="shared" si="3"/>
        <v>58749403</v>
      </c>
    </row>
    <row r="65" spans="1:16" ht="30" customHeight="1">
      <c r="A65" s="49"/>
      <c r="B65" s="49"/>
      <c r="C65" s="50"/>
      <c r="D65" s="51"/>
      <c r="E65" s="58" t="s">
        <v>53</v>
      </c>
      <c r="F65" s="193">
        <v>762166</v>
      </c>
      <c r="G65" s="193">
        <v>680864</v>
      </c>
      <c r="H65" s="189">
        <f t="shared" si="1"/>
        <v>1443030</v>
      </c>
      <c r="I65" s="192">
        <v>0</v>
      </c>
      <c r="J65" s="193">
        <v>821877</v>
      </c>
      <c r="K65" s="193">
        <v>632792</v>
      </c>
      <c r="L65" s="193">
        <v>238575</v>
      </c>
      <c r="M65" s="193">
        <v>308469</v>
      </c>
      <c r="N65" s="193">
        <v>41184</v>
      </c>
      <c r="O65" s="189">
        <f t="shared" si="2"/>
        <v>2042897</v>
      </c>
      <c r="P65" s="191">
        <f t="shared" si="3"/>
        <v>3485927</v>
      </c>
    </row>
    <row r="66" spans="1:16" ht="30" customHeight="1">
      <c r="A66" s="49"/>
      <c r="B66" s="49"/>
      <c r="C66" s="50"/>
      <c r="D66" s="51"/>
      <c r="E66" s="58" t="s">
        <v>54</v>
      </c>
      <c r="F66" s="193">
        <v>5334947</v>
      </c>
      <c r="G66" s="193">
        <v>2339062</v>
      </c>
      <c r="H66" s="189">
        <f t="shared" si="1"/>
        <v>7674009</v>
      </c>
      <c r="I66" s="192">
        <v>0</v>
      </c>
      <c r="J66" s="193">
        <v>3674834</v>
      </c>
      <c r="K66" s="193">
        <v>892516</v>
      </c>
      <c r="L66" s="193">
        <v>911606</v>
      </c>
      <c r="M66" s="193">
        <v>908935</v>
      </c>
      <c r="N66" s="193">
        <v>0</v>
      </c>
      <c r="O66" s="189">
        <f t="shared" si="2"/>
        <v>6387891</v>
      </c>
      <c r="P66" s="191">
        <f t="shared" si="3"/>
        <v>14061900</v>
      </c>
    </row>
    <row r="67" spans="1:16" ht="30" customHeight="1">
      <c r="A67" s="49"/>
      <c r="B67" s="49"/>
      <c r="C67" s="50"/>
      <c r="D67" s="60" t="s">
        <v>55</v>
      </c>
      <c r="E67" s="61"/>
      <c r="F67" s="53">
        <v>1150833</v>
      </c>
      <c r="G67" s="53">
        <v>1435874</v>
      </c>
      <c r="H67" s="189">
        <f t="shared" si="1"/>
        <v>2586707</v>
      </c>
      <c r="I67" s="54">
        <v>0</v>
      </c>
      <c r="J67" s="53">
        <v>13719567</v>
      </c>
      <c r="K67" s="53">
        <v>9225743</v>
      </c>
      <c r="L67" s="53">
        <v>9027752</v>
      </c>
      <c r="M67" s="53">
        <v>14030971</v>
      </c>
      <c r="N67" s="53">
        <v>6682472</v>
      </c>
      <c r="O67" s="189">
        <f t="shared" si="2"/>
        <v>52686505</v>
      </c>
      <c r="P67" s="191">
        <f t="shared" si="3"/>
        <v>55273212</v>
      </c>
    </row>
    <row r="68" spans="1:16" ht="30" customHeight="1" thickBot="1">
      <c r="A68" s="49"/>
      <c r="B68" s="49"/>
      <c r="C68" s="62"/>
      <c r="D68" s="63" t="s">
        <v>56</v>
      </c>
      <c r="E68" s="64"/>
      <c r="F68" s="65">
        <v>3877602</v>
      </c>
      <c r="G68" s="65">
        <v>5122890</v>
      </c>
      <c r="H68" s="194">
        <f t="shared" si="1"/>
        <v>9000492</v>
      </c>
      <c r="I68" s="66">
        <v>0</v>
      </c>
      <c r="J68" s="65">
        <v>39190884</v>
      </c>
      <c r="K68" s="65">
        <v>24027638</v>
      </c>
      <c r="L68" s="65">
        <v>17382594</v>
      </c>
      <c r="M68" s="65">
        <v>11405868</v>
      </c>
      <c r="N68" s="65">
        <v>4928615</v>
      </c>
      <c r="O68" s="194">
        <f t="shared" si="2"/>
        <v>96935599</v>
      </c>
      <c r="P68" s="195">
        <f t="shared" si="3"/>
        <v>105936091</v>
      </c>
    </row>
    <row r="69" spans="1:16" ht="30" customHeight="1">
      <c r="A69" s="49"/>
      <c r="B69" s="49"/>
      <c r="C69" s="48" t="s">
        <v>57</v>
      </c>
      <c r="D69" s="67"/>
      <c r="E69" s="68"/>
      <c r="F69" s="184">
        <f>SUM(F70:F78)</f>
        <v>545121</v>
      </c>
      <c r="G69" s="184">
        <f>SUM(G70:G78)</f>
        <v>671780</v>
      </c>
      <c r="H69" s="185">
        <f t="shared" si="1"/>
        <v>1216901</v>
      </c>
      <c r="I69" s="186">
        <f>SUM(I70:I78)</f>
        <v>0</v>
      </c>
      <c r="J69" s="184">
        <f>SUM(J70:J78)</f>
        <v>85126526</v>
      </c>
      <c r="K69" s="184">
        <f>SUM(K70:K78)</f>
        <v>89462648</v>
      </c>
      <c r="L69" s="184">
        <f>SUM(L70:L78)</f>
        <v>114277560</v>
      </c>
      <c r="M69" s="184">
        <f>SUM(M70:M78)</f>
        <v>118948911</v>
      </c>
      <c r="N69" s="184">
        <f>SUM(N70:N78)</f>
        <v>88659526</v>
      </c>
      <c r="O69" s="185">
        <f t="shared" si="2"/>
        <v>496475171</v>
      </c>
      <c r="P69" s="187">
        <f t="shared" si="3"/>
        <v>497692072</v>
      </c>
    </row>
    <row r="70" spans="1:16" ht="30" customHeight="1">
      <c r="A70" s="49"/>
      <c r="B70" s="49"/>
      <c r="C70" s="69"/>
      <c r="D70" s="60" t="s">
        <v>58</v>
      </c>
      <c r="E70" s="61"/>
      <c r="F70" s="70">
        <v>0</v>
      </c>
      <c r="G70" s="70">
        <v>0</v>
      </c>
      <c r="H70" s="196">
        <f t="shared" si="1"/>
        <v>0</v>
      </c>
      <c r="I70" s="71">
        <v>0</v>
      </c>
      <c r="J70" s="70">
        <v>10563262</v>
      </c>
      <c r="K70" s="70">
        <v>17604440</v>
      </c>
      <c r="L70" s="70">
        <v>17988466</v>
      </c>
      <c r="M70" s="70">
        <v>13504330</v>
      </c>
      <c r="N70" s="70">
        <v>5132331</v>
      </c>
      <c r="O70" s="196">
        <f t="shared" si="2"/>
        <v>64792829</v>
      </c>
      <c r="P70" s="197">
        <f t="shared" si="3"/>
        <v>64792829</v>
      </c>
    </row>
    <row r="71" spans="1:16" ht="30" customHeight="1">
      <c r="A71" s="49"/>
      <c r="B71" s="49"/>
      <c r="C71" s="50"/>
      <c r="D71" s="60" t="s">
        <v>59</v>
      </c>
      <c r="E71" s="61"/>
      <c r="F71" s="53">
        <v>0</v>
      </c>
      <c r="G71" s="53">
        <v>0</v>
      </c>
      <c r="H71" s="188">
        <f t="shared" si="1"/>
        <v>0</v>
      </c>
      <c r="I71" s="71">
        <v>0</v>
      </c>
      <c r="J71" s="53">
        <v>107802</v>
      </c>
      <c r="K71" s="53">
        <v>80046</v>
      </c>
      <c r="L71" s="53">
        <v>0</v>
      </c>
      <c r="M71" s="53">
        <v>0</v>
      </c>
      <c r="N71" s="53">
        <v>0</v>
      </c>
      <c r="O71" s="189">
        <f t="shared" si="2"/>
        <v>187848</v>
      </c>
      <c r="P71" s="191">
        <f t="shared" si="3"/>
        <v>187848</v>
      </c>
    </row>
    <row r="72" spans="1:16" ht="30" customHeight="1">
      <c r="A72" s="49"/>
      <c r="B72" s="49"/>
      <c r="C72" s="50"/>
      <c r="D72" s="60" t="s">
        <v>74</v>
      </c>
      <c r="E72" s="61"/>
      <c r="F72" s="53">
        <v>0</v>
      </c>
      <c r="G72" s="53">
        <v>0</v>
      </c>
      <c r="H72" s="188">
        <f t="shared" si="1"/>
        <v>0</v>
      </c>
      <c r="I72" s="71">
        <v>0</v>
      </c>
      <c r="J72" s="53">
        <v>39936959</v>
      </c>
      <c r="K72" s="53">
        <v>33310562</v>
      </c>
      <c r="L72" s="53">
        <v>25991355</v>
      </c>
      <c r="M72" s="53">
        <v>13039279</v>
      </c>
      <c r="N72" s="53">
        <v>10250640</v>
      </c>
      <c r="O72" s="189">
        <f t="shared" si="2"/>
        <v>122528795</v>
      </c>
      <c r="P72" s="191">
        <f t="shared" si="3"/>
        <v>122528795</v>
      </c>
    </row>
    <row r="73" spans="1:16" ht="30" customHeight="1">
      <c r="A73" s="49"/>
      <c r="B73" s="49"/>
      <c r="C73" s="50"/>
      <c r="D73" s="60" t="s">
        <v>60</v>
      </c>
      <c r="E73" s="61"/>
      <c r="F73" s="53">
        <v>0</v>
      </c>
      <c r="G73" s="53">
        <v>0</v>
      </c>
      <c r="H73" s="188">
        <f t="shared" si="1"/>
        <v>0</v>
      </c>
      <c r="I73" s="54">
        <v>0</v>
      </c>
      <c r="J73" s="53">
        <v>3558740</v>
      </c>
      <c r="K73" s="53">
        <v>4010755</v>
      </c>
      <c r="L73" s="53">
        <v>5770499</v>
      </c>
      <c r="M73" s="53">
        <v>6920846</v>
      </c>
      <c r="N73" s="53">
        <v>3060477</v>
      </c>
      <c r="O73" s="189">
        <f t="shared" si="2"/>
        <v>23321317</v>
      </c>
      <c r="P73" s="191">
        <f t="shared" si="3"/>
        <v>23321317</v>
      </c>
    </row>
    <row r="74" spans="1:16" ht="30" customHeight="1">
      <c r="A74" s="49"/>
      <c r="B74" s="49"/>
      <c r="C74" s="50"/>
      <c r="D74" s="60" t="s">
        <v>61</v>
      </c>
      <c r="E74" s="61"/>
      <c r="F74" s="53">
        <v>545121</v>
      </c>
      <c r="G74" s="53">
        <v>671780</v>
      </c>
      <c r="H74" s="188">
        <f t="shared" si="1"/>
        <v>1216901</v>
      </c>
      <c r="I74" s="54">
        <v>0</v>
      </c>
      <c r="J74" s="53">
        <v>12872622</v>
      </c>
      <c r="K74" s="53">
        <v>10572272</v>
      </c>
      <c r="L74" s="53">
        <v>11156046</v>
      </c>
      <c r="M74" s="53">
        <v>8461501</v>
      </c>
      <c r="N74" s="53">
        <v>2711382</v>
      </c>
      <c r="O74" s="189">
        <f t="shared" si="2"/>
        <v>45773823</v>
      </c>
      <c r="P74" s="191">
        <f t="shared" si="3"/>
        <v>46990724</v>
      </c>
    </row>
    <row r="75" spans="1:16" ht="30" customHeight="1">
      <c r="A75" s="49"/>
      <c r="B75" s="49"/>
      <c r="C75" s="50"/>
      <c r="D75" s="60" t="s">
        <v>62</v>
      </c>
      <c r="E75" s="61"/>
      <c r="F75" s="53">
        <v>0</v>
      </c>
      <c r="G75" s="53">
        <v>0</v>
      </c>
      <c r="H75" s="188">
        <f aca="true" t="shared" si="9" ref="H75:H84">SUM(F75:G75)</f>
        <v>0</v>
      </c>
      <c r="I75" s="71">
        <v>0</v>
      </c>
      <c r="J75" s="53">
        <v>17879871</v>
      </c>
      <c r="K75" s="53">
        <v>22963324</v>
      </c>
      <c r="L75" s="53">
        <v>31465043</v>
      </c>
      <c r="M75" s="53">
        <v>13989320</v>
      </c>
      <c r="N75" s="53">
        <v>9438735</v>
      </c>
      <c r="O75" s="189">
        <f aca="true" t="shared" si="10" ref="O75:O84">SUM(I75:N75)</f>
        <v>95736293</v>
      </c>
      <c r="P75" s="191">
        <f aca="true" t="shared" si="11" ref="P75:P84">SUM(O75,H75)</f>
        <v>95736293</v>
      </c>
    </row>
    <row r="76" spans="1:16" ht="30" customHeight="1">
      <c r="A76" s="49"/>
      <c r="B76" s="49"/>
      <c r="C76" s="50"/>
      <c r="D76" s="60" t="s">
        <v>63</v>
      </c>
      <c r="E76" s="61"/>
      <c r="F76" s="53">
        <v>0</v>
      </c>
      <c r="G76" s="53">
        <v>0</v>
      </c>
      <c r="H76" s="188">
        <f t="shared" si="9"/>
        <v>0</v>
      </c>
      <c r="I76" s="71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189">
        <f t="shared" si="10"/>
        <v>0</v>
      </c>
      <c r="P76" s="191">
        <f t="shared" si="11"/>
        <v>0</v>
      </c>
    </row>
    <row r="77" spans="1:16" ht="30" customHeight="1">
      <c r="A77" s="49"/>
      <c r="B77" s="49"/>
      <c r="C77" s="50"/>
      <c r="D77" s="153" t="s">
        <v>64</v>
      </c>
      <c r="E77" s="170"/>
      <c r="F77" s="53">
        <v>0</v>
      </c>
      <c r="G77" s="53">
        <v>0</v>
      </c>
      <c r="H77" s="189">
        <f t="shared" si="9"/>
        <v>0</v>
      </c>
      <c r="I77" s="71">
        <v>0</v>
      </c>
      <c r="J77" s="53">
        <v>207270</v>
      </c>
      <c r="K77" s="53">
        <v>921249</v>
      </c>
      <c r="L77" s="53">
        <v>21906151</v>
      </c>
      <c r="M77" s="53">
        <v>63033635</v>
      </c>
      <c r="N77" s="53">
        <v>58065961</v>
      </c>
      <c r="O77" s="189">
        <f t="shared" si="10"/>
        <v>144134266</v>
      </c>
      <c r="P77" s="191">
        <f t="shared" si="11"/>
        <v>144134266</v>
      </c>
    </row>
    <row r="78" spans="1:16" ht="30" customHeight="1" thickBot="1">
      <c r="A78" s="49"/>
      <c r="B78" s="49"/>
      <c r="C78" s="62"/>
      <c r="D78" s="155" t="s">
        <v>65</v>
      </c>
      <c r="E78" s="156"/>
      <c r="F78" s="72">
        <v>0</v>
      </c>
      <c r="G78" s="72">
        <v>0</v>
      </c>
      <c r="H78" s="198">
        <f t="shared" si="9"/>
        <v>0</v>
      </c>
      <c r="I78" s="73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198">
        <f t="shared" si="10"/>
        <v>0</v>
      </c>
      <c r="P78" s="199">
        <f t="shared" si="11"/>
        <v>0</v>
      </c>
    </row>
    <row r="79" spans="1:16" ht="30" customHeight="1">
      <c r="A79" s="49"/>
      <c r="B79" s="49"/>
      <c r="C79" s="48" t="s">
        <v>66</v>
      </c>
      <c r="D79" s="67"/>
      <c r="E79" s="68"/>
      <c r="F79" s="184">
        <f>SUM(F80:F83)</f>
        <v>0</v>
      </c>
      <c r="G79" s="184">
        <f>SUM(G80:G83)</f>
        <v>0</v>
      </c>
      <c r="H79" s="185">
        <f t="shared" si="9"/>
        <v>0</v>
      </c>
      <c r="I79" s="200">
        <v>0</v>
      </c>
      <c r="J79" s="184">
        <f>SUM(J80:J83)</f>
        <v>34034507</v>
      </c>
      <c r="K79" s="184">
        <f>SUM(K80:K83)</f>
        <v>39327025</v>
      </c>
      <c r="L79" s="184">
        <f>SUM(L80:L83)</f>
        <v>110910184</v>
      </c>
      <c r="M79" s="184">
        <f>SUM(M80:M83)</f>
        <v>263558570</v>
      </c>
      <c r="N79" s="184">
        <f>SUM(N80:N83)</f>
        <v>180251100</v>
      </c>
      <c r="O79" s="185">
        <f t="shared" si="10"/>
        <v>628081386</v>
      </c>
      <c r="P79" s="187">
        <f t="shared" si="11"/>
        <v>628081386</v>
      </c>
    </row>
    <row r="80" spans="1:16" ht="30" customHeight="1">
      <c r="A80" s="49"/>
      <c r="B80" s="49"/>
      <c r="C80" s="50"/>
      <c r="D80" s="60" t="s">
        <v>67</v>
      </c>
      <c r="E80" s="61"/>
      <c r="F80" s="53">
        <v>0</v>
      </c>
      <c r="G80" s="53">
        <v>0</v>
      </c>
      <c r="H80" s="189">
        <f t="shared" si="9"/>
        <v>0</v>
      </c>
      <c r="I80" s="71">
        <v>0</v>
      </c>
      <c r="J80" s="53">
        <v>1419593</v>
      </c>
      <c r="K80" s="53">
        <v>2660648</v>
      </c>
      <c r="L80" s="53">
        <v>42928662</v>
      </c>
      <c r="M80" s="53">
        <v>130192701</v>
      </c>
      <c r="N80" s="53">
        <v>100803677</v>
      </c>
      <c r="O80" s="189">
        <f t="shared" si="10"/>
        <v>278005281</v>
      </c>
      <c r="P80" s="191">
        <f t="shared" si="11"/>
        <v>278005281</v>
      </c>
    </row>
    <row r="81" spans="1:16" ht="30" customHeight="1">
      <c r="A81" s="49"/>
      <c r="B81" s="49"/>
      <c r="C81" s="50"/>
      <c r="D81" s="60" t="s">
        <v>68</v>
      </c>
      <c r="E81" s="61"/>
      <c r="F81" s="53">
        <v>0</v>
      </c>
      <c r="G81" s="53">
        <v>0</v>
      </c>
      <c r="H81" s="189">
        <f t="shared" si="9"/>
        <v>0</v>
      </c>
      <c r="I81" s="71">
        <v>0</v>
      </c>
      <c r="J81" s="53">
        <v>30566208</v>
      </c>
      <c r="K81" s="53">
        <v>32765583</v>
      </c>
      <c r="L81" s="53">
        <v>51521744</v>
      </c>
      <c r="M81" s="53">
        <v>64831265</v>
      </c>
      <c r="N81" s="53">
        <v>35125086</v>
      </c>
      <c r="O81" s="189">
        <f t="shared" si="10"/>
        <v>214809886</v>
      </c>
      <c r="P81" s="191">
        <f t="shared" si="11"/>
        <v>214809886</v>
      </c>
    </row>
    <row r="82" spans="1:16" ht="30" customHeight="1">
      <c r="A82" s="49"/>
      <c r="B82" s="49"/>
      <c r="C82" s="50"/>
      <c r="D82" s="60" t="s">
        <v>69</v>
      </c>
      <c r="E82" s="61"/>
      <c r="F82" s="53">
        <v>0</v>
      </c>
      <c r="G82" s="53">
        <v>0</v>
      </c>
      <c r="H82" s="189">
        <f t="shared" si="9"/>
        <v>0</v>
      </c>
      <c r="I82" s="71">
        <v>0</v>
      </c>
      <c r="J82" s="53">
        <v>1056717</v>
      </c>
      <c r="K82" s="53">
        <v>2218088</v>
      </c>
      <c r="L82" s="53">
        <v>13308175</v>
      </c>
      <c r="M82" s="53">
        <v>57222359</v>
      </c>
      <c r="N82" s="53">
        <v>37026897</v>
      </c>
      <c r="O82" s="189">
        <f t="shared" si="10"/>
        <v>110832236</v>
      </c>
      <c r="P82" s="191">
        <f t="shared" si="11"/>
        <v>110832236</v>
      </c>
    </row>
    <row r="83" spans="1:16" ht="30" customHeight="1" thickBot="1">
      <c r="A83" s="49"/>
      <c r="B83" s="49"/>
      <c r="C83" s="62"/>
      <c r="D83" s="63" t="s">
        <v>78</v>
      </c>
      <c r="E83" s="64"/>
      <c r="F83" s="65">
        <v>0</v>
      </c>
      <c r="G83" s="65">
        <v>0</v>
      </c>
      <c r="H83" s="194">
        <f t="shared" si="9"/>
        <v>0</v>
      </c>
      <c r="I83" s="74">
        <v>0</v>
      </c>
      <c r="J83" s="65">
        <v>991989</v>
      </c>
      <c r="K83" s="65">
        <v>1682706</v>
      </c>
      <c r="L83" s="65">
        <v>3151603</v>
      </c>
      <c r="M83" s="65">
        <v>11312245</v>
      </c>
      <c r="N83" s="65">
        <v>7295440</v>
      </c>
      <c r="O83" s="194">
        <f t="shared" si="10"/>
        <v>24433983</v>
      </c>
      <c r="P83" s="195">
        <f t="shared" si="11"/>
        <v>24433983</v>
      </c>
    </row>
    <row r="84" spans="1:16" ht="30" customHeight="1" thickBot="1">
      <c r="A84" s="49"/>
      <c r="B84" s="49"/>
      <c r="C84" s="157" t="s">
        <v>70</v>
      </c>
      <c r="D84" s="158"/>
      <c r="E84" s="158"/>
      <c r="F84" s="202">
        <f>SUM(F48,F69,F79)</f>
        <v>22792061</v>
      </c>
      <c r="G84" s="202">
        <f>SUM(G48,G69,G79)</f>
        <v>34665641</v>
      </c>
      <c r="H84" s="203">
        <f t="shared" si="9"/>
        <v>57457702</v>
      </c>
      <c r="I84" s="204">
        <f>SUM(I48,I69,I79)</f>
        <v>0</v>
      </c>
      <c r="J84" s="202">
        <f>SUM(J48,J69,J79)</f>
        <v>348621684</v>
      </c>
      <c r="K84" s="202">
        <f>SUM(K48,K69,K79)</f>
        <v>314158796</v>
      </c>
      <c r="L84" s="202">
        <f>SUM(L48,L69,L79)</f>
        <v>376600762</v>
      </c>
      <c r="M84" s="202">
        <f>SUM(M48,M69,M79)</f>
        <v>519979905</v>
      </c>
      <c r="N84" s="202">
        <f>SUM(N48,N69,N79)</f>
        <v>340372756</v>
      </c>
      <c r="O84" s="203">
        <f t="shared" si="10"/>
        <v>1899733903</v>
      </c>
      <c r="P84" s="205">
        <f t="shared" si="11"/>
        <v>1957191605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2019-03-19T04:08:04Z</cp:lastPrinted>
  <dcterms:created xsi:type="dcterms:W3CDTF">2012-04-10T04:28:23Z</dcterms:created>
  <dcterms:modified xsi:type="dcterms:W3CDTF">2019-04-22T07:10:58Z</dcterms:modified>
  <cp:category/>
  <cp:version/>
  <cp:contentType/>
  <cp:contentStatus/>
</cp:coreProperties>
</file>