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<sst xmlns="http://schemas.openxmlformats.org/spreadsheetml/2006/main" count="283" uniqueCount="92">
  <si>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</si>
  <si>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</si>
  <si>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</si>
  <si>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</si>
  <si>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</si>
  <si>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</si>
  <si>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</si>
  <si>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</si>
  <si>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</si>
  <si>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</si>
  <si>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</si>
  <si>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</si>
  <si>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</si>
  <si>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</si>
  <si>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</si>
  <si>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</si>
  <si>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</si>
  <si>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</si>
  <si>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</si>
  <si>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</si>
  <si>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</si>
  <si>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</si>
  <si>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</si>
  <si>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</si>
  <si>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</si>
  <si>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</si>
  <si>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</si>
  <si>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</si>
  <si>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</si>
  <si>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</si>
  <si>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</si>
  <si>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</si>
  <si>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</si>
  <si>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</si>
  <si>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</si>
  <si>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</si>
  <si>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</si>
  <si>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</si>
  <si>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</si>
  <si>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</si>
  <si>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</si>
  <si>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</si>
  <si>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</si>
  <si>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</si>
  <si>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</si>
  <si>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</si>
  <si>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</si>
  <si>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</si>
  <si>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</si>
  <si>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</si>
  <si>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</si>
  <si>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</si>
  <si>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</si>
  <si>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</si>
  <si>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</si>
  <si>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</si>
  <si>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</si>
  <si>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</si>
  <si>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</si>
  <si>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</si>
  <si>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</si>
  <si>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</si>
  <si>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</si>
  <si>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</si>
  <si>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</si>
  <si>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</si>
  <si>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</si>
  <si>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</si>
  <si>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</si>
  <si>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</si>
  <si>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</si>
  <si>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</si>
  <si>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</si>
  <si>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</si>
  <si>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</si>
  <si>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</si>
  <si>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</si>
  <si>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</si>
  <si>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</si>
  <si>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</si>
  <si>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</si>
  <si>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</si>
  <si>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</si>
  <si>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</si>
  <si>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</si>
  <si>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（平成 30年 10月分）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</si>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</sst>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8" fontId="11" fillId="0" borderId="94" xfId="0" applyNumberFormat="1" applyFont="1" applyFill="1" applyBorder="1" applyAlignment="1">
      <alignment vertical="center" shrinkToFit="1"/>
    </xf>
    <xf numFmtId="176" fontId="11" fillId="0" borderId="95" xfId="0" applyNumberFormat="1" applyFont="1" applyFill="1" applyBorder="1" applyAlignment="1">
      <alignment vertical="center" shrinkToFit="1"/>
    </xf>
    <xf numFmtId="178" fontId="11" fillId="0" borderId="96" xfId="0" applyNumberFormat="1" applyFont="1" applyFill="1" applyBorder="1" applyAlignment="1">
      <alignment vertical="center" shrinkToFit="1"/>
    </xf>
    <xf numFmtId="178" fontId="11" fillId="0" borderId="9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99" xfId="0" applyNumberFormat="1" applyFont="1" applyBorder="1" applyAlignment="1">
      <alignment vertical="center"/>
    </xf>
    <xf numFmtId="178" fontId="7" fillId="0" borderId="98" xfId="0" applyNumberFormat="1" applyFont="1" applyBorder="1" applyAlignment="1">
      <alignment vertical="center"/>
    </xf>
    <xf numFmtId="178" fontId="7" fillId="0" borderId="100" xfId="0" applyNumberFormat="1" applyFont="1" applyBorder="1" applyAlignment="1">
      <alignment vertical="center"/>
    </xf>
    <xf numFmtId="178" fontId="7" fillId="0" borderId="9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6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22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82" t="s">
        <v>21</v>
      </c>
      <c r="G1" s="182"/>
      <c r="H1" s="182"/>
      <c r="I1" s="182"/>
      <c r="J1" s="182"/>
      <c r="K1" s="182"/>
      <c r="L1" s="182"/>
      <c r="M1" s="182"/>
      <c r="N1" s="182"/>
      <c r="O1" s="106"/>
    </row>
    <row r="2" spans="5:16" ht="45" customHeight="1">
      <c r="E2" s="107"/>
      <c r="F2" s="183" t="s">
        <v>85</v>
      </c>
      <c r="G2" s="183"/>
      <c r="H2" s="183"/>
      <c r="I2" s="183"/>
      <c r="J2" s="183"/>
      <c r="K2" s="184"/>
      <c r="L2" s="184"/>
      <c r="M2" s="184"/>
      <c r="N2" s="184"/>
      <c r="O2" s="193">
        <v>41009</v>
      </c>
      <c r="P2" s="193"/>
    </row>
    <row r="3" spans="6:17" ht="30" customHeight="1">
      <c r="F3" s="108"/>
      <c r="G3" s="108"/>
      <c r="H3" s="108"/>
      <c r="I3" s="108"/>
      <c r="J3" s="108"/>
      <c r="N3" s="109"/>
      <c r="O3" s="193" t="s">
        <v>0</v>
      </c>
      <c r="P3" s="193"/>
      <c r="Q3" s="110"/>
    </row>
    <row r="4" spans="3:17" s="1" customFormat="1" ht="45" customHeight="1">
      <c r="C4" s="154" t="s">
        <v>22</v>
      </c>
      <c r="F4" s="155"/>
      <c r="G4" s="156"/>
      <c r="H4" s="155"/>
      <c r="I4" s="155"/>
      <c r="J4" s="155"/>
      <c r="M4" s="144" t="s">
        <v>75</v>
      </c>
      <c r="N4" s="157"/>
      <c r="P4" s="153"/>
      <c r="Q4" s="6"/>
    </row>
    <row r="5" spans="6:17" s="1" customFormat="1" ht="7.5" customHeight="1" thickBot="1">
      <c r="F5" s="155"/>
      <c r="G5" s="155"/>
      <c r="H5" s="155"/>
      <c r="I5" s="155"/>
      <c r="J5" s="155"/>
      <c r="N5" s="157"/>
      <c r="O5" s="153"/>
      <c r="P5" s="153"/>
      <c r="Q5" s="6"/>
    </row>
    <row r="6" spans="3:19" s="1" customFormat="1" ht="45" customHeight="1">
      <c r="C6" s="189" t="s">
        <v>20</v>
      </c>
      <c r="D6" s="190"/>
      <c r="E6" s="191"/>
      <c r="F6" s="192" t="s">
        <v>80</v>
      </c>
      <c r="G6" s="191"/>
      <c r="H6" s="190" t="s">
        <v>81</v>
      </c>
      <c r="I6" s="190"/>
      <c r="J6" s="192" t="s">
        <v>82</v>
      </c>
      <c r="K6" s="195"/>
      <c r="L6" s="190" t="s">
        <v>86</v>
      </c>
      <c r="M6" s="194"/>
      <c r="P6" s="157"/>
      <c r="Q6" s="153"/>
      <c r="R6" s="153"/>
      <c r="S6" s="6"/>
    </row>
    <row r="7" spans="3:19" s="1" customFormat="1" ht="45" customHeight="1" thickBot="1">
      <c r="C7" s="161" t="s">
        <v>19</v>
      </c>
      <c r="D7" s="162"/>
      <c r="E7" s="162"/>
      <c r="F7" s="163">
        <v>43491</v>
      </c>
      <c r="G7" s="164"/>
      <c r="H7" s="165">
        <v>31608</v>
      </c>
      <c r="I7" s="164"/>
      <c r="J7" s="163">
        <v>16329</v>
      </c>
      <c r="K7" s="166"/>
      <c r="L7" s="167">
        <f>SUM(F7:K7)</f>
        <v>91428</v>
      </c>
      <c r="M7" s="168"/>
      <c r="P7" s="157"/>
      <c r="Q7" s="153"/>
      <c r="R7" s="153"/>
      <c r="S7" s="6"/>
    </row>
    <row r="8" spans="3:21" s="1" customFormat="1" ht="30" customHeight="1">
      <c r="C8" s="158"/>
      <c r="D8" s="158"/>
      <c r="E8" s="158"/>
      <c r="F8" s="159"/>
      <c r="G8" s="159"/>
      <c r="H8" s="160"/>
      <c r="I8" s="160"/>
      <c r="J8" s="159"/>
      <c r="K8" s="159"/>
      <c r="L8" s="159"/>
      <c r="M8" s="159"/>
      <c r="N8" s="160"/>
      <c r="O8" s="160"/>
      <c r="R8" s="157"/>
      <c r="S8" s="153"/>
      <c r="T8" s="153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196"/>
      <c r="O10" s="196"/>
      <c r="P10" s="196"/>
      <c r="Q10" s="115"/>
    </row>
    <row r="11" spans="3:17" ht="49.5" customHeight="1">
      <c r="C11" s="172"/>
      <c r="D11" s="173"/>
      <c r="E11" s="173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83</v>
      </c>
      <c r="Q11" s="17"/>
    </row>
    <row r="12" spans="3:17" ht="49.5" customHeight="1">
      <c r="C12" s="116" t="s">
        <v>87</v>
      </c>
      <c r="D12" s="18"/>
      <c r="E12" s="18"/>
      <c r="F12" s="24">
        <f>SUM(F13:F15)</f>
        <v>3554</v>
      </c>
      <c r="G12" s="24">
        <f>SUM(G13:G15)</f>
        <v>2735</v>
      </c>
      <c r="H12" s="25">
        <f>SUM(H13:H15)</f>
        <v>6289</v>
      </c>
      <c r="I12" s="19">
        <v>0</v>
      </c>
      <c r="J12" s="24">
        <f aca="true" t="shared" si="0" ref="J12:O12">SUM(J13:J15)</f>
        <v>4350</v>
      </c>
      <c r="K12" s="24">
        <f t="shared" si="0"/>
        <v>2578</v>
      </c>
      <c r="L12" s="24">
        <f t="shared" si="0"/>
        <v>2096</v>
      </c>
      <c r="M12" s="24">
        <f t="shared" si="0"/>
        <v>2477</v>
      </c>
      <c r="N12" s="24">
        <f t="shared" si="0"/>
        <v>1492</v>
      </c>
      <c r="O12" s="25">
        <f t="shared" si="0"/>
        <v>12993</v>
      </c>
      <c r="P12" s="27">
        <f aca="true" t="shared" si="1" ref="P12:P17">H12+O12</f>
        <v>19282</v>
      </c>
      <c r="Q12" s="17"/>
    </row>
    <row r="13" spans="3:16" ht="49.5" customHeight="1">
      <c r="C13" s="116" t="s">
        <v>88</v>
      </c>
      <c r="D13" s="117"/>
      <c r="E13" s="117"/>
      <c r="F13" s="24">
        <v>428</v>
      </c>
      <c r="G13" s="24">
        <v>281</v>
      </c>
      <c r="H13" s="25">
        <f>SUM(F13:G13)</f>
        <v>709</v>
      </c>
      <c r="I13" s="19">
        <v>0</v>
      </c>
      <c r="J13" s="24">
        <v>453</v>
      </c>
      <c r="K13" s="24">
        <v>282</v>
      </c>
      <c r="L13" s="24">
        <v>193</v>
      </c>
      <c r="M13" s="24">
        <v>205</v>
      </c>
      <c r="N13" s="24">
        <v>117</v>
      </c>
      <c r="O13" s="25">
        <f>SUM(J13:N13)</f>
        <v>1250</v>
      </c>
      <c r="P13" s="27">
        <f t="shared" si="1"/>
        <v>1959</v>
      </c>
    </row>
    <row r="14" spans="3:16" ht="49.5" customHeight="1">
      <c r="C14" s="185" t="s">
        <v>89</v>
      </c>
      <c r="D14" s="186"/>
      <c r="E14" s="186"/>
      <c r="F14" s="24">
        <v>1675</v>
      </c>
      <c r="G14" s="24">
        <v>1103</v>
      </c>
      <c r="H14" s="25">
        <f>SUM(F14:G14)</f>
        <v>2778</v>
      </c>
      <c r="I14" s="19">
        <v>0</v>
      </c>
      <c r="J14" s="24">
        <v>1563</v>
      </c>
      <c r="K14" s="24">
        <v>837</v>
      </c>
      <c r="L14" s="24">
        <v>599</v>
      </c>
      <c r="M14" s="24">
        <v>678</v>
      </c>
      <c r="N14" s="24">
        <v>433</v>
      </c>
      <c r="O14" s="25">
        <f>SUM(J14:N14)</f>
        <v>4110</v>
      </c>
      <c r="P14" s="27">
        <f t="shared" si="1"/>
        <v>6888</v>
      </c>
    </row>
    <row r="15" spans="3:16" ht="49.5" customHeight="1">
      <c r="C15" s="116" t="s">
        <v>90</v>
      </c>
      <c r="D15" s="117"/>
      <c r="E15" s="117"/>
      <c r="F15" s="24">
        <v>1451</v>
      </c>
      <c r="G15" s="24">
        <v>1351</v>
      </c>
      <c r="H15" s="25">
        <f>SUM(F15:G15)</f>
        <v>2802</v>
      </c>
      <c r="I15" s="19"/>
      <c r="J15" s="24">
        <v>2334</v>
      </c>
      <c r="K15" s="24">
        <v>1459</v>
      </c>
      <c r="L15" s="24">
        <v>1304</v>
      </c>
      <c r="M15" s="24">
        <v>1594</v>
      </c>
      <c r="N15" s="24">
        <v>942</v>
      </c>
      <c r="O15" s="25">
        <f>SUM(J15:N15)</f>
        <v>7633</v>
      </c>
      <c r="P15" s="27">
        <f t="shared" si="1"/>
        <v>10435</v>
      </c>
    </row>
    <row r="16" spans="3:16" ht="49.5" customHeight="1">
      <c r="C16" s="185" t="s">
        <v>91</v>
      </c>
      <c r="D16" s="186"/>
      <c r="E16" s="186"/>
      <c r="F16" s="24">
        <v>35</v>
      </c>
      <c r="G16" s="24">
        <v>39</v>
      </c>
      <c r="H16" s="25">
        <f>SUM(F16:G16)</f>
        <v>74</v>
      </c>
      <c r="I16" s="19">
        <v>0</v>
      </c>
      <c r="J16" s="24">
        <v>79</v>
      </c>
      <c r="K16" s="24">
        <v>62</v>
      </c>
      <c r="L16" s="24">
        <v>33</v>
      </c>
      <c r="M16" s="24">
        <v>40</v>
      </c>
      <c r="N16" s="24">
        <v>23</v>
      </c>
      <c r="O16" s="25">
        <f>SUM(J16:N16)</f>
        <v>237</v>
      </c>
      <c r="P16" s="27">
        <f t="shared" si="1"/>
        <v>311</v>
      </c>
    </row>
    <row r="17" spans="3:16" ht="49.5" customHeight="1" thickBot="1">
      <c r="C17" s="187" t="s">
        <v>14</v>
      </c>
      <c r="D17" s="188"/>
      <c r="E17" s="188"/>
      <c r="F17" s="118">
        <f>F12+F16</f>
        <v>3589</v>
      </c>
      <c r="G17" s="118">
        <f>G12+G16</f>
        <v>2774</v>
      </c>
      <c r="H17" s="118">
        <f>H12+H16</f>
        <v>6363</v>
      </c>
      <c r="I17" s="119">
        <v>0</v>
      </c>
      <c r="J17" s="118">
        <f aca="true" t="shared" si="2" ref="J17:O17">J12+J16</f>
        <v>4429</v>
      </c>
      <c r="K17" s="118">
        <f t="shared" si="2"/>
        <v>2640</v>
      </c>
      <c r="L17" s="118">
        <f t="shared" si="2"/>
        <v>2129</v>
      </c>
      <c r="M17" s="118">
        <f t="shared" si="2"/>
        <v>2517</v>
      </c>
      <c r="N17" s="118">
        <f t="shared" si="2"/>
        <v>1515</v>
      </c>
      <c r="O17" s="118">
        <f t="shared" si="2"/>
        <v>13230</v>
      </c>
      <c r="P17" s="120">
        <f t="shared" si="1"/>
        <v>19593</v>
      </c>
    </row>
    <row r="18" ht="30" customHeight="1"/>
    <row r="19" spans="3:17" ht="39.75" customHeight="1">
      <c r="C19" s="111" t="s">
        <v>24</v>
      </c>
      <c r="E19" s="112"/>
      <c r="N19" s="151"/>
      <c r="O19" s="110"/>
      <c r="P19" s="152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72"/>
      <c r="D21" s="173"/>
      <c r="E21" s="173"/>
      <c r="F21" s="178" t="s">
        <v>15</v>
      </c>
      <c r="G21" s="169"/>
      <c r="H21" s="169"/>
      <c r="I21" s="169" t="s">
        <v>16</v>
      </c>
      <c r="J21" s="169"/>
      <c r="K21" s="169"/>
      <c r="L21" s="169"/>
      <c r="M21" s="169"/>
      <c r="N21" s="169"/>
      <c r="O21" s="169"/>
      <c r="P21" s="170" t="s">
        <v>84</v>
      </c>
      <c r="Q21" s="17"/>
    </row>
    <row r="22" spans="3:17" ht="49.5" customHeight="1">
      <c r="C22" s="174"/>
      <c r="D22" s="175"/>
      <c r="E22" s="175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71"/>
      <c r="Q22" s="17"/>
    </row>
    <row r="23" spans="3:17" ht="49.5" customHeight="1">
      <c r="C23" s="116" t="s">
        <v>12</v>
      </c>
      <c r="D23" s="18"/>
      <c r="E23" s="18"/>
      <c r="F23" s="24">
        <v>890</v>
      </c>
      <c r="G23" s="24">
        <v>1207</v>
      </c>
      <c r="H23" s="25">
        <f>SUM(F23:G23)</f>
        <v>2097</v>
      </c>
      <c r="I23" s="26">
        <v>0</v>
      </c>
      <c r="J23" s="24">
        <v>3266</v>
      </c>
      <c r="K23" s="24">
        <v>1934</v>
      </c>
      <c r="L23" s="24">
        <v>1199</v>
      </c>
      <c r="M23" s="24">
        <v>826</v>
      </c>
      <c r="N23" s="24">
        <v>354</v>
      </c>
      <c r="O23" s="25">
        <f>SUM(I23:N23)</f>
        <v>7579</v>
      </c>
      <c r="P23" s="27">
        <f>H23+O23</f>
        <v>9676</v>
      </c>
      <c r="Q23" s="17"/>
    </row>
    <row r="24" spans="3:16" ht="49.5" customHeight="1">
      <c r="C24" s="185" t="s">
        <v>13</v>
      </c>
      <c r="D24" s="186"/>
      <c r="E24" s="186"/>
      <c r="F24" s="24">
        <v>12</v>
      </c>
      <c r="G24" s="24">
        <v>18</v>
      </c>
      <c r="H24" s="25">
        <f>SUM(F24:G24)</f>
        <v>30</v>
      </c>
      <c r="I24" s="26">
        <v>0</v>
      </c>
      <c r="J24" s="24">
        <v>54</v>
      </c>
      <c r="K24" s="24">
        <v>47</v>
      </c>
      <c r="L24" s="24">
        <v>18</v>
      </c>
      <c r="M24" s="24">
        <v>16</v>
      </c>
      <c r="N24" s="24">
        <v>10</v>
      </c>
      <c r="O24" s="25">
        <f>SUM(I24:N24)</f>
        <v>145</v>
      </c>
      <c r="P24" s="27">
        <f>H24+O24</f>
        <v>175</v>
      </c>
    </row>
    <row r="25" spans="3:16" ht="49.5" customHeight="1" thickBot="1">
      <c r="C25" s="187" t="s">
        <v>14</v>
      </c>
      <c r="D25" s="188"/>
      <c r="E25" s="188"/>
      <c r="F25" s="118">
        <f>SUM(F23:F24)</f>
        <v>902</v>
      </c>
      <c r="G25" s="118">
        <f>SUM(G23:G24)</f>
        <v>1225</v>
      </c>
      <c r="H25" s="121">
        <f>SUM(F25:G25)</f>
        <v>2127</v>
      </c>
      <c r="I25" s="122">
        <f>SUM(I23:I24)</f>
        <v>0</v>
      </c>
      <c r="J25" s="118">
        <f aca="true" t="shared" si="3" ref="J25:O25">SUM(J23:J24)</f>
        <v>3320</v>
      </c>
      <c r="K25" s="118">
        <f t="shared" si="3"/>
        <v>1981</v>
      </c>
      <c r="L25" s="118">
        <f t="shared" si="3"/>
        <v>1217</v>
      </c>
      <c r="M25" s="118">
        <f t="shared" si="3"/>
        <v>842</v>
      </c>
      <c r="N25" s="118">
        <f t="shared" si="3"/>
        <v>364</v>
      </c>
      <c r="O25" s="121">
        <f t="shared" si="3"/>
        <v>7724</v>
      </c>
      <c r="P25" s="120">
        <f>H25+O25</f>
        <v>9851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52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72"/>
      <c r="D29" s="173"/>
      <c r="E29" s="173"/>
      <c r="F29" s="178" t="s">
        <v>15</v>
      </c>
      <c r="G29" s="169"/>
      <c r="H29" s="169"/>
      <c r="I29" s="169" t="s">
        <v>16</v>
      </c>
      <c r="J29" s="169"/>
      <c r="K29" s="169"/>
      <c r="L29" s="169"/>
      <c r="M29" s="169"/>
      <c r="N29" s="169"/>
      <c r="O29" s="169"/>
      <c r="P29" s="170" t="s">
        <v>84</v>
      </c>
      <c r="Q29" s="17"/>
    </row>
    <row r="30" spans="3:17" ht="49.5" customHeight="1">
      <c r="C30" s="174"/>
      <c r="D30" s="175"/>
      <c r="E30" s="175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71"/>
      <c r="Q30" s="17"/>
    </row>
    <row r="31" spans="3:17" ht="49.5" customHeight="1">
      <c r="C31" s="116" t="s">
        <v>12</v>
      </c>
      <c r="D31" s="18"/>
      <c r="E31" s="18"/>
      <c r="F31" s="24">
        <v>16</v>
      </c>
      <c r="G31" s="24">
        <v>10</v>
      </c>
      <c r="H31" s="25">
        <f>SUM(F31:G31)</f>
        <v>26</v>
      </c>
      <c r="I31" s="26">
        <v>0</v>
      </c>
      <c r="J31" s="24">
        <v>1041</v>
      </c>
      <c r="K31" s="24">
        <v>704</v>
      </c>
      <c r="L31" s="24">
        <v>605</v>
      </c>
      <c r="M31" s="24">
        <v>511</v>
      </c>
      <c r="N31" s="24">
        <v>317</v>
      </c>
      <c r="O31" s="25">
        <f>SUM(I31:N31)</f>
        <v>3178</v>
      </c>
      <c r="P31" s="27">
        <f>H31+O31</f>
        <v>3204</v>
      </c>
      <c r="Q31" s="17"/>
    </row>
    <row r="32" spans="3:16" ht="49.5" customHeight="1">
      <c r="C32" s="185" t="s">
        <v>13</v>
      </c>
      <c r="D32" s="186"/>
      <c r="E32" s="186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9</v>
      </c>
      <c r="K32" s="24">
        <v>12</v>
      </c>
      <c r="L32" s="24">
        <v>4</v>
      </c>
      <c r="M32" s="24">
        <v>4</v>
      </c>
      <c r="N32" s="24">
        <v>3</v>
      </c>
      <c r="O32" s="25">
        <f>SUM(I32:N32)</f>
        <v>32</v>
      </c>
      <c r="P32" s="27">
        <f>H32+O32</f>
        <v>32</v>
      </c>
    </row>
    <row r="33" spans="3:16" ht="49.5" customHeight="1" thickBot="1">
      <c r="C33" s="187" t="s">
        <v>14</v>
      </c>
      <c r="D33" s="188"/>
      <c r="E33" s="188"/>
      <c r="F33" s="118">
        <f>SUM(F31:F32)</f>
        <v>16</v>
      </c>
      <c r="G33" s="118">
        <f>SUM(G31:G32)</f>
        <v>10</v>
      </c>
      <c r="H33" s="121">
        <f>SUM(F33:G33)</f>
        <v>26</v>
      </c>
      <c r="I33" s="122">
        <f aca="true" t="shared" si="4" ref="I33:N33">SUM(I31:I32)</f>
        <v>0</v>
      </c>
      <c r="J33" s="118">
        <f t="shared" si="4"/>
        <v>1050</v>
      </c>
      <c r="K33" s="118">
        <f t="shared" si="4"/>
        <v>716</v>
      </c>
      <c r="L33" s="118">
        <f t="shared" si="4"/>
        <v>609</v>
      </c>
      <c r="M33" s="118">
        <f t="shared" si="4"/>
        <v>515</v>
      </c>
      <c r="N33" s="118">
        <f t="shared" si="4"/>
        <v>320</v>
      </c>
      <c r="O33" s="121">
        <f>SUM(I33:N33)</f>
        <v>3210</v>
      </c>
      <c r="P33" s="120">
        <f>H33+O33</f>
        <v>3236</v>
      </c>
    </row>
    <row r="34" ht="30" customHeight="1"/>
    <row r="35" spans="3:17" ht="39.75" customHeight="1">
      <c r="C35" s="111" t="s">
        <v>26</v>
      </c>
      <c r="E35" s="112"/>
      <c r="N35" s="110"/>
      <c r="O35" s="152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72"/>
      <c r="D37" s="173"/>
      <c r="E37" s="173"/>
      <c r="F37" s="178" t="s">
        <v>15</v>
      </c>
      <c r="G37" s="169"/>
      <c r="H37" s="169"/>
      <c r="I37" s="169" t="s">
        <v>16</v>
      </c>
      <c r="J37" s="169"/>
      <c r="K37" s="169"/>
      <c r="L37" s="169"/>
      <c r="M37" s="169"/>
      <c r="N37" s="181"/>
      <c r="O37" s="179" t="s">
        <v>84</v>
      </c>
      <c r="P37" s="17"/>
      <c r="Q37" s="17"/>
    </row>
    <row r="38" spans="3:17" ht="49.5" customHeight="1" thickBot="1">
      <c r="C38" s="176"/>
      <c r="D38" s="177"/>
      <c r="E38" s="177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80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1">SUM(F39:G39)</f>
        <v>0</v>
      </c>
      <c r="I39" s="35">
        <f>SUM(I40:I41)</f>
        <v>7</v>
      </c>
      <c r="J39" s="33">
        <f>SUM(J40:J41)</f>
        <v>11</v>
      </c>
      <c r="K39" s="33">
        <f>SUM(K40:K41)</f>
        <v>192</v>
      </c>
      <c r="L39" s="33">
        <f>SUM(L40:L41)</f>
        <v>506</v>
      </c>
      <c r="M39" s="33">
        <f>SUM(M40:M41)</f>
        <v>362</v>
      </c>
      <c r="N39" s="34">
        <f aca="true" t="shared" si="6" ref="N39:N51">SUM(I39:M39)</f>
        <v>1078</v>
      </c>
      <c r="O39" s="36">
        <f aca="true" t="shared" si="7" ref="O39:O51">H39+N39</f>
        <v>1078</v>
      </c>
      <c r="P39" s="17"/>
      <c r="Q39" s="17"/>
    </row>
    <row r="40" spans="3:15" ht="49.5" customHeight="1">
      <c r="C40" s="185" t="s">
        <v>12</v>
      </c>
      <c r="D40" s="186"/>
      <c r="E40" s="186"/>
      <c r="F40" s="24">
        <v>0</v>
      </c>
      <c r="G40" s="24">
        <v>0</v>
      </c>
      <c r="H40" s="25">
        <f t="shared" si="5"/>
        <v>0</v>
      </c>
      <c r="I40" s="26">
        <v>7</v>
      </c>
      <c r="J40" s="24">
        <v>11</v>
      </c>
      <c r="K40" s="24">
        <v>188</v>
      </c>
      <c r="L40" s="24">
        <v>505</v>
      </c>
      <c r="M40" s="24">
        <v>360</v>
      </c>
      <c r="N40" s="25">
        <f t="shared" si="6"/>
        <v>1071</v>
      </c>
      <c r="O40" s="27">
        <f t="shared" si="7"/>
        <v>1071</v>
      </c>
    </row>
    <row r="41" spans="3:15" ht="49.5" customHeight="1" thickBot="1">
      <c r="C41" s="187" t="s">
        <v>13</v>
      </c>
      <c r="D41" s="188"/>
      <c r="E41" s="188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4</v>
      </c>
      <c r="L41" s="118">
        <v>1</v>
      </c>
      <c r="M41" s="118">
        <v>2</v>
      </c>
      <c r="N41" s="121">
        <f t="shared" si="6"/>
        <v>7</v>
      </c>
      <c r="O41" s="120">
        <f t="shared" si="7"/>
        <v>7</v>
      </c>
    </row>
    <row r="42" spans="3:15" ht="49.5" customHeight="1">
      <c r="C42" s="199" t="s">
        <v>30</v>
      </c>
      <c r="D42" s="200"/>
      <c r="E42" s="200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148</v>
      </c>
      <c r="J42" s="33">
        <f>SUM(J43:J44)</f>
        <v>143</v>
      </c>
      <c r="K42" s="33">
        <f>SUM(K43:K44)</f>
        <v>176</v>
      </c>
      <c r="L42" s="33">
        <f>SUM(L43:L44)</f>
        <v>206</v>
      </c>
      <c r="M42" s="33">
        <f>SUM(M43:M44)</f>
        <v>117</v>
      </c>
      <c r="N42" s="34">
        <f t="shared" si="6"/>
        <v>790</v>
      </c>
      <c r="O42" s="36">
        <f t="shared" si="7"/>
        <v>790</v>
      </c>
    </row>
    <row r="43" spans="3:15" ht="49.5" customHeight="1">
      <c r="C43" s="185" t="s">
        <v>12</v>
      </c>
      <c r="D43" s="186"/>
      <c r="E43" s="186"/>
      <c r="F43" s="24">
        <v>0</v>
      </c>
      <c r="G43" s="24">
        <v>0</v>
      </c>
      <c r="H43" s="25">
        <f t="shared" si="5"/>
        <v>0</v>
      </c>
      <c r="I43" s="26">
        <v>146</v>
      </c>
      <c r="J43" s="24">
        <v>142</v>
      </c>
      <c r="K43" s="24">
        <v>173</v>
      </c>
      <c r="L43" s="24">
        <v>204</v>
      </c>
      <c r="M43" s="24">
        <v>116</v>
      </c>
      <c r="N43" s="25">
        <f t="shared" si="6"/>
        <v>781</v>
      </c>
      <c r="O43" s="27">
        <f t="shared" si="7"/>
        <v>781</v>
      </c>
    </row>
    <row r="44" spans="3:15" ht="49.5" customHeight="1" thickBot="1">
      <c r="C44" s="187" t="s">
        <v>13</v>
      </c>
      <c r="D44" s="188"/>
      <c r="E44" s="188"/>
      <c r="F44" s="118">
        <v>0</v>
      </c>
      <c r="G44" s="118">
        <v>0</v>
      </c>
      <c r="H44" s="121">
        <f t="shared" si="5"/>
        <v>0</v>
      </c>
      <c r="I44" s="122">
        <v>2</v>
      </c>
      <c r="J44" s="118">
        <v>1</v>
      </c>
      <c r="K44" s="118">
        <v>3</v>
      </c>
      <c r="L44" s="118">
        <v>2</v>
      </c>
      <c r="M44" s="118">
        <v>1</v>
      </c>
      <c r="N44" s="121">
        <f t="shared" si="6"/>
        <v>9</v>
      </c>
      <c r="O44" s="120">
        <f t="shared" si="7"/>
        <v>9</v>
      </c>
    </row>
    <row r="45" spans="3:15" ht="49.5" customHeight="1">
      <c r="C45" s="199" t="s">
        <v>18</v>
      </c>
      <c r="D45" s="200"/>
      <c r="E45" s="200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4</v>
      </c>
      <c r="J45" s="33">
        <f>SUM(J46:J47)</f>
        <v>9</v>
      </c>
      <c r="K45" s="33">
        <f>SUM(K46:K47)</f>
        <v>39</v>
      </c>
      <c r="L45" s="33">
        <f>SUM(L46:L47)</f>
        <v>162</v>
      </c>
      <c r="M45" s="33">
        <f>SUM(M46:M47)</f>
        <v>110</v>
      </c>
      <c r="N45" s="34">
        <f>SUM(I45:M45)</f>
        <v>324</v>
      </c>
      <c r="O45" s="36">
        <f t="shared" si="7"/>
        <v>324</v>
      </c>
    </row>
    <row r="46" spans="3:15" ht="49.5" customHeight="1">
      <c r="C46" s="185" t="s">
        <v>12</v>
      </c>
      <c r="D46" s="186"/>
      <c r="E46" s="186"/>
      <c r="F46" s="24">
        <v>0</v>
      </c>
      <c r="G46" s="24">
        <v>0</v>
      </c>
      <c r="H46" s="25">
        <f t="shared" si="5"/>
        <v>0</v>
      </c>
      <c r="I46" s="26">
        <v>4</v>
      </c>
      <c r="J46" s="24">
        <v>9</v>
      </c>
      <c r="K46" s="24">
        <v>38</v>
      </c>
      <c r="L46" s="24">
        <v>161</v>
      </c>
      <c r="M46" s="24">
        <v>108</v>
      </c>
      <c r="N46" s="25">
        <f>SUM(I46:M46)</f>
        <v>320</v>
      </c>
      <c r="O46" s="27">
        <f t="shared" si="7"/>
        <v>320</v>
      </c>
    </row>
    <row r="47" spans="3:15" ht="49.5" customHeight="1" thickBot="1">
      <c r="C47" s="187" t="s">
        <v>13</v>
      </c>
      <c r="D47" s="188"/>
      <c r="E47" s="188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1</v>
      </c>
      <c r="M47" s="118">
        <v>2</v>
      </c>
      <c r="N47" s="121">
        <f>SUM(I47:M47)</f>
        <v>4</v>
      </c>
      <c r="O47" s="120">
        <f t="shared" si="7"/>
        <v>4</v>
      </c>
    </row>
    <row r="48" spans="3:15" ht="49.5" customHeight="1">
      <c r="C48" s="199" t="s">
        <v>76</v>
      </c>
      <c r="D48" s="200"/>
      <c r="E48" s="200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4</v>
      </c>
      <c r="J48" s="33">
        <f>SUM(J49:J50)</f>
        <v>4</v>
      </c>
      <c r="K48" s="33">
        <f>SUM(K49:K50)</f>
        <v>6</v>
      </c>
      <c r="L48" s="33">
        <f>SUM(L49:L50)</f>
        <v>6</v>
      </c>
      <c r="M48" s="33">
        <f>SUM(M49:M50)</f>
        <v>3</v>
      </c>
      <c r="N48" s="34">
        <f>SUM(I48:M48)</f>
        <v>23</v>
      </c>
      <c r="O48" s="36">
        <f>H48+N48</f>
        <v>23</v>
      </c>
    </row>
    <row r="49" spans="3:15" ht="49.5" customHeight="1">
      <c r="C49" s="185" t="s">
        <v>12</v>
      </c>
      <c r="D49" s="186"/>
      <c r="E49" s="186"/>
      <c r="F49" s="24">
        <v>0</v>
      </c>
      <c r="G49" s="24">
        <v>0</v>
      </c>
      <c r="H49" s="25">
        <f t="shared" si="5"/>
        <v>0</v>
      </c>
      <c r="I49" s="26">
        <v>4</v>
      </c>
      <c r="J49" s="24">
        <v>4</v>
      </c>
      <c r="K49" s="24">
        <v>6</v>
      </c>
      <c r="L49" s="24">
        <v>6</v>
      </c>
      <c r="M49" s="24">
        <v>3</v>
      </c>
      <c r="N49" s="25">
        <f t="shared" si="6"/>
        <v>23</v>
      </c>
      <c r="O49" s="27">
        <f t="shared" si="7"/>
        <v>23</v>
      </c>
    </row>
    <row r="50" spans="3:15" ht="49.5" customHeight="1" thickBot="1">
      <c r="C50" s="187" t="s">
        <v>13</v>
      </c>
      <c r="D50" s="188"/>
      <c r="E50" s="188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0</v>
      </c>
      <c r="M50" s="118">
        <v>0</v>
      </c>
      <c r="N50" s="121">
        <f t="shared" si="6"/>
        <v>0</v>
      </c>
      <c r="O50" s="120">
        <f t="shared" si="7"/>
        <v>0</v>
      </c>
    </row>
    <row r="51" spans="3:15" ht="49.5" customHeight="1" thickBot="1">
      <c r="C51" s="197" t="s">
        <v>14</v>
      </c>
      <c r="D51" s="198"/>
      <c r="E51" s="198"/>
      <c r="F51" s="124">
        <v>0</v>
      </c>
      <c r="G51" s="124">
        <v>0</v>
      </c>
      <c r="H51" s="125">
        <f t="shared" si="5"/>
        <v>0</v>
      </c>
      <c r="I51" s="126">
        <v>163</v>
      </c>
      <c r="J51" s="124">
        <v>167</v>
      </c>
      <c r="K51" s="124">
        <v>412</v>
      </c>
      <c r="L51" s="124">
        <v>880</v>
      </c>
      <c r="M51" s="124">
        <v>591</v>
      </c>
      <c r="N51" s="125">
        <f t="shared" si="6"/>
        <v>2213</v>
      </c>
      <c r="O51" s="127">
        <f t="shared" si="7"/>
        <v>2213</v>
      </c>
    </row>
    <row r="52" ht="19.5" customHeight="1"/>
    <row r="53" ht="12"/>
  </sheetData>
  <sheetProtection/>
  <mergeCells count="47">
    <mergeCell ref="C48:E48"/>
    <mergeCell ref="C32:E32"/>
    <mergeCell ref="C33:E33"/>
    <mergeCell ref="C40:E40"/>
    <mergeCell ref="F21:H21"/>
    <mergeCell ref="C24:E24"/>
    <mergeCell ref="C25:E25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O2:P2"/>
    <mergeCell ref="O3:P3"/>
    <mergeCell ref="P21:P22"/>
    <mergeCell ref="I21:O21"/>
    <mergeCell ref="L6:M6"/>
    <mergeCell ref="J6:K6"/>
    <mergeCell ref="N10:P10"/>
    <mergeCell ref="F1:N1"/>
    <mergeCell ref="F2:N2"/>
    <mergeCell ref="C16:E16"/>
    <mergeCell ref="C11:E11"/>
    <mergeCell ref="C14:E14"/>
    <mergeCell ref="C21:E22"/>
    <mergeCell ref="C17:E17"/>
    <mergeCell ref="C6:E6"/>
    <mergeCell ref="F6:G6"/>
    <mergeCell ref="H6:I6"/>
    <mergeCell ref="P29:P30"/>
    <mergeCell ref="C29:E30"/>
    <mergeCell ref="C37:E38"/>
    <mergeCell ref="F37:H37"/>
    <mergeCell ref="O37:O38"/>
    <mergeCell ref="I37:N37"/>
    <mergeCell ref="F29:H29"/>
    <mergeCell ref="C7:E7"/>
    <mergeCell ref="F7:G7"/>
    <mergeCell ref="H7:I7"/>
    <mergeCell ref="J7:K7"/>
    <mergeCell ref="L7:M7"/>
    <mergeCell ref="I29:O29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3" t="s">
        <v>85</v>
      </c>
      <c r="H2" s="183"/>
      <c r="I2" s="183"/>
      <c r="J2" s="183"/>
      <c r="K2" s="183"/>
      <c r="L2" s="183"/>
      <c r="M2" s="183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1874</v>
      </c>
      <c r="G10" s="60">
        <f>SUM(G11,G17,G20,G25,G29,G30)</f>
        <v>2700</v>
      </c>
      <c r="H10" s="85">
        <f>SUM(F10:G10)</f>
        <v>4574</v>
      </c>
      <c r="I10" s="134">
        <f aca="true" t="shared" si="0" ref="I10:N10">SUM(I11,I17,I20,I25,I29,I30)</f>
        <v>0</v>
      </c>
      <c r="J10" s="60">
        <f t="shared" si="0"/>
        <v>8798</v>
      </c>
      <c r="K10" s="60">
        <f t="shared" si="0"/>
        <v>5860</v>
      </c>
      <c r="L10" s="60">
        <f t="shared" si="0"/>
        <v>3673</v>
      </c>
      <c r="M10" s="60">
        <f t="shared" si="0"/>
        <v>2742</v>
      </c>
      <c r="N10" s="60">
        <f t="shared" si="0"/>
        <v>1252</v>
      </c>
      <c r="O10" s="128">
        <f>SUM(I10:N10)</f>
        <v>22325</v>
      </c>
      <c r="P10" s="87">
        <f>SUM(O10,H10)</f>
        <v>26899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106</v>
      </c>
      <c r="G11" s="65">
        <f>SUM(G12:G16)</f>
        <v>224</v>
      </c>
      <c r="H11" s="66">
        <f aca="true" t="shared" si="1" ref="H11:H74">SUM(F11:G11)</f>
        <v>330</v>
      </c>
      <c r="I11" s="135">
        <f aca="true" t="shared" si="2" ref="I11:N11">SUM(I12:I16)</f>
        <v>0</v>
      </c>
      <c r="J11" s="65">
        <f t="shared" si="2"/>
        <v>1814</v>
      </c>
      <c r="K11" s="65">
        <f t="shared" si="2"/>
        <v>1229</v>
      </c>
      <c r="L11" s="65">
        <f t="shared" si="2"/>
        <v>793</v>
      </c>
      <c r="M11" s="65">
        <f t="shared" si="2"/>
        <v>740</v>
      </c>
      <c r="N11" s="65">
        <f t="shared" si="2"/>
        <v>424</v>
      </c>
      <c r="O11" s="129">
        <f aca="true" t="shared" si="3" ref="O11:O74">SUM(I11:N11)</f>
        <v>5000</v>
      </c>
      <c r="P11" s="68">
        <f aca="true" t="shared" si="4" ref="P11:P74">SUM(O11,H11)</f>
        <v>5330</v>
      </c>
    </row>
    <row r="12" spans="3:16" s="61" customFormat="1" ht="30" customHeight="1">
      <c r="C12" s="62"/>
      <c r="D12" s="63"/>
      <c r="E12" s="69" t="s">
        <v>39</v>
      </c>
      <c r="F12" s="65">
        <v>5</v>
      </c>
      <c r="G12" s="65">
        <v>11</v>
      </c>
      <c r="H12" s="66">
        <f t="shared" si="1"/>
        <v>16</v>
      </c>
      <c r="I12" s="135">
        <v>0</v>
      </c>
      <c r="J12" s="65">
        <v>1041</v>
      </c>
      <c r="K12" s="65">
        <v>583</v>
      </c>
      <c r="L12" s="65">
        <v>278</v>
      </c>
      <c r="M12" s="65">
        <v>247</v>
      </c>
      <c r="N12" s="65">
        <v>112</v>
      </c>
      <c r="O12" s="129">
        <f t="shared" si="3"/>
        <v>2261</v>
      </c>
      <c r="P12" s="68">
        <f t="shared" si="4"/>
        <v>2277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2</v>
      </c>
      <c r="K13" s="65">
        <v>3</v>
      </c>
      <c r="L13" s="65">
        <v>14</v>
      </c>
      <c r="M13" s="65">
        <v>38</v>
      </c>
      <c r="N13" s="65">
        <v>41</v>
      </c>
      <c r="O13" s="129">
        <f t="shared" si="3"/>
        <v>98</v>
      </c>
      <c r="P13" s="68">
        <f t="shared" si="4"/>
        <v>98</v>
      </c>
    </row>
    <row r="14" spans="3:16" s="61" customFormat="1" ht="30" customHeight="1">
      <c r="C14" s="62"/>
      <c r="D14" s="63"/>
      <c r="E14" s="69" t="s">
        <v>41</v>
      </c>
      <c r="F14" s="65">
        <v>37</v>
      </c>
      <c r="G14" s="65">
        <v>83</v>
      </c>
      <c r="H14" s="66">
        <f t="shared" si="1"/>
        <v>120</v>
      </c>
      <c r="I14" s="135">
        <v>0</v>
      </c>
      <c r="J14" s="65">
        <v>178</v>
      </c>
      <c r="K14" s="65">
        <v>148</v>
      </c>
      <c r="L14" s="65">
        <v>97</v>
      </c>
      <c r="M14" s="65">
        <v>109</v>
      </c>
      <c r="N14" s="65">
        <v>80</v>
      </c>
      <c r="O14" s="129">
        <f t="shared" si="3"/>
        <v>612</v>
      </c>
      <c r="P14" s="68">
        <f t="shared" si="4"/>
        <v>732</v>
      </c>
    </row>
    <row r="15" spans="3:16" s="61" customFormat="1" ht="30" customHeight="1">
      <c r="C15" s="62"/>
      <c r="D15" s="63"/>
      <c r="E15" s="69" t="s">
        <v>42</v>
      </c>
      <c r="F15" s="65">
        <v>31</v>
      </c>
      <c r="G15" s="65">
        <v>64</v>
      </c>
      <c r="H15" s="66">
        <f t="shared" si="1"/>
        <v>95</v>
      </c>
      <c r="I15" s="135">
        <v>0</v>
      </c>
      <c r="J15" s="65">
        <v>161</v>
      </c>
      <c r="K15" s="65">
        <v>97</v>
      </c>
      <c r="L15" s="65">
        <v>89</v>
      </c>
      <c r="M15" s="65">
        <v>74</v>
      </c>
      <c r="N15" s="65">
        <v>39</v>
      </c>
      <c r="O15" s="129">
        <f t="shared" si="3"/>
        <v>460</v>
      </c>
      <c r="P15" s="68">
        <f t="shared" si="4"/>
        <v>555</v>
      </c>
    </row>
    <row r="16" spans="3:16" s="61" customFormat="1" ht="30" customHeight="1">
      <c r="C16" s="62"/>
      <c r="D16" s="63"/>
      <c r="E16" s="69" t="s">
        <v>43</v>
      </c>
      <c r="F16" s="65">
        <v>33</v>
      </c>
      <c r="G16" s="65">
        <v>66</v>
      </c>
      <c r="H16" s="66">
        <f t="shared" si="1"/>
        <v>99</v>
      </c>
      <c r="I16" s="135">
        <v>0</v>
      </c>
      <c r="J16" s="65">
        <v>432</v>
      </c>
      <c r="K16" s="65">
        <v>398</v>
      </c>
      <c r="L16" s="65">
        <v>315</v>
      </c>
      <c r="M16" s="65">
        <v>272</v>
      </c>
      <c r="N16" s="65">
        <v>152</v>
      </c>
      <c r="O16" s="129">
        <f t="shared" si="3"/>
        <v>1569</v>
      </c>
      <c r="P16" s="68">
        <f t="shared" si="4"/>
        <v>1668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292</v>
      </c>
      <c r="G17" s="65">
        <f>SUM(G18:G19)</f>
        <v>342</v>
      </c>
      <c r="H17" s="66">
        <f t="shared" si="1"/>
        <v>634</v>
      </c>
      <c r="I17" s="135">
        <f aca="true" t="shared" si="5" ref="I17:N17">SUM(I18:I19)</f>
        <v>0</v>
      </c>
      <c r="J17" s="65">
        <f t="shared" si="5"/>
        <v>2063</v>
      </c>
      <c r="K17" s="65">
        <f t="shared" si="5"/>
        <v>1246</v>
      </c>
      <c r="L17" s="65">
        <f t="shared" si="5"/>
        <v>691</v>
      </c>
      <c r="M17" s="65">
        <f t="shared" si="5"/>
        <v>420</v>
      </c>
      <c r="N17" s="65">
        <f t="shared" si="5"/>
        <v>161</v>
      </c>
      <c r="O17" s="129">
        <f t="shared" si="3"/>
        <v>4581</v>
      </c>
      <c r="P17" s="68">
        <f t="shared" si="4"/>
        <v>5215</v>
      </c>
    </row>
    <row r="18" spans="3:16" s="61" customFormat="1" ht="30" customHeight="1">
      <c r="C18" s="62"/>
      <c r="D18" s="63"/>
      <c r="E18" s="69" t="s">
        <v>45</v>
      </c>
      <c r="F18" s="65">
        <v>4</v>
      </c>
      <c r="G18" s="65">
        <v>0</v>
      </c>
      <c r="H18" s="66">
        <f t="shared" si="1"/>
        <v>4</v>
      </c>
      <c r="I18" s="135">
        <v>0</v>
      </c>
      <c r="J18" s="65">
        <v>1462</v>
      </c>
      <c r="K18" s="65">
        <v>886</v>
      </c>
      <c r="L18" s="65">
        <v>497</v>
      </c>
      <c r="M18" s="65">
        <v>336</v>
      </c>
      <c r="N18" s="65">
        <v>132</v>
      </c>
      <c r="O18" s="129">
        <f t="shared" si="3"/>
        <v>3313</v>
      </c>
      <c r="P18" s="68">
        <f t="shared" si="4"/>
        <v>3317</v>
      </c>
    </row>
    <row r="19" spans="3:16" s="61" customFormat="1" ht="30" customHeight="1">
      <c r="C19" s="62"/>
      <c r="D19" s="63"/>
      <c r="E19" s="69" t="s">
        <v>46</v>
      </c>
      <c r="F19" s="65">
        <v>288</v>
      </c>
      <c r="G19" s="65">
        <v>342</v>
      </c>
      <c r="H19" s="66">
        <f t="shared" si="1"/>
        <v>630</v>
      </c>
      <c r="I19" s="135">
        <v>0</v>
      </c>
      <c r="J19" s="65">
        <v>601</v>
      </c>
      <c r="K19" s="65">
        <v>360</v>
      </c>
      <c r="L19" s="65">
        <v>194</v>
      </c>
      <c r="M19" s="65">
        <v>84</v>
      </c>
      <c r="N19" s="65">
        <v>29</v>
      </c>
      <c r="O19" s="129">
        <f t="shared" si="3"/>
        <v>1268</v>
      </c>
      <c r="P19" s="68">
        <f t="shared" si="4"/>
        <v>1898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9</v>
      </c>
      <c r="G20" s="65">
        <f>SUM(G21:G24)</f>
        <v>21</v>
      </c>
      <c r="H20" s="66">
        <f t="shared" si="1"/>
        <v>30</v>
      </c>
      <c r="I20" s="135">
        <f aca="true" t="shared" si="6" ref="I20:N20">SUM(I21:I24)</f>
        <v>0</v>
      </c>
      <c r="J20" s="65">
        <f t="shared" si="6"/>
        <v>167</v>
      </c>
      <c r="K20" s="65">
        <f t="shared" si="6"/>
        <v>158</v>
      </c>
      <c r="L20" s="65">
        <f t="shared" si="6"/>
        <v>217</v>
      </c>
      <c r="M20" s="65">
        <f t="shared" si="6"/>
        <v>170</v>
      </c>
      <c r="N20" s="65">
        <f t="shared" si="6"/>
        <v>67</v>
      </c>
      <c r="O20" s="129">
        <f t="shared" si="3"/>
        <v>779</v>
      </c>
      <c r="P20" s="68">
        <f t="shared" si="4"/>
        <v>809</v>
      </c>
    </row>
    <row r="21" spans="3:16" s="61" customFormat="1" ht="30" customHeight="1">
      <c r="C21" s="62"/>
      <c r="D21" s="63"/>
      <c r="E21" s="69" t="s">
        <v>48</v>
      </c>
      <c r="F21" s="65">
        <v>8</v>
      </c>
      <c r="G21" s="65">
        <v>16</v>
      </c>
      <c r="H21" s="66">
        <f t="shared" si="1"/>
        <v>24</v>
      </c>
      <c r="I21" s="135">
        <v>0</v>
      </c>
      <c r="J21" s="65">
        <v>136</v>
      </c>
      <c r="K21" s="65">
        <v>138</v>
      </c>
      <c r="L21" s="65">
        <v>196</v>
      </c>
      <c r="M21" s="65">
        <v>157</v>
      </c>
      <c r="N21" s="65">
        <v>62</v>
      </c>
      <c r="O21" s="129">
        <f t="shared" si="3"/>
        <v>689</v>
      </c>
      <c r="P21" s="68">
        <f t="shared" si="4"/>
        <v>713</v>
      </c>
    </row>
    <row r="22" spans="3:16" s="61" customFormat="1" ht="30" customHeight="1">
      <c r="C22" s="62"/>
      <c r="D22" s="63"/>
      <c r="E22" s="72" t="s">
        <v>49</v>
      </c>
      <c r="F22" s="65">
        <v>1</v>
      </c>
      <c r="G22" s="65">
        <v>5</v>
      </c>
      <c r="H22" s="66">
        <f t="shared" si="1"/>
        <v>6</v>
      </c>
      <c r="I22" s="135">
        <v>0</v>
      </c>
      <c r="J22" s="65">
        <v>31</v>
      </c>
      <c r="K22" s="65">
        <v>20</v>
      </c>
      <c r="L22" s="65">
        <v>21</v>
      </c>
      <c r="M22" s="65">
        <v>13</v>
      </c>
      <c r="N22" s="65">
        <v>5</v>
      </c>
      <c r="O22" s="129">
        <f t="shared" si="3"/>
        <v>90</v>
      </c>
      <c r="P22" s="68">
        <f t="shared" si="4"/>
        <v>96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615</v>
      </c>
      <c r="G25" s="65">
        <f>SUM(G26:G28)</f>
        <v>939</v>
      </c>
      <c r="H25" s="66">
        <f t="shared" si="1"/>
        <v>1554</v>
      </c>
      <c r="I25" s="135">
        <f aca="true" t="shared" si="7" ref="I25:N25">SUM(I26:I28)</f>
        <v>0</v>
      </c>
      <c r="J25" s="65">
        <f t="shared" si="7"/>
        <v>1497</v>
      </c>
      <c r="K25" s="65">
        <f t="shared" si="7"/>
        <v>1315</v>
      </c>
      <c r="L25" s="65">
        <f t="shared" si="7"/>
        <v>832</v>
      </c>
      <c r="M25" s="65">
        <f t="shared" si="7"/>
        <v>599</v>
      </c>
      <c r="N25" s="65">
        <f t="shared" si="7"/>
        <v>251</v>
      </c>
      <c r="O25" s="129">
        <f t="shared" si="3"/>
        <v>4494</v>
      </c>
      <c r="P25" s="68">
        <f t="shared" si="4"/>
        <v>6048</v>
      </c>
    </row>
    <row r="26" spans="3:16" s="61" customFormat="1" ht="30" customHeight="1">
      <c r="C26" s="62"/>
      <c r="D26" s="63"/>
      <c r="E26" s="72" t="s">
        <v>52</v>
      </c>
      <c r="F26" s="65">
        <v>562</v>
      </c>
      <c r="G26" s="65">
        <v>890</v>
      </c>
      <c r="H26" s="66">
        <f t="shared" si="1"/>
        <v>1452</v>
      </c>
      <c r="I26" s="135">
        <v>0</v>
      </c>
      <c r="J26" s="65">
        <v>1438</v>
      </c>
      <c r="K26" s="65">
        <v>1283</v>
      </c>
      <c r="L26" s="65">
        <v>799</v>
      </c>
      <c r="M26" s="65">
        <v>583</v>
      </c>
      <c r="N26" s="65">
        <v>249</v>
      </c>
      <c r="O26" s="129">
        <f t="shared" si="3"/>
        <v>4352</v>
      </c>
      <c r="P26" s="68">
        <f t="shared" si="4"/>
        <v>5804</v>
      </c>
    </row>
    <row r="27" spans="3:16" s="61" customFormat="1" ht="30" customHeight="1">
      <c r="C27" s="62"/>
      <c r="D27" s="63"/>
      <c r="E27" s="72" t="s">
        <v>53</v>
      </c>
      <c r="F27" s="65">
        <v>23</v>
      </c>
      <c r="G27" s="65">
        <v>20</v>
      </c>
      <c r="H27" s="66">
        <f t="shared" si="1"/>
        <v>43</v>
      </c>
      <c r="I27" s="135">
        <v>0</v>
      </c>
      <c r="J27" s="65">
        <v>24</v>
      </c>
      <c r="K27" s="65">
        <v>22</v>
      </c>
      <c r="L27" s="65">
        <v>20</v>
      </c>
      <c r="M27" s="65">
        <v>9</v>
      </c>
      <c r="N27" s="65">
        <v>1</v>
      </c>
      <c r="O27" s="129">
        <f t="shared" si="3"/>
        <v>76</v>
      </c>
      <c r="P27" s="68">
        <f t="shared" si="4"/>
        <v>119</v>
      </c>
    </row>
    <row r="28" spans="3:16" s="61" customFormat="1" ht="30" customHeight="1">
      <c r="C28" s="62"/>
      <c r="D28" s="63"/>
      <c r="E28" s="72" t="s">
        <v>54</v>
      </c>
      <c r="F28" s="65">
        <v>30</v>
      </c>
      <c r="G28" s="65">
        <v>29</v>
      </c>
      <c r="H28" s="66">
        <f t="shared" si="1"/>
        <v>59</v>
      </c>
      <c r="I28" s="135">
        <v>0</v>
      </c>
      <c r="J28" s="65">
        <v>35</v>
      </c>
      <c r="K28" s="65">
        <v>10</v>
      </c>
      <c r="L28" s="65">
        <v>13</v>
      </c>
      <c r="M28" s="65">
        <v>7</v>
      </c>
      <c r="N28" s="65">
        <v>1</v>
      </c>
      <c r="O28" s="129">
        <f t="shared" si="3"/>
        <v>66</v>
      </c>
      <c r="P28" s="68">
        <f t="shared" si="4"/>
        <v>125</v>
      </c>
    </row>
    <row r="29" spans="3:16" s="61" customFormat="1" ht="30" customHeight="1">
      <c r="C29" s="62"/>
      <c r="D29" s="74" t="s">
        <v>55</v>
      </c>
      <c r="E29" s="75"/>
      <c r="F29" s="65">
        <v>20</v>
      </c>
      <c r="G29" s="65">
        <v>12</v>
      </c>
      <c r="H29" s="66">
        <f t="shared" si="1"/>
        <v>32</v>
      </c>
      <c r="I29" s="135">
        <v>0</v>
      </c>
      <c r="J29" s="65">
        <v>90</v>
      </c>
      <c r="K29" s="65">
        <v>61</v>
      </c>
      <c r="L29" s="65">
        <v>57</v>
      </c>
      <c r="M29" s="65">
        <v>66</v>
      </c>
      <c r="N29" s="65">
        <v>27</v>
      </c>
      <c r="O29" s="129">
        <f t="shared" si="3"/>
        <v>301</v>
      </c>
      <c r="P29" s="68">
        <f t="shared" si="4"/>
        <v>333</v>
      </c>
    </row>
    <row r="30" spans="3:16" s="61" customFormat="1" ht="30" customHeight="1" thickBot="1">
      <c r="C30" s="76"/>
      <c r="D30" s="77" t="s">
        <v>56</v>
      </c>
      <c r="E30" s="78"/>
      <c r="F30" s="79">
        <v>832</v>
      </c>
      <c r="G30" s="79">
        <v>1162</v>
      </c>
      <c r="H30" s="80">
        <f t="shared" si="1"/>
        <v>1994</v>
      </c>
      <c r="I30" s="136">
        <v>0</v>
      </c>
      <c r="J30" s="79">
        <v>3167</v>
      </c>
      <c r="K30" s="79">
        <v>1851</v>
      </c>
      <c r="L30" s="79">
        <v>1083</v>
      </c>
      <c r="M30" s="79">
        <v>747</v>
      </c>
      <c r="N30" s="79">
        <v>322</v>
      </c>
      <c r="O30" s="130">
        <f t="shared" si="3"/>
        <v>7170</v>
      </c>
      <c r="P30" s="82">
        <f t="shared" si="4"/>
        <v>9164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17</v>
      </c>
      <c r="G31" s="60">
        <f>SUM(G32:G40)</f>
        <v>10</v>
      </c>
      <c r="H31" s="85">
        <f t="shared" si="1"/>
        <v>27</v>
      </c>
      <c r="I31" s="134">
        <f aca="true" t="shared" si="8" ref="I31:N31">SUM(I32:I40)</f>
        <v>0</v>
      </c>
      <c r="J31" s="60">
        <f t="shared" si="8"/>
        <v>1183</v>
      </c>
      <c r="K31" s="60">
        <f t="shared" si="8"/>
        <v>830</v>
      </c>
      <c r="L31" s="60">
        <f t="shared" si="8"/>
        <v>684</v>
      </c>
      <c r="M31" s="60">
        <f t="shared" si="8"/>
        <v>555</v>
      </c>
      <c r="N31" s="60">
        <f t="shared" si="8"/>
        <v>329</v>
      </c>
      <c r="O31" s="128">
        <f t="shared" si="3"/>
        <v>3581</v>
      </c>
      <c r="P31" s="87">
        <f t="shared" si="4"/>
        <v>3608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176</v>
      </c>
      <c r="K32" s="89">
        <v>162</v>
      </c>
      <c r="L32" s="89">
        <v>92</v>
      </c>
      <c r="M32" s="89">
        <v>61</v>
      </c>
      <c r="N32" s="89">
        <v>22</v>
      </c>
      <c r="O32" s="131">
        <f t="shared" si="3"/>
        <v>513</v>
      </c>
      <c r="P32" s="92">
        <f t="shared" si="4"/>
        <v>513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17</v>
      </c>
      <c r="K33" s="65">
        <v>13</v>
      </c>
      <c r="L33" s="65">
        <v>11</v>
      </c>
      <c r="M33" s="65">
        <v>9</v>
      </c>
      <c r="N33" s="65">
        <v>4</v>
      </c>
      <c r="O33" s="129">
        <f t="shared" si="3"/>
        <v>54</v>
      </c>
      <c r="P33" s="68">
        <f t="shared" si="4"/>
        <v>54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756</v>
      </c>
      <c r="K34" s="65">
        <v>453</v>
      </c>
      <c r="L34" s="65">
        <v>257</v>
      </c>
      <c r="M34" s="65">
        <v>112</v>
      </c>
      <c r="N34" s="65">
        <v>49</v>
      </c>
      <c r="O34" s="129">
        <f t="shared" si="3"/>
        <v>1627</v>
      </c>
      <c r="P34" s="68">
        <f t="shared" si="4"/>
        <v>1627</v>
      </c>
    </row>
    <row r="35" spans="3:16" s="61" customFormat="1" ht="30" customHeight="1">
      <c r="C35" s="62"/>
      <c r="D35" s="74" t="s">
        <v>60</v>
      </c>
      <c r="E35" s="75"/>
      <c r="F35" s="65">
        <v>1</v>
      </c>
      <c r="G35" s="65">
        <v>0</v>
      </c>
      <c r="H35" s="66">
        <f t="shared" si="1"/>
        <v>1</v>
      </c>
      <c r="I35" s="135">
        <v>0</v>
      </c>
      <c r="J35" s="65">
        <v>49</v>
      </c>
      <c r="K35" s="65">
        <v>36</v>
      </c>
      <c r="L35" s="65">
        <v>38</v>
      </c>
      <c r="M35" s="65">
        <v>42</v>
      </c>
      <c r="N35" s="65">
        <v>20</v>
      </c>
      <c r="O35" s="129">
        <f t="shared" si="3"/>
        <v>185</v>
      </c>
      <c r="P35" s="68">
        <f t="shared" si="4"/>
        <v>186</v>
      </c>
    </row>
    <row r="36" spans="3:16" s="61" customFormat="1" ht="30" customHeight="1">
      <c r="C36" s="62"/>
      <c r="D36" s="74" t="s">
        <v>61</v>
      </c>
      <c r="E36" s="75"/>
      <c r="F36" s="65">
        <v>16</v>
      </c>
      <c r="G36" s="65">
        <v>10</v>
      </c>
      <c r="H36" s="66">
        <f t="shared" si="1"/>
        <v>26</v>
      </c>
      <c r="I36" s="135">
        <v>0</v>
      </c>
      <c r="J36" s="65">
        <v>113</v>
      </c>
      <c r="K36" s="65">
        <v>65</v>
      </c>
      <c r="L36" s="65">
        <v>68</v>
      </c>
      <c r="M36" s="65">
        <v>44</v>
      </c>
      <c r="N36" s="65">
        <v>9</v>
      </c>
      <c r="O36" s="129">
        <f t="shared" si="3"/>
        <v>299</v>
      </c>
      <c r="P36" s="68">
        <f t="shared" si="4"/>
        <v>325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71</v>
      </c>
      <c r="K37" s="65">
        <v>96</v>
      </c>
      <c r="L37" s="65">
        <v>132</v>
      </c>
      <c r="M37" s="65">
        <v>59</v>
      </c>
      <c r="N37" s="65">
        <v>36</v>
      </c>
      <c r="O37" s="129">
        <f t="shared" si="3"/>
        <v>394</v>
      </c>
      <c r="P37" s="68">
        <f t="shared" si="4"/>
        <v>394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13" t="s">
        <v>64</v>
      </c>
      <c r="E39" s="214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1</v>
      </c>
      <c r="K39" s="65">
        <v>5</v>
      </c>
      <c r="L39" s="65">
        <v>86</v>
      </c>
      <c r="M39" s="65">
        <v>228</v>
      </c>
      <c r="N39" s="65">
        <v>189</v>
      </c>
      <c r="O39" s="129">
        <f t="shared" si="3"/>
        <v>509</v>
      </c>
      <c r="P39" s="68">
        <f t="shared" si="4"/>
        <v>509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167</v>
      </c>
      <c r="K41" s="60">
        <f>SUM(K42:K45)</f>
        <v>169</v>
      </c>
      <c r="L41" s="60">
        <f>SUM(L42:L45)</f>
        <v>417</v>
      </c>
      <c r="M41" s="60">
        <f>SUM(M42:M45)</f>
        <v>886</v>
      </c>
      <c r="N41" s="60">
        <f>SUM(N42:N45)</f>
        <v>599</v>
      </c>
      <c r="O41" s="128">
        <f t="shared" si="3"/>
        <v>2238</v>
      </c>
      <c r="P41" s="87">
        <f t="shared" si="4"/>
        <v>2238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7</v>
      </c>
      <c r="K42" s="65">
        <v>12</v>
      </c>
      <c r="L42" s="65">
        <v>192</v>
      </c>
      <c r="M42" s="65">
        <v>509</v>
      </c>
      <c r="N42" s="65">
        <v>362</v>
      </c>
      <c r="O42" s="129">
        <f t="shared" si="3"/>
        <v>1082</v>
      </c>
      <c r="P42" s="68">
        <f t="shared" si="4"/>
        <v>1082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151</v>
      </c>
      <c r="K43" s="65">
        <v>144</v>
      </c>
      <c r="L43" s="65">
        <v>179</v>
      </c>
      <c r="M43" s="65">
        <v>207</v>
      </c>
      <c r="N43" s="65">
        <v>119</v>
      </c>
      <c r="O43" s="129">
        <f t="shared" si="3"/>
        <v>800</v>
      </c>
      <c r="P43" s="68">
        <f t="shared" si="4"/>
        <v>800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147">
        <f t="shared" si="1"/>
        <v>0</v>
      </c>
      <c r="I44" s="148">
        <v>0</v>
      </c>
      <c r="J44" s="146">
        <v>5</v>
      </c>
      <c r="K44" s="146">
        <v>9</v>
      </c>
      <c r="L44" s="146">
        <v>40</v>
      </c>
      <c r="M44" s="146">
        <v>164</v>
      </c>
      <c r="N44" s="146">
        <v>115</v>
      </c>
      <c r="O44" s="149">
        <f t="shared" si="3"/>
        <v>333</v>
      </c>
      <c r="P44" s="150">
        <f t="shared" si="4"/>
        <v>333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1"/>
        <v>0</v>
      </c>
      <c r="I45" s="140">
        <v>0</v>
      </c>
      <c r="J45" s="79">
        <v>4</v>
      </c>
      <c r="K45" s="79">
        <v>4</v>
      </c>
      <c r="L45" s="79">
        <v>6</v>
      </c>
      <c r="M45" s="79">
        <v>6</v>
      </c>
      <c r="N45" s="79">
        <v>3</v>
      </c>
      <c r="O45" s="130">
        <f t="shared" si="3"/>
        <v>23</v>
      </c>
      <c r="P45" s="82">
        <f t="shared" si="4"/>
        <v>23</v>
      </c>
    </row>
    <row r="46" spans="3:16" s="61" customFormat="1" ht="30" customHeight="1" thickBot="1">
      <c r="C46" s="217" t="s">
        <v>70</v>
      </c>
      <c r="D46" s="218"/>
      <c r="E46" s="219"/>
      <c r="F46" s="99">
        <f>SUM(F10,F31,F41)</f>
        <v>1891</v>
      </c>
      <c r="G46" s="99">
        <f>SUM(G10,G31,G41)</f>
        <v>2710</v>
      </c>
      <c r="H46" s="101">
        <f>SUM(F46:G46)</f>
        <v>4601</v>
      </c>
      <c r="I46" s="141">
        <f aca="true" t="shared" si="9" ref="I46:N46">SUM(I10,I31,I41)</f>
        <v>0</v>
      </c>
      <c r="J46" s="99">
        <f t="shared" si="9"/>
        <v>10148</v>
      </c>
      <c r="K46" s="99">
        <f t="shared" si="9"/>
        <v>6859</v>
      </c>
      <c r="L46" s="99">
        <f t="shared" si="9"/>
        <v>4774</v>
      </c>
      <c r="M46" s="99">
        <f t="shared" si="9"/>
        <v>4183</v>
      </c>
      <c r="N46" s="99">
        <f t="shared" si="9"/>
        <v>2180</v>
      </c>
      <c r="O46" s="133">
        <f t="shared" si="3"/>
        <v>28144</v>
      </c>
      <c r="P46" s="103">
        <f t="shared" si="4"/>
        <v>32745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1689612</v>
      </c>
      <c r="G48" s="60">
        <f>SUM(G49,G55,G58,G63,G67,G68)</f>
        <v>3501360</v>
      </c>
      <c r="H48" s="85">
        <f t="shared" si="1"/>
        <v>5190972</v>
      </c>
      <c r="I48" s="86">
        <f aca="true" t="shared" si="10" ref="I48:N48">SUM(I49,I55,I58,I63,I67,I68)</f>
        <v>0</v>
      </c>
      <c r="J48" s="60">
        <f t="shared" si="10"/>
        <v>25994466</v>
      </c>
      <c r="K48" s="60">
        <f t="shared" si="10"/>
        <v>20817384</v>
      </c>
      <c r="L48" s="60">
        <f t="shared" si="10"/>
        <v>17696021</v>
      </c>
      <c r="M48" s="60">
        <f t="shared" si="10"/>
        <v>16041617</v>
      </c>
      <c r="N48" s="60">
        <f t="shared" si="10"/>
        <v>8037664</v>
      </c>
      <c r="O48" s="128">
        <f t="shared" si="3"/>
        <v>88587152</v>
      </c>
      <c r="P48" s="87">
        <f t="shared" si="4"/>
        <v>93778124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196782</v>
      </c>
      <c r="G49" s="65">
        <f>SUM(G50:G54)</f>
        <v>646960</v>
      </c>
      <c r="H49" s="66">
        <f t="shared" si="1"/>
        <v>843742</v>
      </c>
      <c r="I49" s="67">
        <f aca="true" t="shared" si="11" ref="I49:N49">SUM(I50:I54)</f>
        <v>0</v>
      </c>
      <c r="J49" s="65">
        <f t="shared" si="11"/>
        <v>5005067</v>
      </c>
      <c r="K49" s="65">
        <f t="shared" si="11"/>
        <v>3737510</v>
      </c>
      <c r="L49" s="65">
        <f t="shared" si="11"/>
        <v>2964348</v>
      </c>
      <c r="M49" s="65">
        <f t="shared" si="11"/>
        <v>3647636</v>
      </c>
      <c r="N49" s="65">
        <f t="shared" si="11"/>
        <v>2413607</v>
      </c>
      <c r="O49" s="129">
        <f t="shared" si="3"/>
        <v>17768168</v>
      </c>
      <c r="P49" s="68">
        <f t="shared" si="4"/>
        <v>18611910</v>
      </c>
    </row>
    <row r="50" spans="3:16" s="61" customFormat="1" ht="30" customHeight="1">
      <c r="C50" s="62"/>
      <c r="D50" s="63"/>
      <c r="E50" s="69" t="s">
        <v>39</v>
      </c>
      <c r="F50" s="65">
        <v>6340</v>
      </c>
      <c r="G50" s="65">
        <v>27898</v>
      </c>
      <c r="H50" s="66">
        <f t="shared" si="1"/>
        <v>34238</v>
      </c>
      <c r="I50" s="67">
        <v>0</v>
      </c>
      <c r="J50" s="65">
        <v>3224312</v>
      </c>
      <c r="K50" s="65">
        <v>2358156</v>
      </c>
      <c r="L50" s="65">
        <v>1820743</v>
      </c>
      <c r="M50" s="65">
        <v>2380641</v>
      </c>
      <c r="N50" s="65">
        <v>1380185</v>
      </c>
      <c r="O50" s="129">
        <f t="shared" si="3"/>
        <v>11164037</v>
      </c>
      <c r="P50" s="68">
        <f t="shared" si="4"/>
        <v>11198275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67">
        <v>0</v>
      </c>
      <c r="J51" s="65">
        <v>6613</v>
      </c>
      <c r="K51" s="65">
        <v>23806</v>
      </c>
      <c r="L51" s="65">
        <v>70504</v>
      </c>
      <c r="M51" s="65">
        <v>295215</v>
      </c>
      <c r="N51" s="65">
        <v>270941</v>
      </c>
      <c r="O51" s="129">
        <f t="shared" si="3"/>
        <v>667079</v>
      </c>
      <c r="P51" s="68">
        <f t="shared" si="4"/>
        <v>667079</v>
      </c>
    </row>
    <row r="52" spans="3:16" s="61" customFormat="1" ht="30" customHeight="1">
      <c r="C52" s="62"/>
      <c r="D52" s="63"/>
      <c r="E52" s="69" t="s">
        <v>41</v>
      </c>
      <c r="F52" s="65">
        <v>83229</v>
      </c>
      <c r="G52" s="65">
        <v>305504</v>
      </c>
      <c r="H52" s="66">
        <f t="shared" si="1"/>
        <v>388733</v>
      </c>
      <c r="I52" s="67">
        <v>0</v>
      </c>
      <c r="J52" s="65">
        <v>740594</v>
      </c>
      <c r="K52" s="65">
        <v>591263</v>
      </c>
      <c r="L52" s="65">
        <v>386216</v>
      </c>
      <c r="M52" s="65">
        <v>434332</v>
      </c>
      <c r="N52" s="65">
        <v>480359</v>
      </c>
      <c r="O52" s="129">
        <f t="shared" si="3"/>
        <v>2632764</v>
      </c>
      <c r="P52" s="68">
        <f t="shared" si="4"/>
        <v>3021497</v>
      </c>
    </row>
    <row r="53" spans="3:16" s="61" customFormat="1" ht="30" customHeight="1">
      <c r="C53" s="62"/>
      <c r="D53" s="63"/>
      <c r="E53" s="69" t="s">
        <v>42</v>
      </c>
      <c r="F53" s="65">
        <v>82956</v>
      </c>
      <c r="G53" s="65">
        <v>259740</v>
      </c>
      <c r="H53" s="66">
        <f t="shared" si="1"/>
        <v>342696</v>
      </c>
      <c r="I53" s="67">
        <v>0</v>
      </c>
      <c r="J53" s="65">
        <v>657641</v>
      </c>
      <c r="K53" s="65">
        <v>437795</v>
      </c>
      <c r="L53" s="65">
        <v>417734</v>
      </c>
      <c r="M53" s="65">
        <v>318810</v>
      </c>
      <c r="N53" s="65">
        <v>165548</v>
      </c>
      <c r="O53" s="129">
        <f t="shared" si="3"/>
        <v>1997528</v>
      </c>
      <c r="P53" s="68">
        <f t="shared" si="4"/>
        <v>2340224</v>
      </c>
    </row>
    <row r="54" spans="3:16" s="61" customFormat="1" ht="30" customHeight="1">
      <c r="C54" s="62"/>
      <c r="D54" s="63"/>
      <c r="E54" s="69" t="s">
        <v>43</v>
      </c>
      <c r="F54" s="65">
        <v>24257</v>
      </c>
      <c r="G54" s="65">
        <v>53818</v>
      </c>
      <c r="H54" s="66">
        <f t="shared" si="1"/>
        <v>78075</v>
      </c>
      <c r="I54" s="67">
        <v>0</v>
      </c>
      <c r="J54" s="65">
        <v>375907</v>
      </c>
      <c r="K54" s="65">
        <v>326490</v>
      </c>
      <c r="L54" s="65">
        <v>269151</v>
      </c>
      <c r="M54" s="65">
        <v>218638</v>
      </c>
      <c r="N54" s="65">
        <v>116574</v>
      </c>
      <c r="O54" s="129">
        <f t="shared" si="3"/>
        <v>1306760</v>
      </c>
      <c r="P54" s="68">
        <f t="shared" si="4"/>
        <v>1384835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687072</v>
      </c>
      <c r="G55" s="65">
        <f>SUM(G56:G57)</f>
        <v>1501632</v>
      </c>
      <c r="H55" s="66">
        <f t="shared" si="1"/>
        <v>2188704</v>
      </c>
      <c r="I55" s="67">
        <f aca="true" t="shared" si="12" ref="I55:N55">SUM(I56:I57)</f>
        <v>0</v>
      </c>
      <c r="J55" s="65">
        <f t="shared" si="12"/>
        <v>13619690</v>
      </c>
      <c r="K55" s="65">
        <f t="shared" si="12"/>
        <v>10742614</v>
      </c>
      <c r="L55" s="65">
        <f t="shared" si="12"/>
        <v>7757669</v>
      </c>
      <c r="M55" s="65">
        <f t="shared" si="12"/>
        <v>5752967</v>
      </c>
      <c r="N55" s="65">
        <f t="shared" si="12"/>
        <v>2746684</v>
      </c>
      <c r="O55" s="129">
        <f t="shared" si="3"/>
        <v>40619624</v>
      </c>
      <c r="P55" s="68">
        <f t="shared" si="4"/>
        <v>42808328</v>
      </c>
    </row>
    <row r="56" spans="3:16" s="61" customFormat="1" ht="30" customHeight="1">
      <c r="C56" s="62"/>
      <c r="D56" s="63"/>
      <c r="E56" s="69" t="s">
        <v>45</v>
      </c>
      <c r="F56" s="65">
        <v>7538</v>
      </c>
      <c r="G56" s="65">
        <v>0</v>
      </c>
      <c r="H56" s="66">
        <f t="shared" si="1"/>
        <v>7538</v>
      </c>
      <c r="I56" s="67">
        <v>0</v>
      </c>
      <c r="J56" s="65">
        <v>10130655</v>
      </c>
      <c r="K56" s="65">
        <v>8178916</v>
      </c>
      <c r="L56" s="65">
        <v>5958872</v>
      </c>
      <c r="M56" s="65">
        <v>5010593</v>
      </c>
      <c r="N56" s="65">
        <v>2386335</v>
      </c>
      <c r="O56" s="129">
        <f t="shared" si="3"/>
        <v>31665371</v>
      </c>
      <c r="P56" s="68">
        <f t="shared" si="4"/>
        <v>31672909</v>
      </c>
    </row>
    <row r="57" spans="3:16" s="61" customFormat="1" ht="30" customHeight="1">
      <c r="C57" s="62"/>
      <c r="D57" s="63"/>
      <c r="E57" s="69" t="s">
        <v>46</v>
      </c>
      <c r="F57" s="65">
        <v>679534</v>
      </c>
      <c r="G57" s="65">
        <v>1501632</v>
      </c>
      <c r="H57" s="66">
        <f t="shared" si="1"/>
        <v>2181166</v>
      </c>
      <c r="I57" s="67">
        <v>0</v>
      </c>
      <c r="J57" s="65">
        <v>3489035</v>
      </c>
      <c r="K57" s="65">
        <v>2563698</v>
      </c>
      <c r="L57" s="65">
        <v>1798797</v>
      </c>
      <c r="M57" s="65">
        <v>742374</v>
      </c>
      <c r="N57" s="65">
        <v>360349</v>
      </c>
      <c r="O57" s="129">
        <f t="shared" si="3"/>
        <v>8954253</v>
      </c>
      <c r="P57" s="68">
        <f t="shared" si="4"/>
        <v>11135419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25301</v>
      </c>
      <c r="G58" s="65">
        <f>SUM(G59:G62)</f>
        <v>111629</v>
      </c>
      <c r="H58" s="66">
        <f t="shared" si="1"/>
        <v>136930</v>
      </c>
      <c r="I58" s="67">
        <f aca="true" t="shared" si="13" ref="I58:N58">SUM(I59:I62)</f>
        <v>0</v>
      </c>
      <c r="J58" s="65">
        <f t="shared" si="13"/>
        <v>1010808</v>
      </c>
      <c r="K58" s="65">
        <f t="shared" si="13"/>
        <v>1279216</v>
      </c>
      <c r="L58" s="65">
        <f t="shared" si="13"/>
        <v>2828348</v>
      </c>
      <c r="M58" s="65">
        <f t="shared" si="13"/>
        <v>2915492</v>
      </c>
      <c r="N58" s="65">
        <f t="shared" si="13"/>
        <v>1206206</v>
      </c>
      <c r="O58" s="129">
        <f t="shared" si="3"/>
        <v>9240070</v>
      </c>
      <c r="P58" s="68">
        <f t="shared" si="4"/>
        <v>9377000</v>
      </c>
    </row>
    <row r="59" spans="3:16" s="61" customFormat="1" ht="30" customHeight="1">
      <c r="C59" s="62"/>
      <c r="D59" s="63"/>
      <c r="E59" s="69" t="s">
        <v>48</v>
      </c>
      <c r="F59" s="65">
        <v>22554</v>
      </c>
      <c r="G59" s="65">
        <v>86639</v>
      </c>
      <c r="H59" s="66">
        <f t="shared" si="1"/>
        <v>109193</v>
      </c>
      <c r="I59" s="67">
        <v>0</v>
      </c>
      <c r="J59" s="65">
        <v>820893</v>
      </c>
      <c r="K59" s="65">
        <v>1137086</v>
      </c>
      <c r="L59" s="65">
        <v>2658404</v>
      </c>
      <c r="M59" s="65">
        <v>2808533</v>
      </c>
      <c r="N59" s="65">
        <v>1149138</v>
      </c>
      <c r="O59" s="129">
        <f t="shared" si="3"/>
        <v>8574054</v>
      </c>
      <c r="P59" s="68">
        <f t="shared" si="4"/>
        <v>8683247</v>
      </c>
    </row>
    <row r="60" spans="3:16" s="61" customFormat="1" ht="30" customHeight="1">
      <c r="C60" s="62"/>
      <c r="D60" s="63"/>
      <c r="E60" s="72" t="s">
        <v>49</v>
      </c>
      <c r="F60" s="65">
        <v>2747</v>
      </c>
      <c r="G60" s="65">
        <v>24990</v>
      </c>
      <c r="H60" s="66">
        <f t="shared" si="1"/>
        <v>27737</v>
      </c>
      <c r="I60" s="67">
        <v>0</v>
      </c>
      <c r="J60" s="65">
        <v>189915</v>
      </c>
      <c r="K60" s="65">
        <v>142130</v>
      </c>
      <c r="L60" s="65">
        <v>169944</v>
      </c>
      <c r="M60" s="65">
        <v>106959</v>
      </c>
      <c r="N60" s="65">
        <v>57068</v>
      </c>
      <c r="O60" s="129">
        <f t="shared" si="3"/>
        <v>666016</v>
      </c>
      <c r="P60" s="68">
        <f t="shared" si="4"/>
        <v>693753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287520</v>
      </c>
      <c r="G63" s="65">
        <f>SUM(G64)</f>
        <v>609856</v>
      </c>
      <c r="H63" s="66">
        <f t="shared" si="1"/>
        <v>897376</v>
      </c>
      <c r="I63" s="67">
        <f aca="true" t="shared" si="14" ref="I63:N63">SUM(I64)</f>
        <v>0</v>
      </c>
      <c r="J63" s="65">
        <f t="shared" si="14"/>
        <v>1074059</v>
      </c>
      <c r="K63" s="65">
        <f t="shared" si="14"/>
        <v>1722529</v>
      </c>
      <c r="L63" s="65">
        <f t="shared" si="14"/>
        <v>1286025</v>
      </c>
      <c r="M63" s="65">
        <f t="shared" si="14"/>
        <v>1033881</v>
      </c>
      <c r="N63" s="65">
        <f t="shared" si="14"/>
        <v>536760</v>
      </c>
      <c r="O63" s="129">
        <f t="shared" si="3"/>
        <v>5653254</v>
      </c>
      <c r="P63" s="68">
        <f t="shared" si="4"/>
        <v>6550630</v>
      </c>
    </row>
    <row r="64" spans="3:16" s="61" customFormat="1" ht="30" customHeight="1">
      <c r="C64" s="62"/>
      <c r="D64" s="63"/>
      <c r="E64" s="72" t="s">
        <v>52</v>
      </c>
      <c r="F64" s="65">
        <v>287520</v>
      </c>
      <c r="G64" s="65">
        <v>609856</v>
      </c>
      <c r="H64" s="66">
        <f t="shared" si="1"/>
        <v>897376</v>
      </c>
      <c r="I64" s="67">
        <v>0</v>
      </c>
      <c r="J64" s="65">
        <v>1074059</v>
      </c>
      <c r="K64" s="65">
        <v>1722529</v>
      </c>
      <c r="L64" s="65">
        <v>1286025</v>
      </c>
      <c r="M64" s="65">
        <v>1033881</v>
      </c>
      <c r="N64" s="65">
        <v>536760</v>
      </c>
      <c r="O64" s="129">
        <f t="shared" si="3"/>
        <v>5653254</v>
      </c>
      <c r="P64" s="68">
        <f t="shared" si="4"/>
        <v>6550630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3"/>
        <v>0</v>
      </c>
      <c r="P65" s="68">
        <f t="shared" si="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3"/>
        <v>0</v>
      </c>
      <c r="P66" s="68">
        <f t="shared" si="4"/>
        <v>0</v>
      </c>
    </row>
    <row r="67" spans="3:16" s="61" customFormat="1" ht="30" customHeight="1">
      <c r="C67" s="62"/>
      <c r="D67" s="74" t="s">
        <v>55</v>
      </c>
      <c r="E67" s="75"/>
      <c r="F67" s="65">
        <v>125877</v>
      </c>
      <c r="G67" s="65">
        <v>121123</v>
      </c>
      <c r="H67" s="66">
        <f t="shared" si="1"/>
        <v>247000</v>
      </c>
      <c r="I67" s="67">
        <v>0</v>
      </c>
      <c r="J67" s="65">
        <v>1509453</v>
      </c>
      <c r="K67" s="65">
        <v>1095273</v>
      </c>
      <c r="L67" s="65">
        <v>1233000</v>
      </c>
      <c r="M67" s="65">
        <v>1572386</v>
      </c>
      <c r="N67" s="65">
        <v>667995</v>
      </c>
      <c r="O67" s="129">
        <f t="shared" si="3"/>
        <v>6078107</v>
      </c>
      <c r="P67" s="68">
        <f t="shared" si="4"/>
        <v>6325107</v>
      </c>
    </row>
    <row r="68" spans="3:16" s="61" customFormat="1" ht="30" customHeight="1" thickBot="1">
      <c r="C68" s="76"/>
      <c r="D68" s="77" t="s">
        <v>56</v>
      </c>
      <c r="E68" s="78"/>
      <c r="F68" s="79">
        <v>367060</v>
      </c>
      <c r="G68" s="79">
        <v>510160</v>
      </c>
      <c r="H68" s="80">
        <f t="shared" si="1"/>
        <v>877220</v>
      </c>
      <c r="I68" s="81">
        <v>0</v>
      </c>
      <c r="J68" s="79">
        <v>3775389</v>
      </c>
      <c r="K68" s="79">
        <v>2240242</v>
      </c>
      <c r="L68" s="79">
        <v>1626631</v>
      </c>
      <c r="M68" s="79">
        <v>1119255</v>
      </c>
      <c r="N68" s="79">
        <v>466412</v>
      </c>
      <c r="O68" s="130">
        <f t="shared" si="3"/>
        <v>9227929</v>
      </c>
      <c r="P68" s="82">
        <f t="shared" si="4"/>
        <v>10105149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82785</v>
      </c>
      <c r="G69" s="60">
        <f>SUM(G70:G78)</f>
        <v>86400</v>
      </c>
      <c r="H69" s="85">
        <f t="shared" si="1"/>
        <v>169185</v>
      </c>
      <c r="I69" s="86">
        <f aca="true" t="shared" si="15" ref="I69:N69">SUM(I70:I78)</f>
        <v>0</v>
      </c>
      <c r="J69" s="60">
        <f t="shared" si="15"/>
        <v>10000845</v>
      </c>
      <c r="K69" s="60">
        <f t="shared" si="15"/>
        <v>10084599</v>
      </c>
      <c r="L69" s="60">
        <f t="shared" si="15"/>
        <v>13144525</v>
      </c>
      <c r="M69" s="60">
        <f t="shared" si="15"/>
        <v>13673456</v>
      </c>
      <c r="N69" s="60">
        <f t="shared" si="15"/>
        <v>9799505</v>
      </c>
      <c r="O69" s="128">
        <f t="shared" si="3"/>
        <v>56702930</v>
      </c>
      <c r="P69" s="87">
        <f t="shared" si="4"/>
        <v>56872115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91">
        <v>0</v>
      </c>
      <c r="J70" s="89">
        <v>1230670</v>
      </c>
      <c r="K70" s="89">
        <v>1871457</v>
      </c>
      <c r="L70" s="89">
        <v>1638936</v>
      </c>
      <c r="M70" s="89">
        <v>1349037</v>
      </c>
      <c r="N70" s="89">
        <v>632855</v>
      </c>
      <c r="O70" s="131">
        <f t="shared" si="3"/>
        <v>6722955</v>
      </c>
      <c r="P70" s="92">
        <f t="shared" si="4"/>
        <v>6722955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"/>
        <v>0</v>
      </c>
      <c r="I71" s="91">
        <v>0</v>
      </c>
      <c r="J71" s="65">
        <v>38598</v>
      </c>
      <c r="K71" s="65">
        <v>30528</v>
      </c>
      <c r="L71" s="65">
        <v>20816</v>
      </c>
      <c r="M71" s="65">
        <v>26951</v>
      </c>
      <c r="N71" s="65">
        <v>14118</v>
      </c>
      <c r="O71" s="129">
        <f t="shared" si="3"/>
        <v>131011</v>
      </c>
      <c r="P71" s="68">
        <f t="shared" si="4"/>
        <v>131011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"/>
        <v>0</v>
      </c>
      <c r="I72" s="91">
        <v>0</v>
      </c>
      <c r="J72" s="65">
        <v>4813313</v>
      </c>
      <c r="K72" s="65">
        <v>3804228</v>
      </c>
      <c r="L72" s="65">
        <v>3126676</v>
      </c>
      <c r="M72" s="65">
        <v>1653198</v>
      </c>
      <c r="N72" s="65">
        <v>1080462</v>
      </c>
      <c r="O72" s="129">
        <f t="shared" si="3"/>
        <v>14477877</v>
      </c>
      <c r="P72" s="68">
        <f t="shared" si="4"/>
        <v>14477877</v>
      </c>
    </row>
    <row r="73" spans="3:16" s="61" customFormat="1" ht="30" customHeight="1">
      <c r="C73" s="62"/>
      <c r="D73" s="74" t="s">
        <v>60</v>
      </c>
      <c r="E73" s="75"/>
      <c r="F73" s="65">
        <v>4182</v>
      </c>
      <c r="G73" s="65">
        <v>0</v>
      </c>
      <c r="H73" s="65">
        <f t="shared" si="1"/>
        <v>4182</v>
      </c>
      <c r="I73" s="67">
        <v>0</v>
      </c>
      <c r="J73" s="65">
        <v>516120</v>
      </c>
      <c r="K73" s="65">
        <v>459485</v>
      </c>
      <c r="L73" s="65">
        <v>576371</v>
      </c>
      <c r="M73" s="65">
        <v>823612</v>
      </c>
      <c r="N73" s="65">
        <v>472873</v>
      </c>
      <c r="O73" s="129">
        <f t="shared" si="3"/>
        <v>2848461</v>
      </c>
      <c r="P73" s="68">
        <f t="shared" si="4"/>
        <v>2852643</v>
      </c>
    </row>
    <row r="74" spans="3:16" s="61" customFormat="1" ht="30" customHeight="1">
      <c r="C74" s="62"/>
      <c r="D74" s="74" t="s">
        <v>61</v>
      </c>
      <c r="E74" s="75"/>
      <c r="F74" s="65">
        <v>78603</v>
      </c>
      <c r="G74" s="65">
        <v>86400</v>
      </c>
      <c r="H74" s="65">
        <f t="shared" si="1"/>
        <v>165003</v>
      </c>
      <c r="I74" s="67">
        <v>0</v>
      </c>
      <c r="J74" s="65">
        <v>1473416</v>
      </c>
      <c r="K74" s="65">
        <v>1180219</v>
      </c>
      <c r="L74" s="65">
        <v>1667291</v>
      </c>
      <c r="M74" s="65">
        <v>1248154</v>
      </c>
      <c r="N74" s="65">
        <v>245218</v>
      </c>
      <c r="O74" s="129">
        <f t="shared" si="3"/>
        <v>5814298</v>
      </c>
      <c r="P74" s="68">
        <f t="shared" si="4"/>
        <v>5979301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aca="true" t="shared" si="16" ref="H75:H84">SUM(F75:G75)</f>
        <v>0</v>
      </c>
      <c r="I75" s="91">
        <v>0</v>
      </c>
      <c r="J75" s="65">
        <v>1906470</v>
      </c>
      <c r="K75" s="65">
        <v>2624959</v>
      </c>
      <c r="L75" s="65">
        <v>3738482</v>
      </c>
      <c r="M75" s="65">
        <v>1691948</v>
      </c>
      <c r="N75" s="65">
        <v>1050852</v>
      </c>
      <c r="O75" s="129">
        <f aca="true" t="shared" si="17" ref="O75:O84">SUM(I75:N75)</f>
        <v>11012711</v>
      </c>
      <c r="P75" s="68">
        <f aca="true" t="shared" si="18" ref="P75:P84">SUM(O75,H75)</f>
        <v>11012711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6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13" t="s">
        <v>64</v>
      </c>
      <c r="E77" s="214"/>
      <c r="F77" s="65">
        <v>0</v>
      </c>
      <c r="G77" s="65">
        <v>0</v>
      </c>
      <c r="H77" s="66">
        <f t="shared" si="16"/>
        <v>0</v>
      </c>
      <c r="I77" s="91">
        <v>0</v>
      </c>
      <c r="J77" s="65">
        <v>22258</v>
      </c>
      <c r="K77" s="65">
        <v>113723</v>
      </c>
      <c r="L77" s="65">
        <v>2375953</v>
      </c>
      <c r="M77" s="65">
        <v>6880556</v>
      </c>
      <c r="N77" s="65">
        <v>6303127</v>
      </c>
      <c r="O77" s="129">
        <f t="shared" si="17"/>
        <v>15695617</v>
      </c>
      <c r="P77" s="68">
        <f t="shared" si="18"/>
        <v>15695617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6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97">
        <v>0</v>
      </c>
      <c r="J79" s="60">
        <f>SUM(J80:J83)</f>
        <v>4234463</v>
      </c>
      <c r="K79" s="60">
        <f>SUM(K80:K83)</f>
        <v>4788574</v>
      </c>
      <c r="L79" s="60">
        <f>SUM(L80:L83)</f>
        <v>11804399</v>
      </c>
      <c r="M79" s="60">
        <f>SUM(M80:M83)</f>
        <v>27173466</v>
      </c>
      <c r="N79" s="60">
        <f>SUM(N80:N83)</f>
        <v>19701948</v>
      </c>
      <c r="O79" s="128">
        <f t="shared" si="17"/>
        <v>67702850</v>
      </c>
      <c r="P79" s="87">
        <f t="shared" si="18"/>
        <v>67702850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91">
        <v>0</v>
      </c>
      <c r="J80" s="65">
        <v>155922</v>
      </c>
      <c r="K80" s="65">
        <v>288099</v>
      </c>
      <c r="L80" s="65">
        <v>4913145</v>
      </c>
      <c r="M80" s="65">
        <v>14336456</v>
      </c>
      <c r="N80" s="65">
        <v>11118149</v>
      </c>
      <c r="O80" s="129">
        <f t="shared" si="17"/>
        <v>30811771</v>
      </c>
      <c r="P80" s="68">
        <f t="shared" si="18"/>
        <v>30811771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91">
        <v>0</v>
      </c>
      <c r="J81" s="65">
        <v>3840929</v>
      </c>
      <c r="K81" s="65">
        <v>4103526</v>
      </c>
      <c r="L81" s="65">
        <v>5320126</v>
      </c>
      <c r="M81" s="65">
        <v>6536080</v>
      </c>
      <c r="N81" s="65">
        <v>4014953</v>
      </c>
      <c r="O81" s="129">
        <f t="shared" si="17"/>
        <v>23815614</v>
      </c>
      <c r="P81" s="68">
        <f t="shared" si="18"/>
        <v>23815614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91">
        <v>0</v>
      </c>
      <c r="J82" s="65">
        <v>133700</v>
      </c>
      <c r="K82" s="65">
        <v>280458</v>
      </c>
      <c r="L82" s="65">
        <v>1375736</v>
      </c>
      <c r="M82" s="65">
        <v>6088468</v>
      </c>
      <c r="N82" s="65">
        <v>4479077</v>
      </c>
      <c r="O82" s="129">
        <f t="shared" si="17"/>
        <v>12357439</v>
      </c>
      <c r="P82" s="68">
        <f t="shared" si="18"/>
        <v>12357439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98">
        <v>0</v>
      </c>
      <c r="J83" s="79">
        <v>103912</v>
      </c>
      <c r="K83" s="79">
        <v>116491</v>
      </c>
      <c r="L83" s="79">
        <v>195392</v>
      </c>
      <c r="M83" s="79">
        <v>212462</v>
      </c>
      <c r="N83" s="79">
        <v>89769</v>
      </c>
      <c r="O83" s="130">
        <f t="shared" si="17"/>
        <v>718026</v>
      </c>
      <c r="P83" s="82">
        <f t="shared" si="18"/>
        <v>718026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1772397</v>
      </c>
      <c r="G84" s="99">
        <f>SUM(G48,G69,G79)</f>
        <v>3587760</v>
      </c>
      <c r="H84" s="101">
        <f t="shared" si="16"/>
        <v>5360157</v>
      </c>
      <c r="I84" s="102">
        <f aca="true" t="shared" si="19" ref="I84:N84">SUM(I48,I69,I79)</f>
        <v>0</v>
      </c>
      <c r="J84" s="99">
        <f t="shared" si="19"/>
        <v>40229774</v>
      </c>
      <c r="K84" s="99">
        <f t="shared" si="19"/>
        <v>35690557</v>
      </c>
      <c r="L84" s="99">
        <f t="shared" si="19"/>
        <v>42644945</v>
      </c>
      <c r="M84" s="99">
        <f t="shared" si="19"/>
        <v>56888539</v>
      </c>
      <c r="N84" s="99">
        <f t="shared" si="19"/>
        <v>37539117</v>
      </c>
      <c r="O84" s="133">
        <f t="shared" si="17"/>
        <v>212992932</v>
      </c>
      <c r="P84" s="103">
        <f t="shared" si="18"/>
        <v>218353089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3" t="s">
        <v>85</v>
      </c>
      <c r="H2" s="183"/>
      <c r="I2" s="183"/>
      <c r="J2" s="183"/>
      <c r="K2" s="183"/>
      <c r="L2" s="183"/>
      <c r="M2" s="183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20719044</v>
      </c>
      <c r="G10" s="60">
        <f>SUM(G11,G17,G20,G25,G29,G30)</f>
        <v>38211310</v>
      </c>
      <c r="H10" s="85">
        <f>SUM(F10:G10)</f>
        <v>58930354</v>
      </c>
      <c r="I10" s="134">
        <f aca="true" t="shared" si="0" ref="I10:N10">SUM(I11,I17,I20,I25,I29,I30)</f>
        <v>0</v>
      </c>
      <c r="J10" s="60">
        <f t="shared" si="0"/>
        <v>263839471</v>
      </c>
      <c r="K10" s="60">
        <f t="shared" si="0"/>
        <v>209781894</v>
      </c>
      <c r="L10" s="60">
        <f t="shared" si="0"/>
        <v>178246746</v>
      </c>
      <c r="M10" s="60">
        <f t="shared" si="0"/>
        <v>161419916</v>
      </c>
      <c r="N10" s="60">
        <f t="shared" si="0"/>
        <v>80659107</v>
      </c>
      <c r="O10" s="128">
        <f>SUM(I10:N10)</f>
        <v>893947134</v>
      </c>
      <c r="P10" s="87">
        <f>SUM(O10,H10)</f>
        <v>952877488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1969282</v>
      </c>
      <c r="G11" s="65">
        <f>SUM(G12:G16)</f>
        <v>6470048</v>
      </c>
      <c r="H11" s="66">
        <f aca="true" t="shared" si="1" ref="H11:H74">SUM(F11:G11)</f>
        <v>8439330</v>
      </c>
      <c r="I11" s="135">
        <f aca="true" t="shared" si="2" ref="I11:N11">SUM(I12:I16)</f>
        <v>0</v>
      </c>
      <c r="J11" s="65">
        <f t="shared" si="2"/>
        <v>50074642</v>
      </c>
      <c r="K11" s="65">
        <f t="shared" si="2"/>
        <v>37392303</v>
      </c>
      <c r="L11" s="65">
        <f t="shared" si="2"/>
        <v>29653207</v>
      </c>
      <c r="M11" s="65">
        <f t="shared" si="2"/>
        <v>36603853</v>
      </c>
      <c r="N11" s="65">
        <f t="shared" si="2"/>
        <v>24288875</v>
      </c>
      <c r="O11" s="129">
        <f aca="true" t="shared" si="3" ref="O11:O74">SUM(I11:N11)</f>
        <v>178012880</v>
      </c>
      <c r="P11" s="68">
        <f aca="true" t="shared" si="4" ref="P11:P74">SUM(O11,H11)</f>
        <v>186452210</v>
      </c>
    </row>
    <row r="12" spans="3:16" s="61" customFormat="1" ht="30" customHeight="1">
      <c r="C12" s="62"/>
      <c r="D12" s="63"/>
      <c r="E12" s="69" t="s">
        <v>39</v>
      </c>
      <c r="F12" s="65">
        <v>63400</v>
      </c>
      <c r="G12" s="65">
        <v>278980</v>
      </c>
      <c r="H12" s="66">
        <f t="shared" si="1"/>
        <v>342380</v>
      </c>
      <c r="I12" s="135">
        <v>0</v>
      </c>
      <c r="J12" s="65">
        <v>32261428</v>
      </c>
      <c r="K12" s="65">
        <v>23598264</v>
      </c>
      <c r="L12" s="65">
        <v>18215215</v>
      </c>
      <c r="M12" s="65">
        <v>23920030</v>
      </c>
      <c r="N12" s="65">
        <v>13884082</v>
      </c>
      <c r="O12" s="129">
        <f t="shared" si="3"/>
        <v>111879019</v>
      </c>
      <c r="P12" s="68">
        <f t="shared" si="4"/>
        <v>112221399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66130</v>
      </c>
      <c r="K13" s="65">
        <v>238060</v>
      </c>
      <c r="L13" s="65">
        <v>706982</v>
      </c>
      <c r="M13" s="65">
        <v>2964365</v>
      </c>
      <c r="N13" s="65">
        <v>2714684</v>
      </c>
      <c r="O13" s="129">
        <f t="shared" si="3"/>
        <v>6690221</v>
      </c>
      <c r="P13" s="68">
        <f t="shared" si="4"/>
        <v>6690221</v>
      </c>
    </row>
    <row r="14" spans="3:16" s="61" customFormat="1" ht="30" customHeight="1">
      <c r="C14" s="62"/>
      <c r="D14" s="63"/>
      <c r="E14" s="69" t="s">
        <v>41</v>
      </c>
      <c r="F14" s="65">
        <v>833752</v>
      </c>
      <c r="G14" s="65">
        <v>3055488</v>
      </c>
      <c r="H14" s="66">
        <f t="shared" si="1"/>
        <v>3889240</v>
      </c>
      <c r="I14" s="135">
        <v>0</v>
      </c>
      <c r="J14" s="65">
        <v>7409883</v>
      </c>
      <c r="K14" s="65">
        <v>5913129</v>
      </c>
      <c r="L14" s="65">
        <v>3862160</v>
      </c>
      <c r="M14" s="65">
        <v>4344978</v>
      </c>
      <c r="N14" s="65">
        <v>4868889</v>
      </c>
      <c r="O14" s="129">
        <f t="shared" si="3"/>
        <v>26399039</v>
      </c>
      <c r="P14" s="68">
        <f t="shared" si="4"/>
        <v>30288279</v>
      </c>
    </row>
    <row r="15" spans="3:16" s="61" customFormat="1" ht="30" customHeight="1">
      <c r="C15" s="62"/>
      <c r="D15" s="63"/>
      <c r="E15" s="69" t="s">
        <v>42</v>
      </c>
      <c r="F15" s="65">
        <v>829560</v>
      </c>
      <c r="G15" s="65">
        <v>2597400</v>
      </c>
      <c r="H15" s="66">
        <f t="shared" si="1"/>
        <v>3426960</v>
      </c>
      <c r="I15" s="135">
        <v>0</v>
      </c>
      <c r="J15" s="65">
        <v>6578131</v>
      </c>
      <c r="K15" s="65">
        <v>4377950</v>
      </c>
      <c r="L15" s="65">
        <v>4177340</v>
      </c>
      <c r="M15" s="65">
        <v>3188100</v>
      </c>
      <c r="N15" s="65">
        <v>1655480</v>
      </c>
      <c r="O15" s="129">
        <f t="shared" si="3"/>
        <v>19977001</v>
      </c>
      <c r="P15" s="68">
        <f t="shared" si="4"/>
        <v>23403961</v>
      </c>
    </row>
    <row r="16" spans="3:16" s="61" customFormat="1" ht="30" customHeight="1">
      <c r="C16" s="62"/>
      <c r="D16" s="63"/>
      <c r="E16" s="69" t="s">
        <v>43</v>
      </c>
      <c r="F16" s="65">
        <v>242570</v>
      </c>
      <c r="G16" s="65">
        <v>538180</v>
      </c>
      <c r="H16" s="66">
        <f t="shared" si="1"/>
        <v>780750</v>
      </c>
      <c r="I16" s="135">
        <v>0</v>
      </c>
      <c r="J16" s="65">
        <v>3759070</v>
      </c>
      <c r="K16" s="65">
        <v>3264900</v>
      </c>
      <c r="L16" s="65">
        <v>2691510</v>
      </c>
      <c r="M16" s="65">
        <v>2186380</v>
      </c>
      <c r="N16" s="65">
        <v>1165740</v>
      </c>
      <c r="O16" s="129">
        <f t="shared" si="3"/>
        <v>13067600</v>
      </c>
      <c r="P16" s="68">
        <f t="shared" si="4"/>
        <v>13848350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6870720</v>
      </c>
      <c r="G17" s="65">
        <f>SUM(G18:G19)</f>
        <v>15018378</v>
      </c>
      <c r="H17" s="66">
        <f t="shared" si="1"/>
        <v>21889098</v>
      </c>
      <c r="I17" s="135">
        <f aca="true" t="shared" si="5" ref="I17:N17">SUM(I18:I19)</f>
        <v>0</v>
      </c>
      <c r="J17" s="65">
        <f t="shared" si="5"/>
        <v>136241579</v>
      </c>
      <c r="K17" s="65">
        <f t="shared" si="5"/>
        <v>107451732</v>
      </c>
      <c r="L17" s="65">
        <f t="shared" si="5"/>
        <v>77590919</v>
      </c>
      <c r="M17" s="65">
        <f t="shared" si="5"/>
        <v>57572566</v>
      </c>
      <c r="N17" s="65">
        <f t="shared" si="5"/>
        <v>27488476</v>
      </c>
      <c r="O17" s="129">
        <f t="shared" si="3"/>
        <v>406345272</v>
      </c>
      <c r="P17" s="68">
        <f t="shared" si="4"/>
        <v>428234370</v>
      </c>
    </row>
    <row r="18" spans="3:16" s="61" customFormat="1" ht="30" customHeight="1">
      <c r="C18" s="62"/>
      <c r="D18" s="63"/>
      <c r="E18" s="69" t="s">
        <v>45</v>
      </c>
      <c r="F18" s="65">
        <v>75380</v>
      </c>
      <c r="G18" s="65">
        <v>0</v>
      </c>
      <c r="H18" s="66">
        <f t="shared" si="1"/>
        <v>75380</v>
      </c>
      <c r="I18" s="135">
        <v>0</v>
      </c>
      <c r="J18" s="65">
        <v>101340943</v>
      </c>
      <c r="K18" s="65">
        <v>81802881</v>
      </c>
      <c r="L18" s="65">
        <v>59600384</v>
      </c>
      <c r="M18" s="65">
        <v>50148826</v>
      </c>
      <c r="N18" s="65">
        <v>23884986</v>
      </c>
      <c r="O18" s="129">
        <f t="shared" si="3"/>
        <v>316778020</v>
      </c>
      <c r="P18" s="68">
        <f t="shared" si="4"/>
        <v>316853400</v>
      </c>
    </row>
    <row r="19" spans="3:16" s="61" customFormat="1" ht="30" customHeight="1">
      <c r="C19" s="62"/>
      <c r="D19" s="63"/>
      <c r="E19" s="69" t="s">
        <v>46</v>
      </c>
      <c r="F19" s="65">
        <v>6795340</v>
      </c>
      <c r="G19" s="65">
        <v>15018378</v>
      </c>
      <c r="H19" s="66">
        <f t="shared" si="1"/>
        <v>21813718</v>
      </c>
      <c r="I19" s="135">
        <v>0</v>
      </c>
      <c r="J19" s="65">
        <v>34900636</v>
      </c>
      <c r="K19" s="65">
        <v>25648851</v>
      </c>
      <c r="L19" s="65">
        <v>17990535</v>
      </c>
      <c r="M19" s="65">
        <v>7423740</v>
      </c>
      <c r="N19" s="65">
        <v>3603490</v>
      </c>
      <c r="O19" s="129">
        <f t="shared" si="3"/>
        <v>89567252</v>
      </c>
      <c r="P19" s="68">
        <f t="shared" si="4"/>
        <v>111380970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253010</v>
      </c>
      <c r="G20" s="65">
        <f>SUM(G21:G24)</f>
        <v>1119046</v>
      </c>
      <c r="H20" s="66">
        <f t="shared" si="1"/>
        <v>1372056</v>
      </c>
      <c r="I20" s="135">
        <f aca="true" t="shared" si="6" ref="I20:N20">SUM(I21:I24)</f>
        <v>0</v>
      </c>
      <c r="J20" s="65">
        <f t="shared" si="6"/>
        <v>10109609</v>
      </c>
      <c r="K20" s="65">
        <f t="shared" si="6"/>
        <v>12796633</v>
      </c>
      <c r="L20" s="65">
        <f t="shared" si="6"/>
        <v>28304307</v>
      </c>
      <c r="M20" s="65">
        <f t="shared" si="6"/>
        <v>29157629</v>
      </c>
      <c r="N20" s="65">
        <f t="shared" si="6"/>
        <v>12062060</v>
      </c>
      <c r="O20" s="129">
        <f t="shared" si="3"/>
        <v>92430238</v>
      </c>
      <c r="P20" s="68">
        <f t="shared" si="4"/>
        <v>93802294</v>
      </c>
    </row>
    <row r="21" spans="3:16" s="61" customFormat="1" ht="30" customHeight="1">
      <c r="C21" s="62"/>
      <c r="D21" s="63"/>
      <c r="E21" s="69" t="s">
        <v>48</v>
      </c>
      <c r="F21" s="65">
        <v>225540</v>
      </c>
      <c r="G21" s="65">
        <v>869146</v>
      </c>
      <c r="H21" s="66">
        <f t="shared" si="1"/>
        <v>1094686</v>
      </c>
      <c r="I21" s="135">
        <v>0</v>
      </c>
      <c r="J21" s="65">
        <v>8208930</v>
      </c>
      <c r="K21" s="65">
        <v>11375333</v>
      </c>
      <c r="L21" s="65">
        <v>26604867</v>
      </c>
      <c r="M21" s="65">
        <v>28088039</v>
      </c>
      <c r="N21" s="65">
        <v>11491380</v>
      </c>
      <c r="O21" s="129">
        <f t="shared" si="3"/>
        <v>85768549</v>
      </c>
      <c r="P21" s="68">
        <f t="shared" si="4"/>
        <v>86863235</v>
      </c>
    </row>
    <row r="22" spans="3:16" s="61" customFormat="1" ht="30" customHeight="1">
      <c r="C22" s="62"/>
      <c r="D22" s="63"/>
      <c r="E22" s="72" t="s">
        <v>49</v>
      </c>
      <c r="F22" s="65">
        <v>27470</v>
      </c>
      <c r="G22" s="65">
        <v>249900</v>
      </c>
      <c r="H22" s="66">
        <f t="shared" si="1"/>
        <v>277370</v>
      </c>
      <c r="I22" s="135">
        <v>0</v>
      </c>
      <c r="J22" s="65">
        <v>1900679</v>
      </c>
      <c r="K22" s="65">
        <v>1421300</v>
      </c>
      <c r="L22" s="65">
        <v>1699440</v>
      </c>
      <c r="M22" s="65">
        <v>1069590</v>
      </c>
      <c r="N22" s="65">
        <v>570680</v>
      </c>
      <c r="O22" s="129">
        <f t="shared" si="3"/>
        <v>6661689</v>
      </c>
      <c r="P22" s="68">
        <f t="shared" si="4"/>
        <v>6939059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6683401</v>
      </c>
      <c r="G25" s="65">
        <f>SUM(G26:G28)</f>
        <v>9272054</v>
      </c>
      <c r="H25" s="66">
        <f t="shared" si="1"/>
        <v>15955455</v>
      </c>
      <c r="I25" s="135">
        <f aca="true" t="shared" si="7" ref="I25:N25">SUM(I26:I28)</f>
        <v>0</v>
      </c>
      <c r="J25" s="65">
        <f t="shared" si="7"/>
        <v>14472618</v>
      </c>
      <c r="K25" s="65">
        <f t="shared" si="7"/>
        <v>18735706</v>
      </c>
      <c r="L25" s="65">
        <f t="shared" si="7"/>
        <v>14070777</v>
      </c>
      <c r="M25" s="65">
        <f t="shared" si="7"/>
        <v>11083305</v>
      </c>
      <c r="N25" s="65">
        <f t="shared" si="7"/>
        <v>5420920</v>
      </c>
      <c r="O25" s="129">
        <f t="shared" si="3"/>
        <v>63783326</v>
      </c>
      <c r="P25" s="68">
        <f t="shared" si="4"/>
        <v>79738781</v>
      </c>
    </row>
    <row r="26" spans="3:16" s="61" customFormat="1" ht="30" customHeight="1">
      <c r="C26" s="62"/>
      <c r="D26" s="63"/>
      <c r="E26" s="72" t="s">
        <v>52</v>
      </c>
      <c r="F26" s="65">
        <v>2875200</v>
      </c>
      <c r="G26" s="65">
        <v>6098560</v>
      </c>
      <c r="H26" s="66">
        <f t="shared" si="1"/>
        <v>8973760</v>
      </c>
      <c r="I26" s="135">
        <v>0</v>
      </c>
      <c r="J26" s="65">
        <v>10740590</v>
      </c>
      <c r="K26" s="65">
        <v>17225290</v>
      </c>
      <c r="L26" s="65">
        <v>12860250</v>
      </c>
      <c r="M26" s="65">
        <v>10338810</v>
      </c>
      <c r="N26" s="65">
        <v>5367600</v>
      </c>
      <c r="O26" s="129">
        <f t="shared" si="3"/>
        <v>56532540</v>
      </c>
      <c r="P26" s="68">
        <f t="shared" si="4"/>
        <v>65506300</v>
      </c>
    </row>
    <row r="27" spans="3:16" s="61" customFormat="1" ht="30" customHeight="1">
      <c r="C27" s="62"/>
      <c r="D27" s="63"/>
      <c r="E27" s="72" t="s">
        <v>53</v>
      </c>
      <c r="F27" s="65">
        <v>537700</v>
      </c>
      <c r="G27" s="65">
        <v>579641</v>
      </c>
      <c r="H27" s="66">
        <f t="shared" si="1"/>
        <v>1117341</v>
      </c>
      <c r="I27" s="135">
        <v>0</v>
      </c>
      <c r="J27" s="65">
        <v>706957</v>
      </c>
      <c r="K27" s="65">
        <v>690254</v>
      </c>
      <c r="L27" s="65">
        <v>713628</v>
      </c>
      <c r="M27" s="65">
        <v>329586</v>
      </c>
      <c r="N27" s="65">
        <v>22000</v>
      </c>
      <c r="O27" s="129">
        <f t="shared" si="3"/>
        <v>2462425</v>
      </c>
      <c r="P27" s="68">
        <f t="shared" si="4"/>
        <v>3579766</v>
      </c>
    </row>
    <row r="28" spans="3:16" s="61" customFormat="1" ht="30" customHeight="1">
      <c r="C28" s="62"/>
      <c r="D28" s="63"/>
      <c r="E28" s="72" t="s">
        <v>54</v>
      </c>
      <c r="F28" s="65">
        <v>3270501</v>
      </c>
      <c r="G28" s="65">
        <v>2593853</v>
      </c>
      <c r="H28" s="66">
        <f t="shared" si="1"/>
        <v>5864354</v>
      </c>
      <c r="I28" s="135">
        <v>0</v>
      </c>
      <c r="J28" s="65">
        <v>3025071</v>
      </c>
      <c r="K28" s="65">
        <v>820162</v>
      </c>
      <c r="L28" s="65">
        <v>496899</v>
      </c>
      <c r="M28" s="65">
        <v>414909</v>
      </c>
      <c r="N28" s="65">
        <v>31320</v>
      </c>
      <c r="O28" s="129">
        <f t="shared" si="3"/>
        <v>4788361</v>
      </c>
      <c r="P28" s="68">
        <f t="shared" si="4"/>
        <v>10652715</v>
      </c>
    </row>
    <row r="29" spans="3:16" s="61" customFormat="1" ht="30" customHeight="1">
      <c r="C29" s="62"/>
      <c r="D29" s="74" t="s">
        <v>55</v>
      </c>
      <c r="E29" s="75"/>
      <c r="F29" s="65">
        <v>1271429</v>
      </c>
      <c r="G29" s="65">
        <v>1230094</v>
      </c>
      <c r="H29" s="66">
        <f t="shared" si="1"/>
        <v>2501523</v>
      </c>
      <c r="I29" s="135">
        <v>0</v>
      </c>
      <c r="J29" s="65">
        <v>15171123</v>
      </c>
      <c r="K29" s="65">
        <v>10994750</v>
      </c>
      <c r="L29" s="65">
        <v>12352411</v>
      </c>
      <c r="M29" s="65">
        <v>15798057</v>
      </c>
      <c r="N29" s="65">
        <v>6730424</v>
      </c>
      <c r="O29" s="129">
        <f t="shared" si="3"/>
        <v>61046765</v>
      </c>
      <c r="P29" s="68">
        <f t="shared" si="4"/>
        <v>63548288</v>
      </c>
    </row>
    <row r="30" spans="3:16" s="61" customFormat="1" ht="30" customHeight="1" thickBot="1">
      <c r="C30" s="76"/>
      <c r="D30" s="77" t="s">
        <v>56</v>
      </c>
      <c r="E30" s="78"/>
      <c r="F30" s="79">
        <v>3671202</v>
      </c>
      <c r="G30" s="79">
        <v>5101690</v>
      </c>
      <c r="H30" s="80">
        <f t="shared" si="1"/>
        <v>8772892</v>
      </c>
      <c r="I30" s="136">
        <v>0</v>
      </c>
      <c r="J30" s="79">
        <v>37769900</v>
      </c>
      <c r="K30" s="79">
        <v>22410770</v>
      </c>
      <c r="L30" s="79">
        <v>16275125</v>
      </c>
      <c r="M30" s="79">
        <v>11204506</v>
      </c>
      <c r="N30" s="79">
        <v>4668352</v>
      </c>
      <c r="O30" s="130">
        <f t="shared" si="3"/>
        <v>92328653</v>
      </c>
      <c r="P30" s="82">
        <f t="shared" si="4"/>
        <v>101101545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827850</v>
      </c>
      <c r="G31" s="60">
        <f>SUM(G32:G40)</f>
        <v>864000</v>
      </c>
      <c r="H31" s="85">
        <f t="shared" si="1"/>
        <v>1691850</v>
      </c>
      <c r="I31" s="134">
        <f aca="true" t="shared" si="8" ref="I31:N31">SUM(I32:I40)</f>
        <v>0</v>
      </c>
      <c r="J31" s="60">
        <f t="shared" si="8"/>
        <v>100012568</v>
      </c>
      <c r="K31" s="60">
        <f t="shared" si="8"/>
        <v>100848758</v>
      </c>
      <c r="L31" s="60">
        <f t="shared" si="8"/>
        <v>131477294</v>
      </c>
      <c r="M31" s="60">
        <f t="shared" si="8"/>
        <v>136737183</v>
      </c>
      <c r="N31" s="60">
        <f t="shared" si="8"/>
        <v>98004091</v>
      </c>
      <c r="O31" s="128">
        <f t="shared" si="3"/>
        <v>567079894</v>
      </c>
      <c r="P31" s="87">
        <f t="shared" si="4"/>
        <v>568771744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12306700</v>
      </c>
      <c r="K32" s="89">
        <v>18714570</v>
      </c>
      <c r="L32" s="89">
        <v>16411097</v>
      </c>
      <c r="M32" s="89">
        <v>13490370</v>
      </c>
      <c r="N32" s="89">
        <v>6328550</v>
      </c>
      <c r="O32" s="131">
        <f t="shared" si="3"/>
        <v>67251287</v>
      </c>
      <c r="P32" s="92">
        <f t="shared" si="4"/>
        <v>67251287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385980</v>
      </c>
      <c r="K33" s="65">
        <v>305280</v>
      </c>
      <c r="L33" s="65">
        <v>208160</v>
      </c>
      <c r="M33" s="65">
        <v>269510</v>
      </c>
      <c r="N33" s="65">
        <v>141180</v>
      </c>
      <c r="O33" s="129">
        <f t="shared" si="3"/>
        <v>1310110</v>
      </c>
      <c r="P33" s="68">
        <f t="shared" si="4"/>
        <v>1310110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48137248</v>
      </c>
      <c r="K34" s="65">
        <v>38045048</v>
      </c>
      <c r="L34" s="65">
        <v>31277067</v>
      </c>
      <c r="M34" s="65">
        <v>16534603</v>
      </c>
      <c r="N34" s="65">
        <v>10809404</v>
      </c>
      <c r="O34" s="129">
        <f t="shared" si="3"/>
        <v>144803370</v>
      </c>
      <c r="P34" s="68">
        <f t="shared" si="4"/>
        <v>144803370</v>
      </c>
    </row>
    <row r="35" spans="3:16" s="61" customFormat="1" ht="30" customHeight="1">
      <c r="C35" s="62"/>
      <c r="D35" s="74" t="s">
        <v>60</v>
      </c>
      <c r="E35" s="75"/>
      <c r="F35" s="65">
        <v>41820</v>
      </c>
      <c r="G35" s="65">
        <v>0</v>
      </c>
      <c r="H35" s="66">
        <f t="shared" si="1"/>
        <v>41820</v>
      </c>
      <c r="I35" s="135">
        <v>0</v>
      </c>
      <c r="J35" s="65">
        <v>5161200</v>
      </c>
      <c r="K35" s="65">
        <v>4594850</v>
      </c>
      <c r="L35" s="65">
        <v>5763710</v>
      </c>
      <c r="M35" s="65">
        <v>8236120</v>
      </c>
      <c r="N35" s="65">
        <v>4728730</v>
      </c>
      <c r="O35" s="129">
        <f t="shared" si="3"/>
        <v>28484610</v>
      </c>
      <c r="P35" s="68">
        <f t="shared" si="4"/>
        <v>28526430</v>
      </c>
    </row>
    <row r="36" spans="3:16" s="61" customFormat="1" ht="30" customHeight="1">
      <c r="C36" s="62"/>
      <c r="D36" s="74" t="s">
        <v>61</v>
      </c>
      <c r="E36" s="75"/>
      <c r="F36" s="65">
        <v>786030</v>
      </c>
      <c r="G36" s="65">
        <v>864000</v>
      </c>
      <c r="H36" s="66">
        <f t="shared" si="1"/>
        <v>1650030</v>
      </c>
      <c r="I36" s="135">
        <v>0</v>
      </c>
      <c r="J36" s="65">
        <v>14734160</v>
      </c>
      <c r="K36" s="65">
        <v>11802190</v>
      </c>
      <c r="L36" s="65">
        <v>16672910</v>
      </c>
      <c r="M36" s="65">
        <v>12481540</v>
      </c>
      <c r="N36" s="65">
        <v>2452180</v>
      </c>
      <c r="O36" s="129">
        <f t="shared" si="3"/>
        <v>58142980</v>
      </c>
      <c r="P36" s="68">
        <f t="shared" si="4"/>
        <v>59793010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19064700</v>
      </c>
      <c r="K37" s="65">
        <v>26249590</v>
      </c>
      <c r="L37" s="65">
        <v>37384820</v>
      </c>
      <c r="M37" s="65">
        <v>16919480</v>
      </c>
      <c r="N37" s="65">
        <v>10512777</v>
      </c>
      <c r="O37" s="129">
        <f t="shared" si="3"/>
        <v>110131367</v>
      </c>
      <c r="P37" s="68">
        <f t="shared" si="4"/>
        <v>110131367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13" t="s">
        <v>64</v>
      </c>
      <c r="E39" s="220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222580</v>
      </c>
      <c r="K39" s="65">
        <v>1137230</v>
      </c>
      <c r="L39" s="65">
        <v>23759530</v>
      </c>
      <c r="M39" s="65">
        <v>68805560</v>
      </c>
      <c r="N39" s="65">
        <v>63031270</v>
      </c>
      <c r="O39" s="129">
        <f t="shared" si="3"/>
        <v>156956170</v>
      </c>
      <c r="P39" s="68">
        <f t="shared" si="4"/>
        <v>156956170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42366470</v>
      </c>
      <c r="K41" s="60">
        <f>SUM(K42:K45)</f>
        <v>47889845</v>
      </c>
      <c r="L41" s="60">
        <f>SUM(L42:L45)</f>
        <v>118086187</v>
      </c>
      <c r="M41" s="60">
        <f>SUM(M42:M45)</f>
        <v>271868553</v>
      </c>
      <c r="N41" s="60">
        <f>SUM(N42:N45)</f>
        <v>197153755</v>
      </c>
      <c r="O41" s="128">
        <f t="shared" si="3"/>
        <v>677364810</v>
      </c>
      <c r="P41" s="87">
        <f t="shared" si="4"/>
        <v>677364810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1565809</v>
      </c>
      <c r="K42" s="65">
        <v>2880990</v>
      </c>
      <c r="L42" s="65">
        <v>49153954</v>
      </c>
      <c r="M42" s="65">
        <v>143426221</v>
      </c>
      <c r="N42" s="65">
        <v>111267594</v>
      </c>
      <c r="O42" s="129">
        <f t="shared" si="3"/>
        <v>308294568</v>
      </c>
      <c r="P42" s="68">
        <f t="shared" si="4"/>
        <v>308294568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38424541</v>
      </c>
      <c r="K43" s="65">
        <v>41039365</v>
      </c>
      <c r="L43" s="65">
        <v>53220953</v>
      </c>
      <c r="M43" s="65">
        <v>65399717</v>
      </c>
      <c r="N43" s="65">
        <v>40179692</v>
      </c>
      <c r="O43" s="129">
        <f t="shared" si="3"/>
        <v>238264268</v>
      </c>
      <c r="P43" s="68">
        <f t="shared" si="4"/>
        <v>238264268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1"/>
        <v>0</v>
      </c>
      <c r="I44" s="137">
        <v>0</v>
      </c>
      <c r="J44" s="65">
        <v>1337000</v>
      </c>
      <c r="K44" s="65">
        <v>2804580</v>
      </c>
      <c r="L44" s="65">
        <v>13757360</v>
      </c>
      <c r="M44" s="65">
        <v>60917995</v>
      </c>
      <c r="N44" s="65">
        <v>44808779</v>
      </c>
      <c r="O44" s="129">
        <f t="shared" si="3"/>
        <v>123625714</v>
      </c>
      <c r="P44" s="68">
        <f t="shared" si="4"/>
        <v>123625714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66">
        <f t="shared" si="1"/>
        <v>0</v>
      </c>
      <c r="I45" s="140">
        <v>0</v>
      </c>
      <c r="J45" s="79">
        <v>1039120</v>
      </c>
      <c r="K45" s="79">
        <v>1164910</v>
      </c>
      <c r="L45" s="79">
        <v>1953920</v>
      </c>
      <c r="M45" s="79">
        <v>2124620</v>
      </c>
      <c r="N45" s="79">
        <v>897690</v>
      </c>
      <c r="O45" s="130">
        <f t="shared" si="3"/>
        <v>7180260</v>
      </c>
      <c r="P45" s="82">
        <f t="shared" si="4"/>
        <v>7180260</v>
      </c>
    </row>
    <row r="46" spans="3:16" s="61" customFormat="1" ht="30" customHeight="1" thickBot="1">
      <c r="C46" s="217" t="s">
        <v>70</v>
      </c>
      <c r="D46" s="218"/>
      <c r="E46" s="218"/>
      <c r="F46" s="99">
        <f>SUM(F10,F31,F41)</f>
        <v>21546894</v>
      </c>
      <c r="G46" s="99">
        <f>SUM(G10,G31,G41)</f>
        <v>39075310</v>
      </c>
      <c r="H46" s="101">
        <f t="shared" si="1"/>
        <v>60622204</v>
      </c>
      <c r="I46" s="141">
        <f aca="true" t="shared" si="9" ref="I46:N46">SUM(I10,I31,I41)</f>
        <v>0</v>
      </c>
      <c r="J46" s="99">
        <f t="shared" si="9"/>
        <v>406218509</v>
      </c>
      <c r="K46" s="99">
        <f t="shared" si="9"/>
        <v>358520497</v>
      </c>
      <c r="L46" s="99">
        <f t="shared" si="9"/>
        <v>427810227</v>
      </c>
      <c r="M46" s="99">
        <f t="shared" si="9"/>
        <v>570025652</v>
      </c>
      <c r="N46" s="99">
        <f t="shared" si="9"/>
        <v>375816953</v>
      </c>
      <c r="O46" s="133">
        <f t="shared" si="3"/>
        <v>2138391838</v>
      </c>
      <c r="P46" s="103">
        <f t="shared" si="4"/>
        <v>2199014042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18828368</v>
      </c>
      <c r="G48" s="60">
        <f>SUM(G49,G55,G58,G63,G67,G68)</f>
        <v>34630562</v>
      </c>
      <c r="H48" s="85">
        <f t="shared" si="1"/>
        <v>53458930</v>
      </c>
      <c r="I48" s="134">
        <f aca="true" t="shared" si="10" ref="I48:N48">SUM(I49,I55,I58,I63,I67,I68)</f>
        <v>0</v>
      </c>
      <c r="J48" s="60">
        <f t="shared" si="10"/>
        <v>238500474</v>
      </c>
      <c r="K48" s="60">
        <f t="shared" si="10"/>
        <v>188881682</v>
      </c>
      <c r="L48" s="60">
        <f t="shared" si="10"/>
        <v>159899196</v>
      </c>
      <c r="M48" s="60">
        <f t="shared" si="10"/>
        <v>145756503</v>
      </c>
      <c r="N48" s="60">
        <f t="shared" si="10"/>
        <v>72289372</v>
      </c>
      <c r="O48" s="128">
        <f t="shared" si="3"/>
        <v>805327227</v>
      </c>
      <c r="P48" s="87">
        <f t="shared" si="4"/>
        <v>858786157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1746824</v>
      </c>
      <c r="G49" s="65">
        <f>SUM(G50:G54)</f>
        <v>5768842</v>
      </c>
      <c r="H49" s="66">
        <f t="shared" si="1"/>
        <v>7515666</v>
      </c>
      <c r="I49" s="135">
        <f aca="true" t="shared" si="11" ref="I49:N49">SUM(I50:I54)</f>
        <v>0</v>
      </c>
      <c r="J49" s="65">
        <f t="shared" si="11"/>
        <v>44339743</v>
      </c>
      <c r="K49" s="65">
        <f t="shared" si="11"/>
        <v>33164906</v>
      </c>
      <c r="L49" s="65">
        <f t="shared" si="11"/>
        <v>26308449</v>
      </c>
      <c r="M49" s="65">
        <f t="shared" si="11"/>
        <v>32575908</v>
      </c>
      <c r="N49" s="65">
        <f t="shared" si="11"/>
        <v>21637156</v>
      </c>
      <c r="O49" s="129">
        <f t="shared" si="3"/>
        <v>158026162</v>
      </c>
      <c r="P49" s="68">
        <f t="shared" si="4"/>
        <v>165541828</v>
      </c>
    </row>
    <row r="50" spans="3:16" s="61" customFormat="1" ht="30" customHeight="1">
      <c r="C50" s="62"/>
      <c r="D50" s="63"/>
      <c r="E50" s="69" t="s">
        <v>39</v>
      </c>
      <c r="F50" s="65">
        <v>57060</v>
      </c>
      <c r="G50" s="65">
        <v>249814</v>
      </c>
      <c r="H50" s="66">
        <f t="shared" si="1"/>
        <v>306874</v>
      </c>
      <c r="I50" s="135">
        <v>0</v>
      </c>
      <c r="J50" s="65">
        <v>28532497</v>
      </c>
      <c r="K50" s="65">
        <v>20949275</v>
      </c>
      <c r="L50" s="65">
        <v>16144069</v>
      </c>
      <c r="M50" s="65">
        <v>21306149</v>
      </c>
      <c r="N50" s="65">
        <v>12378446</v>
      </c>
      <c r="O50" s="129">
        <f t="shared" si="3"/>
        <v>99310436</v>
      </c>
      <c r="P50" s="68">
        <f t="shared" si="4"/>
        <v>99617310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135">
        <v>0</v>
      </c>
      <c r="J51" s="65">
        <v>59517</v>
      </c>
      <c r="K51" s="65">
        <v>214254</v>
      </c>
      <c r="L51" s="65">
        <v>632260</v>
      </c>
      <c r="M51" s="65">
        <v>2596697</v>
      </c>
      <c r="N51" s="65">
        <v>2416763</v>
      </c>
      <c r="O51" s="129">
        <f t="shared" si="3"/>
        <v>5919491</v>
      </c>
      <c r="P51" s="68">
        <f t="shared" si="4"/>
        <v>5919491</v>
      </c>
    </row>
    <row r="52" spans="3:16" s="61" customFormat="1" ht="30" customHeight="1">
      <c r="C52" s="62"/>
      <c r="D52" s="63"/>
      <c r="E52" s="69" t="s">
        <v>41</v>
      </c>
      <c r="F52" s="65">
        <v>736496</v>
      </c>
      <c r="G52" s="65">
        <v>2716144</v>
      </c>
      <c r="H52" s="66">
        <f t="shared" si="1"/>
        <v>3452640</v>
      </c>
      <c r="I52" s="135">
        <v>0</v>
      </c>
      <c r="J52" s="65">
        <v>6584035</v>
      </c>
      <c r="K52" s="65">
        <v>5229259</v>
      </c>
      <c r="L52" s="65">
        <v>3432658</v>
      </c>
      <c r="M52" s="65">
        <v>3880352</v>
      </c>
      <c r="N52" s="65">
        <v>4317866</v>
      </c>
      <c r="O52" s="129">
        <f t="shared" si="3"/>
        <v>23444170</v>
      </c>
      <c r="P52" s="68">
        <f t="shared" si="4"/>
        <v>26896810</v>
      </c>
    </row>
    <row r="53" spans="3:16" s="61" customFormat="1" ht="30" customHeight="1">
      <c r="C53" s="62"/>
      <c r="D53" s="63"/>
      <c r="E53" s="69" t="s">
        <v>42</v>
      </c>
      <c r="F53" s="65">
        <v>738058</v>
      </c>
      <c r="G53" s="65">
        <v>2331074</v>
      </c>
      <c r="H53" s="66">
        <f t="shared" si="1"/>
        <v>3069132</v>
      </c>
      <c r="I53" s="135">
        <v>0</v>
      </c>
      <c r="J53" s="65">
        <v>5807325</v>
      </c>
      <c r="K53" s="65">
        <v>3863364</v>
      </c>
      <c r="L53" s="65">
        <v>3696803</v>
      </c>
      <c r="M53" s="65">
        <v>2838645</v>
      </c>
      <c r="N53" s="65">
        <v>1483846</v>
      </c>
      <c r="O53" s="129">
        <f t="shared" si="3"/>
        <v>17689983</v>
      </c>
      <c r="P53" s="68">
        <f t="shared" si="4"/>
        <v>20759115</v>
      </c>
    </row>
    <row r="54" spans="3:16" s="61" customFormat="1" ht="30" customHeight="1">
      <c r="C54" s="62"/>
      <c r="D54" s="63"/>
      <c r="E54" s="69" t="s">
        <v>43</v>
      </c>
      <c r="F54" s="65">
        <v>215210</v>
      </c>
      <c r="G54" s="65">
        <v>471810</v>
      </c>
      <c r="H54" s="66">
        <f t="shared" si="1"/>
        <v>687020</v>
      </c>
      <c r="I54" s="135">
        <v>0</v>
      </c>
      <c r="J54" s="65">
        <v>3356369</v>
      </c>
      <c r="K54" s="65">
        <v>2908754</v>
      </c>
      <c r="L54" s="65">
        <v>2402659</v>
      </c>
      <c r="M54" s="65">
        <v>1954065</v>
      </c>
      <c r="N54" s="65">
        <v>1040235</v>
      </c>
      <c r="O54" s="129">
        <f t="shared" si="3"/>
        <v>11662082</v>
      </c>
      <c r="P54" s="68">
        <f t="shared" si="4"/>
        <v>12349102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6090029</v>
      </c>
      <c r="G55" s="65">
        <f>SUM(G56:G57)</f>
        <v>13417752</v>
      </c>
      <c r="H55" s="66">
        <f t="shared" si="1"/>
        <v>19507781</v>
      </c>
      <c r="I55" s="135">
        <f aca="true" t="shared" si="12" ref="I55:N55">SUM(I56:I57)</f>
        <v>0</v>
      </c>
      <c r="J55" s="65">
        <f t="shared" si="12"/>
        <v>121230328</v>
      </c>
      <c r="K55" s="65">
        <f t="shared" si="12"/>
        <v>95548496</v>
      </c>
      <c r="L55" s="65">
        <f t="shared" si="12"/>
        <v>68841605</v>
      </c>
      <c r="M55" s="65">
        <f t="shared" si="12"/>
        <v>51926207</v>
      </c>
      <c r="N55" s="65">
        <f t="shared" si="12"/>
        <v>24627080</v>
      </c>
      <c r="O55" s="129">
        <f t="shared" si="3"/>
        <v>362173716</v>
      </c>
      <c r="P55" s="68">
        <f t="shared" si="4"/>
        <v>381681497</v>
      </c>
    </row>
    <row r="56" spans="3:16" s="61" customFormat="1" ht="30" customHeight="1">
      <c r="C56" s="62"/>
      <c r="D56" s="63"/>
      <c r="E56" s="69" t="s">
        <v>45</v>
      </c>
      <c r="F56" s="65">
        <v>67842</v>
      </c>
      <c r="G56" s="65">
        <v>0</v>
      </c>
      <c r="H56" s="66">
        <f t="shared" si="1"/>
        <v>67842</v>
      </c>
      <c r="I56" s="135">
        <v>0</v>
      </c>
      <c r="J56" s="65">
        <v>90234555</v>
      </c>
      <c r="K56" s="65">
        <v>72774504</v>
      </c>
      <c r="L56" s="65">
        <v>52929595</v>
      </c>
      <c r="M56" s="65">
        <v>45253431</v>
      </c>
      <c r="N56" s="65">
        <v>21397187</v>
      </c>
      <c r="O56" s="129">
        <f t="shared" si="3"/>
        <v>282589272</v>
      </c>
      <c r="P56" s="68">
        <f t="shared" si="4"/>
        <v>282657114</v>
      </c>
    </row>
    <row r="57" spans="3:16" s="61" customFormat="1" ht="30" customHeight="1">
      <c r="C57" s="62"/>
      <c r="D57" s="63"/>
      <c r="E57" s="69" t="s">
        <v>46</v>
      </c>
      <c r="F57" s="65">
        <v>6022187</v>
      </c>
      <c r="G57" s="65">
        <v>13417752</v>
      </c>
      <c r="H57" s="66">
        <f t="shared" si="1"/>
        <v>19439939</v>
      </c>
      <c r="I57" s="135">
        <v>0</v>
      </c>
      <c r="J57" s="65">
        <v>30995773</v>
      </c>
      <c r="K57" s="65">
        <v>22773992</v>
      </c>
      <c r="L57" s="65">
        <v>15912010</v>
      </c>
      <c r="M57" s="65">
        <v>6672776</v>
      </c>
      <c r="N57" s="65">
        <v>3229893</v>
      </c>
      <c r="O57" s="129">
        <f t="shared" si="3"/>
        <v>79584444</v>
      </c>
      <c r="P57" s="68">
        <f t="shared" si="4"/>
        <v>99024383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220284</v>
      </c>
      <c r="G58" s="65">
        <f>SUM(G59:G62)</f>
        <v>992122</v>
      </c>
      <c r="H58" s="66">
        <f t="shared" si="1"/>
        <v>1212406</v>
      </c>
      <c r="I58" s="135">
        <f aca="true" t="shared" si="13" ref="I58:N58">SUM(I59:I62)</f>
        <v>0</v>
      </c>
      <c r="J58" s="65">
        <f t="shared" si="13"/>
        <v>8987155</v>
      </c>
      <c r="K58" s="65">
        <f t="shared" si="13"/>
        <v>11361490</v>
      </c>
      <c r="L58" s="65">
        <f t="shared" si="13"/>
        <v>25198386</v>
      </c>
      <c r="M58" s="65">
        <f t="shared" si="13"/>
        <v>26031081</v>
      </c>
      <c r="N58" s="65">
        <f t="shared" si="13"/>
        <v>10635588</v>
      </c>
      <c r="O58" s="129">
        <f t="shared" si="3"/>
        <v>82213700</v>
      </c>
      <c r="P58" s="68">
        <f t="shared" si="4"/>
        <v>83426106</v>
      </c>
    </row>
    <row r="59" spans="3:16" s="61" customFormat="1" ht="30" customHeight="1">
      <c r="C59" s="62"/>
      <c r="D59" s="63"/>
      <c r="E59" s="69" t="s">
        <v>48</v>
      </c>
      <c r="F59" s="65">
        <v>195561</v>
      </c>
      <c r="G59" s="65">
        <v>770707</v>
      </c>
      <c r="H59" s="66">
        <f t="shared" si="1"/>
        <v>966268</v>
      </c>
      <c r="I59" s="135">
        <v>0</v>
      </c>
      <c r="J59" s="65">
        <v>7301433</v>
      </c>
      <c r="K59" s="65">
        <v>10101481</v>
      </c>
      <c r="L59" s="65">
        <v>23668890</v>
      </c>
      <c r="M59" s="65">
        <v>25068450</v>
      </c>
      <c r="N59" s="65">
        <v>10121976</v>
      </c>
      <c r="O59" s="129">
        <f t="shared" si="3"/>
        <v>76262230</v>
      </c>
      <c r="P59" s="68">
        <f t="shared" si="4"/>
        <v>77228498</v>
      </c>
    </row>
    <row r="60" spans="3:16" s="61" customFormat="1" ht="30" customHeight="1">
      <c r="C60" s="62"/>
      <c r="D60" s="63"/>
      <c r="E60" s="72" t="s">
        <v>49</v>
      </c>
      <c r="F60" s="65">
        <v>24723</v>
      </c>
      <c r="G60" s="65">
        <v>221415</v>
      </c>
      <c r="H60" s="66">
        <f t="shared" si="1"/>
        <v>246138</v>
      </c>
      <c r="I60" s="135">
        <v>0</v>
      </c>
      <c r="J60" s="65">
        <v>1685722</v>
      </c>
      <c r="K60" s="65">
        <v>1260009</v>
      </c>
      <c r="L60" s="65">
        <v>1529496</v>
      </c>
      <c r="M60" s="65">
        <v>962631</v>
      </c>
      <c r="N60" s="65">
        <v>513612</v>
      </c>
      <c r="O60" s="129">
        <f t="shared" si="3"/>
        <v>5951470</v>
      </c>
      <c r="P60" s="68">
        <f t="shared" si="4"/>
        <v>6197608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13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5969390</v>
      </c>
      <c r="G63" s="65">
        <f>SUM(G64:G66)</f>
        <v>8254564</v>
      </c>
      <c r="H63" s="66">
        <f t="shared" si="1"/>
        <v>14223954</v>
      </c>
      <c r="I63" s="135">
        <f aca="true" t="shared" si="14" ref="I63:N63">SUM(I64:I66)</f>
        <v>0</v>
      </c>
      <c r="J63" s="65">
        <f t="shared" si="14"/>
        <v>12860425</v>
      </c>
      <c r="K63" s="65">
        <f t="shared" si="14"/>
        <v>16649928</v>
      </c>
      <c r="L63" s="65">
        <f t="shared" si="14"/>
        <v>12462131</v>
      </c>
      <c r="M63" s="65">
        <f t="shared" si="14"/>
        <v>9904113</v>
      </c>
      <c r="N63" s="65">
        <f t="shared" si="14"/>
        <v>4848045</v>
      </c>
      <c r="O63" s="129">
        <f t="shared" si="3"/>
        <v>56724642</v>
      </c>
      <c r="P63" s="68">
        <f t="shared" si="4"/>
        <v>70948596</v>
      </c>
    </row>
    <row r="64" spans="3:16" s="61" customFormat="1" ht="30" customHeight="1">
      <c r="C64" s="62"/>
      <c r="D64" s="63"/>
      <c r="E64" s="72" t="s">
        <v>52</v>
      </c>
      <c r="F64" s="65">
        <v>2562014</v>
      </c>
      <c r="G64" s="65">
        <v>5461652</v>
      </c>
      <c r="H64" s="66">
        <f t="shared" si="1"/>
        <v>8023666</v>
      </c>
      <c r="I64" s="135">
        <v>0</v>
      </c>
      <c r="J64" s="65">
        <v>9566295</v>
      </c>
      <c r="K64" s="65">
        <v>15318290</v>
      </c>
      <c r="L64" s="65">
        <v>11382491</v>
      </c>
      <c r="M64" s="65">
        <v>9234070</v>
      </c>
      <c r="N64" s="65">
        <v>4803189</v>
      </c>
      <c r="O64" s="129">
        <f t="shared" si="3"/>
        <v>50304335</v>
      </c>
      <c r="P64" s="68">
        <f t="shared" si="4"/>
        <v>58328001</v>
      </c>
    </row>
    <row r="65" spans="3:16" s="61" customFormat="1" ht="30" customHeight="1">
      <c r="C65" s="62"/>
      <c r="D65" s="63"/>
      <c r="E65" s="72" t="s">
        <v>53</v>
      </c>
      <c r="F65" s="65">
        <v>483927</v>
      </c>
      <c r="G65" s="65">
        <v>518148</v>
      </c>
      <c r="H65" s="66">
        <f t="shared" si="1"/>
        <v>1002075</v>
      </c>
      <c r="I65" s="135">
        <v>0</v>
      </c>
      <c r="J65" s="65">
        <v>628303</v>
      </c>
      <c r="K65" s="65">
        <v>613494</v>
      </c>
      <c r="L65" s="65">
        <v>639237</v>
      </c>
      <c r="M65" s="65">
        <v>296626</v>
      </c>
      <c r="N65" s="65">
        <v>19800</v>
      </c>
      <c r="O65" s="129">
        <f t="shared" si="3"/>
        <v>2197460</v>
      </c>
      <c r="P65" s="68">
        <f t="shared" si="4"/>
        <v>3199535</v>
      </c>
    </row>
    <row r="66" spans="3:16" s="61" customFormat="1" ht="30" customHeight="1">
      <c r="C66" s="62"/>
      <c r="D66" s="63"/>
      <c r="E66" s="72" t="s">
        <v>54</v>
      </c>
      <c r="F66" s="65">
        <v>2923449</v>
      </c>
      <c r="G66" s="65">
        <v>2274764</v>
      </c>
      <c r="H66" s="66">
        <f t="shared" si="1"/>
        <v>5198213</v>
      </c>
      <c r="I66" s="135">
        <v>0</v>
      </c>
      <c r="J66" s="65">
        <v>2665827</v>
      </c>
      <c r="K66" s="65">
        <v>718144</v>
      </c>
      <c r="L66" s="65">
        <v>440403</v>
      </c>
      <c r="M66" s="65">
        <v>373417</v>
      </c>
      <c r="N66" s="65">
        <v>25056</v>
      </c>
      <c r="O66" s="129">
        <f t="shared" si="3"/>
        <v>4222847</v>
      </c>
      <c r="P66" s="68">
        <f t="shared" si="4"/>
        <v>9421060</v>
      </c>
    </row>
    <row r="67" spans="3:16" s="61" customFormat="1" ht="30" customHeight="1">
      <c r="C67" s="62"/>
      <c r="D67" s="74" t="s">
        <v>55</v>
      </c>
      <c r="E67" s="75"/>
      <c r="F67" s="65">
        <v>1130639</v>
      </c>
      <c r="G67" s="65">
        <v>1095592</v>
      </c>
      <c r="H67" s="66">
        <f t="shared" si="1"/>
        <v>2226231</v>
      </c>
      <c r="I67" s="135">
        <v>0</v>
      </c>
      <c r="J67" s="65">
        <v>13312923</v>
      </c>
      <c r="K67" s="65">
        <v>9746092</v>
      </c>
      <c r="L67" s="65">
        <v>10813500</v>
      </c>
      <c r="M67" s="65">
        <v>14114688</v>
      </c>
      <c r="N67" s="65">
        <v>5873151</v>
      </c>
      <c r="O67" s="129">
        <f t="shared" si="3"/>
        <v>53860354</v>
      </c>
      <c r="P67" s="68">
        <f t="shared" si="4"/>
        <v>56086585</v>
      </c>
    </row>
    <row r="68" spans="3:16" s="61" customFormat="1" ht="30" customHeight="1" thickBot="1">
      <c r="C68" s="76"/>
      <c r="D68" s="77" t="s">
        <v>56</v>
      </c>
      <c r="E68" s="78"/>
      <c r="F68" s="79">
        <v>3671202</v>
      </c>
      <c r="G68" s="79">
        <v>5101690</v>
      </c>
      <c r="H68" s="80">
        <f t="shared" si="1"/>
        <v>8772892</v>
      </c>
      <c r="I68" s="136">
        <v>0</v>
      </c>
      <c r="J68" s="79">
        <v>37769900</v>
      </c>
      <c r="K68" s="79">
        <v>22410770</v>
      </c>
      <c r="L68" s="79">
        <v>16275125</v>
      </c>
      <c r="M68" s="79">
        <v>11204506</v>
      </c>
      <c r="N68" s="79">
        <v>4668352</v>
      </c>
      <c r="O68" s="130">
        <f t="shared" si="3"/>
        <v>92328653</v>
      </c>
      <c r="P68" s="82">
        <f t="shared" si="4"/>
        <v>101101545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739662</v>
      </c>
      <c r="G69" s="60">
        <f>SUM(G70:G78)</f>
        <v>777600</v>
      </c>
      <c r="H69" s="85">
        <f t="shared" si="1"/>
        <v>1517262</v>
      </c>
      <c r="I69" s="134">
        <f aca="true" t="shared" si="15" ref="I69:N69">SUM(I70:I78)</f>
        <v>0</v>
      </c>
      <c r="J69" s="60">
        <f t="shared" si="15"/>
        <v>89064321</v>
      </c>
      <c r="K69" s="60">
        <f t="shared" si="15"/>
        <v>89830489</v>
      </c>
      <c r="L69" s="60">
        <f t="shared" si="15"/>
        <v>117377654</v>
      </c>
      <c r="M69" s="60">
        <f t="shared" si="15"/>
        <v>122246929</v>
      </c>
      <c r="N69" s="60">
        <f t="shared" si="15"/>
        <v>87318638</v>
      </c>
      <c r="O69" s="128">
        <f t="shared" si="3"/>
        <v>505838031</v>
      </c>
      <c r="P69" s="87">
        <f t="shared" si="4"/>
        <v>507355293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137">
        <v>0</v>
      </c>
      <c r="J70" s="89">
        <v>10894907</v>
      </c>
      <c r="K70" s="89">
        <v>16701839</v>
      </c>
      <c r="L70" s="89">
        <v>14748287</v>
      </c>
      <c r="M70" s="89">
        <v>12141333</v>
      </c>
      <c r="N70" s="89">
        <v>5666626</v>
      </c>
      <c r="O70" s="131">
        <f t="shared" si="3"/>
        <v>60152992</v>
      </c>
      <c r="P70" s="92">
        <f t="shared" si="4"/>
        <v>60152992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"/>
        <v>0</v>
      </c>
      <c r="I71" s="137">
        <v>0</v>
      </c>
      <c r="J71" s="65">
        <v>347382</v>
      </c>
      <c r="K71" s="65">
        <v>274752</v>
      </c>
      <c r="L71" s="65">
        <v>185503</v>
      </c>
      <c r="M71" s="65">
        <v>242559</v>
      </c>
      <c r="N71" s="65">
        <v>127062</v>
      </c>
      <c r="O71" s="129">
        <f t="shared" si="3"/>
        <v>1177258</v>
      </c>
      <c r="P71" s="68">
        <f t="shared" si="4"/>
        <v>1177258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"/>
        <v>0</v>
      </c>
      <c r="I72" s="137">
        <v>0</v>
      </c>
      <c r="J72" s="65">
        <v>42991221</v>
      </c>
      <c r="K72" s="65">
        <v>34013987</v>
      </c>
      <c r="L72" s="65">
        <v>27951446</v>
      </c>
      <c r="M72" s="65">
        <v>14965324</v>
      </c>
      <c r="N72" s="65">
        <v>9723935</v>
      </c>
      <c r="O72" s="129">
        <f t="shared" si="3"/>
        <v>129645913</v>
      </c>
      <c r="P72" s="68">
        <f t="shared" si="4"/>
        <v>129645913</v>
      </c>
    </row>
    <row r="73" spans="3:16" s="61" customFormat="1" ht="30" customHeight="1">
      <c r="C73" s="62"/>
      <c r="D73" s="74" t="s">
        <v>60</v>
      </c>
      <c r="E73" s="75"/>
      <c r="F73" s="65">
        <v>37638</v>
      </c>
      <c r="G73" s="65">
        <v>0</v>
      </c>
      <c r="H73" s="66">
        <f t="shared" si="1"/>
        <v>37638</v>
      </c>
      <c r="I73" s="135">
        <v>0</v>
      </c>
      <c r="J73" s="65">
        <v>4489207</v>
      </c>
      <c r="K73" s="65">
        <v>4093382</v>
      </c>
      <c r="L73" s="65">
        <v>5187339</v>
      </c>
      <c r="M73" s="65">
        <v>7328759</v>
      </c>
      <c r="N73" s="65">
        <v>4179725</v>
      </c>
      <c r="O73" s="129">
        <f t="shared" si="3"/>
        <v>25278412</v>
      </c>
      <c r="P73" s="68">
        <f t="shared" si="4"/>
        <v>25316050</v>
      </c>
    </row>
    <row r="74" spans="3:16" s="61" customFormat="1" ht="30" customHeight="1">
      <c r="C74" s="62"/>
      <c r="D74" s="74" t="s">
        <v>61</v>
      </c>
      <c r="E74" s="75"/>
      <c r="F74" s="65">
        <v>702024</v>
      </c>
      <c r="G74" s="65">
        <v>777600</v>
      </c>
      <c r="H74" s="66">
        <f t="shared" si="1"/>
        <v>1479624</v>
      </c>
      <c r="I74" s="135">
        <v>0</v>
      </c>
      <c r="J74" s="65">
        <v>13008838</v>
      </c>
      <c r="K74" s="65">
        <v>10345840</v>
      </c>
      <c r="L74" s="65">
        <v>14744239</v>
      </c>
      <c r="M74" s="65">
        <v>11028207</v>
      </c>
      <c r="N74" s="65">
        <v>2173848</v>
      </c>
      <c r="O74" s="129">
        <f t="shared" si="3"/>
        <v>51300972</v>
      </c>
      <c r="P74" s="68">
        <f t="shared" si="4"/>
        <v>52780596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aca="true" t="shared" si="16" ref="H75:H84">SUM(F75:G75)</f>
        <v>0</v>
      </c>
      <c r="I75" s="137">
        <v>0</v>
      </c>
      <c r="J75" s="65">
        <v>17132444</v>
      </c>
      <c r="K75" s="65">
        <v>23377182</v>
      </c>
      <c r="L75" s="65">
        <v>33267776</v>
      </c>
      <c r="M75" s="65">
        <v>15107782</v>
      </c>
      <c r="N75" s="65">
        <v>9404031</v>
      </c>
      <c r="O75" s="129">
        <f aca="true" t="shared" si="17" ref="O75:O84">SUM(I75:N75)</f>
        <v>98289215</v>
      </c>
      <c r="P75" s="68">
        <f aca="true" t="shared" si="18" ref="P75:P84">SUM(O75,H75)</f>
        <v>98289215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6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13" t="s">
        <v>64</v>
      </c>
      <c r="E77" s="220"/>
      <c r="F77" s="65">
        <v>0</v>
      </c>
      <c r="G77" s="65">
        <v>0</v>
      </c>
      <c r="H77" s="66">
        <f t="shared" si="16"/>
        <v>0</v>
      </c>
      <c r="I77" s="137">
        <v>0</v>
      </c>
      <c r="J77" s="65">
        <v>200322</v>
      </c>
      <c r="K77" s="65">
        <v>1023507</v>
      </c>
      <c r="L77" s="65">
        <v>21293064</v>
      </c>
      <c r="M77" s="65">
        <v>61432965</v>
      </c>
      <c r="N77" s="65">
        <v>56043411</v>
      </c>
      <c r="O77" s="129">
        <f t="shared" si="17"/>
        <v>139993269</v>
      </c>
      <c r="P77" s="68">
        <f t="shared" si="18"/>
        <v>139993269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6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139">
        <v>0</v>
      </c>
      <c r="J79" s="60">
        <f>SUM(J80:J83)</f>
        <v>37833405</v>
      </c>
      <c r="K79" s="60">
        <f>SUM(K80:K83)</f>
        <v>42852082</v>
      </c>
      <c r="L79" s="60">
        <f>SUM(L80:L83)</f>
        <v>105805821</v>
      </c>
      <c r="M79" s="60">
        <f>SUM(M80:M83)</f>
        <v>243302299</v>
      </c>
      <c r="N79" s="60">
        <f>SUM(N80:N83)</f>
        <v>176492979</v>
      </c>
      <c r="O79" s="128">
        <f t="shared" si="17"/>
        <v>606286586</v>
      </c>
      <c r="P79" s="87">
        <f t="shared" si="18"/>
        <v>606286586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137">
        <v>0</v>
      </c>
      <c r="J80" s="65">
        <v>1420055</v>
      </c>
      <c r="K80" s="65">
        <v>2592891</v>
      </c>
      <c r="L80" s="65">
        <v>44099166</v>
      </c>
      <c r="M80" s="65">
        <v>128341646</v>
      </c>
      <c r="N80" s="65">
        <v>99770501</v>
      </c>
      <c r="O80" s="129">
        <f t="shared" si="17"/>
        <v>276224259</v>
      </c>
      <c r="P80" s="68">
        <f t="shared" si="18"/>
        <v>276224259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137">
        <v>0</v>
      </c>
      <c r="J81" s="65">
        <v>34274842</v>
      </c>
      <c r="K81" s="65">
        <v>36686650</v>
      </c>
      <c r="L81" s="65">
        <v>47674330</v>
      </c>
      <c r="M81" s="65">
        <v>58721467</v>
      </c>
      <c r="N81" s="65">
        <v>35863445</v>
      </c>
      <c r="O81" s="129">
        <f t="shared" si="17"/>
        <v>213220734</v>
      </c>
      <c r="P81" s="68">
        <f t="shared" si="18"/>
        <v>213220734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137">
        <v>0</v>
      </c>
      <c r="J82" s="65">
        <v>1203300</v>
      </c>
      <c r="K82" s="65">
        <v>2524122</v>
      </c>
      <c r="L82" s="65">
        <v>12309013</v>
      </c>
      <c r="M82" s="65">
        <v>54364941</v>
      </c>
      <c r="N82" s="65">
        <v>40069326</v>
      </c>
      <c r="O82" s="129">
        <f t="shared" si="17"/>
        <v>110470702</v>
      </c>
      <c r="P82" s="68">
        <f t="shared" si="18"/>
        <v>110470702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140">
        <v>0</v>
      </c>
      <c r="J83" s="79">
        <v>935208</v>
      </c>
      <c r="K83" s="79">
        <v>1048419</v>
      </c>
      <c r="L83" s="79">
        <v>1723312</v>
      </c>
      <c r="M83" s="79">
        <v>1874245</v>
      </c>
      <c r="N83" s="79">
        <v>789707</v>
      </c>
      <c r="O83" s="130">
        <f t="shared" si="17"/>
        <v>6370891</v>
      </c>
      <c r="P83" s="82">
        <f t="shared" si="18"/>
        <v>6370891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19568030</v>
      </c>
      <c r="G84" s="99">
        <f>SUM(G48,G69,G79)</f>
        <v>35408162</v>
      </c>
      <c r="H84" s="101">
        <f t="shared" si="16"/>
        <v>54976192</v>
      </c>
      <c r="I84" s="141">
        <f aca="true" t="shared" si="19" ref="I84:N84">SUM(I48,I69,I79)</f>
        <v>0</v>
      </c>
      <c r="J84" s="99">
        <f t="shared" si="19"/>
        <v>365398200</v>
      </c>
      <c r="K84" s="99">
        <f t="shared" si="19"/>
        <v>321564253</v>
      </c>
      <c r="L84" s="99">
        <f t="shared" si="19"/>
        <v>383082671</v>
      </c>
      <c r="M84" s="99">
        <f t="shared" si="19"/>
        <v>511305731</v>
      </c>
      <c r="N84" s="99">
        <f t="shared" si="19"/>
        <v>336100989</v>
      </c>
      <c r="O84" s="133">
        <f t="shared" si="17"/>
        <v>1917451844</v>
      </c>
      <c r="P84" s="103">
        <f t="shared" si="18"/>
        <v>1972428036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2018-11-22T00:28:12Z</cp:lastPrinted>
  <dcterms:created xsi:type="dcterms:W3CDTF">2012-04-10T04:28:23Z</dcterms:created>
  <dcterms:modified xsi:type="dcterms:W3CDTF">2018-12-18T05:09:09Z</dcterms:modified>
  <cp:category/>
  <cp:version/>
  <cp:contentType/>
  <cp:contentStatus/>
</cp:coreProperties>
</file>