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<sst xmlns="http://schemas.openxmlformats.org/spreadsheetml/2006/main" count="283" uniqueCount="92">
  <si>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</si>
  <si>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</si>
  <si>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</si>
  <si>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</si>
  <si>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</si>
  <si>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</si>
  <si>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</si>
  <si>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</si>
  <si>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</si>
  <si>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</si>
  <si>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</si>
  <si>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</si>
  <si>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</si>
  <si>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</si>
  <si>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</si>
  <si>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</si>
  <si>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</si>
  <si>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</si>
  <si>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</si>
  <si>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</si>
  <si>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</si>
  <si>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</si>
  <si>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</si>
  <si>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</si>
  <si>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</si>
  <si>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</si>
  <si>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</si>
  <si>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</si>
  <si>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</si>
  <si>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</si>
  <si>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</si>
  <si>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</si>
  <si>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</si>
  <si>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</si>
  <si>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</si>
  <si>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</si>
  <si>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</si>
  <si>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</si>
  <si>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</si>
  <si>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</si>
  <si>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</si>
  <si>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</si>
  <si>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</si>
  <si>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</si>
  <si>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</si>
  <si>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</si>
  <si>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</si>
  <si>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</si>
  <si>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</si>
  <si>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</si>
  <si>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</si>
  <si>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</si>
  <si>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</si>
  <si>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</si>
  <si>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</si>
  <si>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</si>
  <si>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</si>
  <si>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</si>
  <si>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</si>
  <si>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</si>
  <si>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</si>
  <si>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</si>
  <si>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</si>
  <si>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</si>
  <si>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</si>
  <si>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</si>
  <si>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</si>
  <si>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</si>
  <si>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</si>
  <si>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</si>
  <si>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</si>
  <si>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</si>
  <si>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</si>
  <si>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</si>
  <si>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</si>
  <si>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</si>
  <si>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</si>
  <si>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</si>
  <si>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</si>
  <si>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</si>
  <si>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</si>
  <si>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</si>
  <si>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</si>
  <si>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</si>
  <si>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</si>
  <si>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（平成 30年 9月分）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</si>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</sst>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 style="medium"/>
      <right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thin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78" fontId="11" fillId="0" borderId="93" xfId="0" applyNumberFormat="1" applyFont="1" applyFill="1" applyBorder="1" applyAlignment="1">
      <alignment vertical="center" shrinkToFit="1"/>
    </xf>
    <xf numFmtId="178" fontId="11" fillId="0" borderId="94" xfId="0" applyNumberFormat="1" applyFont="1" applyFill="1" applyBorder="1" applyAlignment="1">
      <alignment vertical="center" shrinkToFit="1"/>
    </xf>
    <xf numFmtId="176" fontId="11" fillId="0" borderId="95" xfId="0" applyNumberFormat="1" applyFont="1" applyFill="1" applyBorder="1" applyAlignment="1">
      <alignment vertical="center" shrinkToFit="1"/>
    </xf>
    <xf numFmtId="178" fontId="11" fillId="0" borderId="96" xfId="0" applyNumberFormat="1" applyFont="1" applyFill="1" applyBorder="1" applyAlignment="1">
      <alignment vertical="center" shrinkToFit="1"/>
    </xf>
    <xf numFmtId="178" fontId="11" fillId="0" borderId="97" xfId="0" applyNumberFormat="1" applyFont="1" applyFill="1" applyBorder="1" applyAlignment="1">
      <alignment vertical="center" shrinkToFit="1"/>
    </xf>
    <xf numFmtId="177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183" fontId="5" fillId="0" borderId="0" xfId="0" applyNumberFormat="1" applyFont="1" applyAlignment="1">
      <alignment horizontal="center" vertical="center"/>
    </xf>
    <xf numFmtId="56" fontId="2" fillId="0" borderId="0" xfId="0" applyNumberFormat="1" applyFont="1" applyAlignment="1">
      <alignment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83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178" fontId="7" fillId="0" borderId="48" xfId="0" applyNumberFormat="1" applyFont="1" applyBorder="1" applyAlignment="1">
      <alignment vertical="center"/>
    </xf>
    <xf numFmtId="178" fontId="7" fillId="0" borderId="99" xfId="0" applyNumberFormat="1" applyFont="1" applyBorder="1" applyAlignment="1">
      <alignment vertical="center"/>
    </xf>
    <xf numFmtId="178" fontId="7" fillId="0" borderId="98" xfId="0" applyNumberFormat="1" applyFont="1" applyBorder="1" applyAlignment="1">
      <alignment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5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10" xfId="0" applyFont="1" applyFill="1" applyBorder="1" applyAlignment="1">
      <alignment horizontal="center" vertical="center"/>
    </xf>
    <xf numFmtId="178" fontId="7" fillId="0" borderId="98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111" xfId="0" applyFont="1" applyFill="1" applyBorder="1" applyAlignment="1">
      <alignment horizontal="center" vertical="center"/>
    </xf>
    <xf numFmtId="178" fontId="7" fillId="0" borderId="112" xfId="0" applyNumberFormat="1" applyFont="1" applyBorder="1" applyAlignment="1">
      <alignment vertical="center"/>
    </xf>
    <xf numFmtId="180" fontId="2" fillId="0" borderId="29" xfId="0" applyNumberFormat="1" applyFont="1" applyFill="1" applyBorder="1" applyAlignment="1">
      <alignment horizontal="left" vertical="center"/>
    </xf>
    <xf numFmtId="0" fontId="7" fillId="0" borderId="113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 wrapText="1"/>
    </xf>
    <xf numFmtId="0" fontId="7" fillId="0" borderId="119" xfId="0" applyFont="1" applyFill="1" applyBorder="1" applyAlignment="1">
      <alignment horizontal="center" vertical="center" wrapText="1"/>
    </xf>
    <xf numFmtId="0" fontId="7" fillId="0" borderId="120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22" xfId="0" applyFont="1" applyFill="1" applyBorder="1" applyAlignment="1">
      <alignment horizontal="left" vertical="center"/>
    </xf>
    <xf numFmtId="0" fontId="7" fillId="0" borderId="123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79" t="s">
        <v>21</v>
      </c>
      <c r="G1" s="179"/>
      <c r="H1" s="179"/>
      <c r="I1" s="179"/>
      <c r="J1" s="179"/>
      <c r="K1" s="179"/>
      <c r="L1" s="179"/>
      <c r="M1" s="179"/>
      <c r="N1" s="179"/>
      <c r="O1" s="106"/>
    </row>
    <row r="2" spans="5:16" ht="45" customHeight="1">
      <c r="E2" s="107"/>
      <c r="F2" s="180" t="s">
        <v>85</v>
      </c>
      <c r="G2" s="180"/>
      <c r="H2" s="180"/>
      <c r="I2" s="180"/>
      <c r="J2" s="180"/>
      <c r="K2" s="181"/>
      <c r="L2" s="181"/>
      <c r="M2" s="181"/>
      <c r="N2" s="181"/>
      <c r="O2" s="190">
        <v>41009</v>
      </c>
      <c r="P2" s="190"/>
    </row>
    <row r="3" spans="6:17" ht="30" customHeight="1">
      <c r="F3" s="108"/>
      <c r="G3" s="108"/>
      <c r="H3" s="108"/>
      <c r="I3" s="108"/>
      <c r="J3" s="108"/>
      <c r="N3" s="109"/>
      <c r="O3" s="190" t="s">
        <v>0</v>
      </c>
      <c r="P3" s="190"/>
      <c r="Q3" s="110"/>
    </row>
    <row r="4" spans="3:17" s="1" customFormat="1" ht="45" customHeight="1">
      <c r="C4" s="154" t="s">
        <v>22</v>
      </c>
      <c r="F4" s="155"/>
      <c r="G4" s="156"/>
      <c r="H4" s="155"/>
      <c r="I4" s="155"/>
      <c r="J4" s="155"/>
      <c r="M4" s="144" t="s">
        <v>75</v>
      </c>
      <c r="N4" s="157"/>
      <c r="P4" s="153"/>
      <c r="Q4" s="6"/>
    </row>
    <row r="5" spans="6:17" s="1" customFormat="1" ht="7.5" customHeight="1" thickBot="1">
      <c r="F5" s="155"/>
      <c r="G5" s="155"/>
      <c r="H5" s="155"/>
      <c r="I5" s="155"/>
      <c r="J5" s="155"/>
      <c r="N5" s="157"/>
      <c r="O5" s="153"/>
      <c r="P5" s="153"/>
      <c r="Q5" s="6"/>
    </row>
    <row r="6" spans="3:19" s="1" customFormat="1" ht="45" customHeight="1">
      <c r="C6" s="186" t="s">
        <v>20</v>
      </c>
      <c r="D6" s="187"/>
      <c r="E6" s="188"/>
      <c r="F6" s="189" t="s">
        <v>80</v>
      </c>
      <c r="G6" s="188"/>
      <c r="H6" s="187" t="s">
        <v>81</v>
      </c>
      <c r="I6" s="187"/>
      <c r="J6" s="189" t="s">
        <v>82</v>
      </c>
      <c r="K6" s="194"/>
      <c r="L6" s="187" t="s">
        <v>86</v>
      </c>
      <c r="M6" s="191"/>
      <c r="P6" s="157"/>
      <c r="Q6" s="153"/>
      <c r="R6" s="153"/>
      <c r="S6" s="6"/>
    </row>
    <row r="7" spans="3:19" s="1" customFormat="1" ht="45" customHeight="1" thickBot="1">
      <c r="C7" s="161" t="s">
        <v>19</v>
      </c>
      <c r="D7" s="162"/>
      <c r="E7" s="162"/>
      <c r="F7" s="163">
        <v>43530</v>
      </c>
      <c r="G7" s="164"/>
      <c r="H7" s="165">
        <v>31601</v>
      </c>
      <c r="I7" s="164"/>
      <c r="J7" s="163">
        <v>16304</v>
      </c>
      <c r="K7" s="195"/>
      <c r="L7" s="192">
        <f>SUM(F7:K7)</f>
        <v>91435</v>
      </c>
      <c r="M7" s="193"/>
      <c r="P7" s="157"/>
      <c r="Q7" s="153"/>
      <c r="R7" s="153"/>
      <c r="S7" s="6"/>
    </row>
    <row r="8" spans="3:21" s="1" customFormat="1" ht="30" customHeight="1">
      <c r="C8" s="158"/>
      <c r="D8" s="158"/>
      <c r="E8" s="158"/>
      <c r="F8" s="159"/>
      <c r="G8" s="159"/>
      <c r="H8" s="160"/>
      <c r="I8" s="160"/>
      <c r="J8" s="159"/>
      <c r="K8" s="159"/>
      <c r="L8" s="159"/>
      <c r="M8" s="159"/>
      <c r="N8" s="160"/>
      <c r="O8" s="160"/>
      <c r="R8" s="157"/>
      <c r="S8" s="153"/>
      <c r="T8" s="153"/>
      <c r="U8" s="6"/>
    </row>
    <row r="9" spans="3:17" ht="45" customHeight="1">
      <c r="C9" s="111" t="s">
        <v>23</v>
      </c>
      <c r="E9" s="112"/>
      <c r="O9" s="143"/>
      <c r="P9" s="145" t="s">
        <v>75</v>
      </c>
      <c r="Q9" s="110"/>
    </row>
    <row r="10" spans="3:17" ht="6.75" customHeight="1" thickBot="1">
      <c r="C10" s="113"/>
      <c r="D10" s="113"/>
      <c r="E10" s="114"/>
      <c r="L10" s="115"/>
      <c r="M10" s="115"/>
      <c r="N10" s="196"/>
      <c r="O10" s="196"/>
      <c r="P10" s="196"/>
      <c r="Q10" s="115"/>
    </row>
    <row r="11" spans="3:17" ht="49.5" customHeight="1">
      <c r="C11" s="169"/>
      <c r="D11" s="170"/>
      <c r="E11" s="170"/>
      <c r="F11" s="11" t="s">
        <v>10</v>
      </c>
      <c r="G11" s="11" t="s">
        <v>28</v>
      </c>
      <c r="H11" s="12" t="s">
        <v>11</v>
      </c>
      <c r="I11" s="13" t="s">
        <v>29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83</v>
      </c>
      <c r="Q11" s="17"/>
    </row>
    <row r="12" spans="3:17" ht="49.5" customHeight="1">
      <c r="C12" s="116" t="s">
        <v>87</v>
      </c>
      <c r="D12" s="18"/>
      <c r="E12" s="18"/>
      <c r="F12" s="24">
        <f>SUM(F13:F15)</f>
        <v>3520</v>
      </c>
      <c r="G12" s="24">
        <f>SUM(G13:G15)</f>
        <v>2730</v>
      </c>
      <c r="H12" s="25">
        <f>SUM(H13:H15)</f>
        <v>6250</v>
      </c>
      <c r="I12" s="19">
        <v>0</v>
      </c>
      <c r="J12" s="24">
        <f aca="true" t="shared" si="0" ref="J12:O12">SUM(J13:J15)</f>
        <v>4346</v>
      </c>
      <c r="K12" s="24">
        <f t="shared" si="0"/>
        <v>2570</v>
      </c>
      <c r="L12" s="24">
        <f t="shared" si="0"/>
        <v>2083</v>
      </c>
      <c r="M12" s="24">
        <f t="shared" si="0"/>
        <v>2478</v>
      </c>
      <c r="N12" s="24">
        <f t="shared" si="0"/>
        <v>1497</v>
      </c>
      <c r="O12" s="25">
        <f t="shared" si="0"/>
        <v>12974</v>
      </c>
      <c r="P12" s="27">
        <f aca="true" t="shared" si="1" ref="P12:P17">H12+O12</f>
        <v>19224</v>
      </c>
      <c r="Q12" s="17"/>
    </row>
    <row r="13" spans="3:16" ht="49.5" customHeight="1">
      <c r="C13" s="116" t="s">
        <v>88</v>
      </c>
      <c r="D13" s="117"/>
      <c r="E13" s="117"/>
      <c r="F13" s="24">
        <v>427</v>
      </c>
      <c r="G13" s="24">
        <v>290</v>
      </c>
      <c r="H13" s="25">
        <f>SUM(F13:G13)</f>
        <v>717</v>
      </c>
      <c r="I13" s="19">
        <v>0</v>
      </c>
      <c r="J13" s="24">
        <v>461</v>
      </c>
      <c r="K13" s="24">
        <v>292</v>
      </c>
      <c r="L13" s="24">
        <v>189</v>
      </c>
      <c r="M13" s="24">
        <v>209</v>
      </c>
      <c r="N13" s="24">
        <v>113</v>
      </c>
      <c r="O13" s="25">
        <f>SUM(J13:N13)</f>
        <v>1264</v>
      </c>
      <c r="P13" s="27">
        <f t="shared" si="1"/>
        <v>1981</v>
      </c>
    </row>
    <row r="14" spans="3:16" ht="49.5" customHeight="1">
      <c r="C14" s="182" t="s">
        <v>89</v>
      </c>
      <c r="D14" s="183"/>
      <c r="E14" s="183"/>
      <c r="F14" s="24">
        <v>1656</v>
      </c>
      <c r="G14" s="24">
        <v>1098</v>
      </c>
      <c r="H14" s="25">
        <f>SUM(F14:G14)</f>
        <v>2754</v>
      </c>
      <c r="I14" s="19">
        <v>0</v>
      </c>
      <c r="J14" s="24">
        <v>1560</v>
      </c>
      <c r="K14" s="24">
        <v>828</v>
      </c>
      <c r="L14" s="24">
        <v>590</v>
      </c>
      <c r="M14" s="24">
        <v>680</v>
      </c>
      <c r="N14" s="24">
        <v>438</v>
      </c>
      <c r="O14" s="25">
        <f>SUM(J14:N14)</f>
        <v>4096</v>
      </c>
      <c r="P14" s="27">
        <f t="shared" si="1"/>
        <v>6850</v>
      </c>
    </row>
    <row r="15" spans="3:16" ht="49.5" customHeight="1">
      <c r="C15" s="116" t="s">
        <v>90</v>
      </c>
      <c r="D15" s="117"/>
      <c r="E15" s="117"/>
      <c r="F15" s="24">
        <v>1437</v>
      </c>
      <c r="G15" s="24">
        <v>1342</v>
      </c>
      <c r="H15" s="25">
        <f>SUM(F15:G15)</f>
        <v>2779</v>
      </c>
      <c r="I15" s="19"/>
      <c r="J15" s="24">
        <v>2325</v>
      </c>
      <c r="K15" s="24">
        <v>1450</v>
      </c>
      <c r="L15" s="24">
        <v>1304</v>
      </c>
      <c r="M15" s="24">
        <v>1589</v>
      </c>
      <c r="N15" s="24">
        <v>946</v>
      </c>
      <c r="O15" s="25">
        <f>SUM(J15:N15)</f>
        <v>7614</v>
      </c>
      <c r="P15" s="27">
        <f t="shared" si="1"/>
        <v>10393</v>
      </c>
    </row>
    <row r="16" spans="3:16" ht="49.5" customHeight="1">
      <c r="C16" s="182" t="s">
        <v>91</v>
      </c>
      <c r="D16" s="183"/>
      <c r="E16" s="183"/>
      <c r="F16" s="24">
        <v>35</v>
      </c>
      <c r="G16" s="24">
        <v>38</v>
      </c>
      <c r="H16" s="25">
        <f>SUM(F16:G16)</f>
        <v>73</v>
      </c>
      <c r="I16" s="19">
        <v>0</v>
      </c>
      <c r="J16" s="24">
        <v>77</v>
      </c>
      <c r="K16" s="24">
        <v>59</v>
      </c>
      <c r="L16" s="24">
        <v>32</v>
      </c>
      <c r="M16" s="24">
        <v>38</v>
      </c>
      <c r="N16" s="24">
        <v>24</v>
      </c>
      <c r="O16" s="25">
        <f>SUM(J16:N16)</f>
        <v>230</v>
      </c>
      <c r="P16" s="27">
        <f t="shared" si="1"/>
        <v>303</v>
      </c>
    </row>
    <row r="17" spans="3:16" ht="49.5" customHeight="1" thickBot="1">
      <c r="C17" s="184" t="s">
        <v>14</v>
      </c>
      <c r="D17" s="185"/>
      <c r="E17" s="185"/>
      <c r="F17" s="118">
        <f>F12+F16</f>
        <v>3555</v>
      </c>
      <c r="G17" s="118">
        <f>G12+G16</f>
        <v>2768</v>
      </c>
      <c r="H17" s="118">
        <f>H12+H16</f>
        <v>6323</v>
      </c>
      <c r="I17" s="119">
        <v>0</v>
      </c>
      <c r="J17" s="118">
        <f aca="true" t="shared" si="2" ref="J17:O17">J12+J16</f>
        <v>4423</v>
      </c>
      <c r="K17" s="118">
        <f t="shared" si="2"/>
        <v>2629</v>
      </c>
      <c r="L17" s="118">
        <f t="shared" si="2"/>
        <v>2115</v>
      </c>
      <c r="M17" s="118">
        <f t="shared" si="2"/>
        <v>2516</v>
      </c>
      <c r="N17" s="118">
        <f t="shared" si="2"/>
        <v>1521</v>
      </c>
      <c r="O17" s="118">
        <f t="shared" si="2"/>
        <v>13204</v>
      </c>
      <c r="P17" s="120">
        <f t="shared" si="1"/>
        <v>19527</v>
      </c>
    </row>
    <row r="18" ht="30" customHeight="1"/>
    <row r="19" spans="3:17" ht="39.75" customHeight="1">
      <c r="C19" s="111" t="s">
        <v>24</v>
      </c>
      <c r="E19" s="112"/>
      <c r="N19" s="151"/>
      <c r="O19" s="110"/>
      <c r="P19" s="152" t="s">
        <v>79</v>
      </c>
      <c r="Q19" s="110"/>
    </row>
    <row r="20" spans="3:17" ht="6.75" customHeight="1" thickBot="1">
      <c r="C20" s="113"/>
      <c r="D20" s="113"/>
      <c r="E20" s="114"/>
      <c r="L20" s="115"/>
      <c r="M20" s="115"/>
      <c r="N20" s="115"/>
      <c r="P20" s="115"/>
      <c r="Q20" s="115"/>
    </row>
    <row r="21" spans="3:17" ht="49.5" customHeight="1">
      <c r="C21" s="169"/>
      <c r="D21" s="170"/>
      <c r="E21" s="170"/>
      <c r="F21" s="175" t="s">
        <v>15</v>
      </c>
      <c r="G21" s="166"/>
      <c r="H21" s="166"/>
      <c r="I21" s="166" t="s">
        <v>16</v>
      </c>
      <c r="J21" s="166"/>
      <c r="K21" s="166"/>
      <c r="L21" s="166"/>
      <c r="M21" s="166"/>
      <c r="N21" s="166"/>
      <c r="O21" s="166"/>
      <c r="P21" s="167" t="s">
        <v>84</v>
      </c>
      <c r="Q21" s="17"/>
    </row>
    <row r="22" spans="3:17" ht="49.5" customHeight="1">
      <c r="C22" s="171"/>
      <c r="D22" s="172"/>
      <c r="E22" s="172"/>
      <c r="F22" s="18" t="s">
        <v>7</v>
      </c>
      <c r="G22" s="18" t="s">
        <v>8</v>
      </c>
      <c r="H22" s="20" t="s">
        <v>9</v>
      </c>
      <c r="I22" s="21" t="s">
        <v>29</v>
      </c>
      <c r="J22" s="18" t="s">
        <v>1</v>
      </c>
      <c r="K22" s="22" t="s">
        <v>2</v>
      </c>
      <c r="L22" s="22" t="s">
        <v>3</v>
      </c>
      <c r="M22" s="22" t="s">
        <v>4</v>
      </c>
      <c r="N22" s="22" t="s">
        <v>5</v>
      </c>
      <c r="O22" s="23" t="s">
        <v>9</v>
      </c>
      <c r="P22" s="168"/>
      <c r="Q22" s="17"/>
    </row>
    <row r="23" spans="3:17" ht="49.5" customHeight="1">
      <c r="C23" s="116" t="s">
        <v>12</v>
      </c>
      <c r="D23" s="18"/>
      <c r="E23" s="18"/>
      <c r="F23" s="24">
        <v>882</v>
      </c>
      <c r="G23" s="24">
        <v>1197</v>
      </c>
      <c r="H23" s="25">
        <f>SUM(F23:G23)</f>
        <v>2079</v>
      </c>
      <c r="I23" s="26">
        <v>0</v>
      </c>
      <c r="J23" s="24">
        <v>3305</v>
      </c>
      <c r="K23" s="24">
        <v>1964</v>
      </c>
      <c r="L23" s="24">
        <v>1185</v>
      </c>
      <c r="M23" s="24">
        <v>816</v>
      </c>
      <c r="N23" s="24">
        <v>359</v>
      </c>
      <c r="O23" s="25">
        <f>SUM(I23:N23)</f>
        <v>7629</v>
      </c>
      <c r="P23" s="27">
        <f>H23+O23</f>
        <v>9708</v>
      </c>
      <c r="Q23" s="17"/>
    </row>
    <row r="24" spans="3:16" ht="49.5" customHeight="1">
      <c r="C24" s="182" t="s">
        <v>13</v>
      </c>
      <c r="D24" s="183"/>
      <c r="E24" s="183"/>
      <c r="F24" s="24">
        <v>11</v>
      </c>
      <c r="G24" s="24">
        <v>18</v>
      </c>
      <c r="H24" s="25">
        <f>SUM(F24:G24)</f>
        <v>29</v>
      </c>
      <c r="I24" s="26">
        <v>0</v>
      </c>
      <c r="J24" s="24">
        <v>54</v>
      </c>
      <c r="K24" s="24">
        <v>42</v>
      </c>
      <c r="L24" s="24">
        <v>19</v>
      </c>
      <c r="M24" s="24">
        <v>16</v>
      </c>
      <c r="N24" s="24">
        <v>9</v>
      </c>
      <c r="O24" s="25">
        <f>SUM(I24:N24)</f>
        <v>140</v>
      </c>
      <c r="P24" s="27">
        <f>H24+O24</f>
        <v>169</v>
      </c>
    </row>
    <row r="25" spans="3:16" ht="49.5" customHeight="1" thickBot="1">
      <c r="C25" s="184" t="s">
        <v>14</v>
      </c>
      <c r="D25" s="185"/>
      <c r="E25" s="185"/>
      <c r="F25" s="118">
        <f>SUM(F23:F24)</f>
        <v>893</v>
      </c>
      <c r="G25" s="118">
        <f>SUM(G23:G24)</f>
        <v>1215</v>
      </c>
      <c r="H25" s="121">
        <f>SUM(F25:G25)</f>
        <v>2108</v>
      </c>
      <c r="I25" s="122">
        <f>SUM(I23:I24)</f>
        <v>0</v>
      </c>
      <c r="J25" s="118">
        <f aca="true" t="shared" si="3" ref="J25:O25">SUM(J23:J24)</f>
        <v>3359</v>
      </c>
      <c r="K25" s="118">
        <f t="shared" si="3"/>
        <v>2006</v>
      </c>
      <c r="L25" s="118">
        <f t="shared" si="3"/>
        <v>1204</v>
      </c>
      <c r="M25" s="118">
        <f t="shared" si="3"/>
        <v>832</v>
      </c>
      <c r="N25" s="118">
        <f t="shared" si="3"/>
        <v>368</v>
      </c>
      <c r="O25" s="121">
        <f t="shared" si="3"/>
        <v>7769</v>
      </c>
      <c r="P25" s="120">
        <f>H25+O25</f>
        <v>9877</v>
      </c>
    </row>
    <row r="26" ht="30" customHeight="1"/>
    <row r="27" spans="3:17" ht="39.75" customHeight="1">
      <c r="C27" s="111" t="s">
        <v>25</v>
      </c>
      <c r="E27" s="112"/>
      <c r="N27" s="110"/>
      <c r="O27" s="110"/>
      <c r="P27" s="152" t="s">
        <v>79</v>
      </c>
      <c r="Q27" s="110"/>
    </row>
    <row r="28" spans="3:17" ht="6.75" customHeight="1" thickBot="1">
      <c r="C28" s="113"/>
      <c r="D28" s="113"/>
      <c r="E28" s="114"/>
      <c r="L28" s="115"/>
      <c r="M28" s="115"/>
      <c r="N28" s="115"/>
      <c r="P28" s="115"/>
      <c r="Q28" s="115"/>
    </row>
    <row r="29" spans="3:17" ht="49.5" customHeight="1">
      <c r="C29" s="169"/>
      <c r="D29" s="170"/>
      <c r="E29" s="170"/>
      <c r="F29" s="175" t="s">
        <v>15</v>
      </c>
      <c r="G29" s="166"/>
      <c r="H29" s="166"/>
      <c r="I29" s="166" t="s">
        <v>16</v>
      </c>
      <c r="J29" s="166"/>
      <c r="K29" s="166"/>
      <c r="L29" s="166"/>
      <c r="M29" s="166"/>
      <c r="N29" s="166"/>
      <c r="O29" s="166"/>
      <c r="P29" s="167" t="s">
        <v>84</v>
      </c>
      <c r="Q29" s="17"/>
    </row>
    <row r="30" spans="3:17" ht="49.5" customHeight="1">
      <c r="C30" s="171"/>
      <c r="D30" s="172"/>
      <c r="E30" s="172"/>
      <c r="F30" s="18" t="s">
        <v>7</v>
      </c>
      <c r="G30" s="18" t="s">
        <v>8</v>
      </c>
      <c r="H30" s="20" t="s">
        <v>9</v>
      </c>
      <c r="I30" s="21" t="s">
        <v>29</v>
      </c>
      <c r="J30" s="18" t="s">
        <v>1</v>
      </c>
      <c r="K30" s="22" t="s">
        <v>2</v>
      </c>
      <c r="L30" s="22" t="s">
        <v>3</v>
      </c>
      <c r="M30" s="22" t="s">
        <v>4</v>
      </c>
      <c r="N30" s="22" t="s">
        <v>5</v>
      </c>
      <c r="O30" s="23" t="s">
        <v>9</v>
      </c>
      <c r="P30" s="168"/>
      <c r="Q30" s="17"/>
    </row>
    <row r="31" spans="3:17" ht="49.5" customHeight="1">
      <c r="C31" s="116" t="s">
        <v>12</v>
      </c>
      <c r="D31" s="18"/>
      <c r="E31" s="18"/>
      <c r="F31" s="24">
        <v>14</v>
      </c>
      <c r="G31" s="24">
        <v>12</v>
      </c>
      <c r="H31" s="25">
        <f>SUM(F31:G31)</f>
        <v>26</v>
      </c>
      <c r="I31" s="26">
        <v>0</v>
      </c>
      <c r="J31" s="24">
        <v>1070</v>
      </c>
      <c r="K31" s="24">
        <v>718</v>
      </c>
      <c r="L31" s="24">
        <v>600</v>
      </c>
      <c r="M31" s="24">
        <v>512</v>
      </c>
      <c r="N31" s="24">
        <v>322</v>
      </c>
      <c r="O31" s="25">
        <f>SUM(I31:N31)</f>
        <v>3222</v>
      </c>
      <c r="P31" s="27">
        <f>H31+O31</f>
        <v>3248</v>
      </c>
      <c r="Q31" s="17"/>
    </row>
    <row r="32" spans="3:16" ht="49.5" customHeight="1">
      <c r="C32" s="182" t="s">
        <v>13</v>
      </c>
      <c r="D32" s="183"/>
      <c r="E32" s="183"/>
      <c r="F32" s="24">
        <v>0</v>
      </c>
      <c r="G32" s="24">
        <v>0</v>
      </c>
      <c r="H32" s="25">
        <f>SUM(F32:G32)</f>
        <v>0</v>
      </c>
      <c r="I32" s="26">
        <v>0</v>
      </c>
      <c r="J32" s="24">
        <v>12</v>
      </c>
      <c r="K32" s="24">
        <v>10</v>
      </c>
      <c r="L32" s="24">
        <v>4</v>
      </c>
      <c r="M32" s="24">
        <v>3</v>
      </c>
      <c r="N32" s="24">
        <v>3</v>
      </c>
      <c r="O32" s="25">
        <f>SUM(I32:N32)</f>
        <v>32</v>
      </c>
      <c r="P32" s="27">
        <f>H32+O32</f>
        <v>32</v>
      </c>
    </row>
    <row r="33" spans="3:16" ht="49.5" customHeight="1" thickBot="1">
      <c r="C33" s="184" t="s">
        <v>14</v>
      </c>
      <c r="D33" s="185"/>
      <c r="E33" s="185"/>
      <c r="F33" s="118">
        <f>SUM(F31:F32)</f>
        <v>14</v>
      </c>
      <c r="G33" s="118">
        <f>SUM(G31:G32)</f>
        <v>12</v>
      </c>
      <c r="H33" s="121">
        <f>SUM(F33:G33)</f>
        <v>26</v>
      </c>
      <c r="I33" s="122">
        <f aca="true" t="shared" si="4" ref="I33:N33">SUM(I31:I32)</f>
        <v>0</v>
      </c>
      <c r="J33" s="118">
        <f t="shared" si="4"/>
        <v>1082</v>
      </c>
      <c r="K33" s="118">
        <f t="shared" si="4"/>
        <v>728</v>
      </c>
      <c r="L33" s="118">
        <f t="shared" si="4"/>
        <v>604</v>
      </c>
      <c r="M33" s="118">
        <f t="shared" si="4"/>
        <v>515</v>
      </c>
      <c r="N33" s="118">
        <f t="shared" si="4"/>
        <v>325</v>
      </c>
      <c r="O33" s="121">
        <f>SUM(I33:N33)</f>
        <v>3254</v>
      </c>
      <c r="P33" s="120">
        <f>H33+O33</f>
        <v>3280</v>
      </c>
    </row>
    <row r="34" ht="30" customHeight="1"/>
    <row r="35" spans="3:17" ht="39.75" customHeight="1">
      <c r="C35" s="111" t="s">
        <v>26</v>
      </c>
      <c r="E35" s="112"/>
      <c r="N35" s="110"/>
      <c r="O35" s="152" t="s">
        <v>79</v>
      </c>
      <c r="P35" s="110"/>
      <c r="Q35" s="110"/>
    </row>
    <row r="36" spans="3:17" ht="6.75" customHeight="1" thickBot="1">
      <c r="C36" s="113"/>
      <c r="D36" s="113"/>
      <c r="E36" s="114"/>
      <c r="L36" s="115"/>
      <c r="M36" s="115"/>
      <c r="N36" s="115"/>
      <c r="P36" s="115"/>
      <c r="Q36" s="115"/>
    </row>
    <row r="37" spans="3:17" ht="49.5" customHeight="1">
      <c r="C37" s="169"/>
      <c r="D37" s="170"/>
      <c r="E37" s="170"/>
      <c r="F37" s="175" t="s">
        <v>15</v>
      </c>
      <c r="G37" s="166"/>
      <c r="H37" s="166"/>
      <c r="I37" s="166" t="s">
        <v>16</v>
      </c>
      <c r="J37" s="166"/>
      <c r="K37" s="166"/>
      <c r="L37" s="166"/>
      <c r="M37" s="166"/>
      <c r="N37" s="178"/>
      <c r="O37" s="176" t="s">
        <v>84</v>
      </c>
      <c r="P37" s="17"/>
      <c r="Q37" s="17"/>
    </row>
    <row r="38" spans="3:17" ht="49.5" customHeight="1" thickBot="1">
      <c r="C38" s="173"/>
      <c r="D38" s="174"/>
      <c r="E38" s="174"/>
      <c r="F38" s="28" t="s">
        <v>7</v>
      </c>
      <c r="G38" s="28" t="s">
        <v>8</v>
      </c>
      <c r="H38" s="29" t="s">
        <v>9</v>
      </c>
      <c r="I38" s="30" t="s">
        <v>1</v>
      </c>
      <c r="J38" s="28" t="s">
        <v>2</v>
      </c>
      <c r="K38" s="31" t="s">
        <v>3</v>
      </c>
      <c r="L38" s="31" t="s">
        <v>4</v>
      </c>
      <c r="M38" s="31" t="s">
        <v>5</v>
      </c>
      <c r="N38" s="32" t="s">
        <v>11</v>
      </c>
      <c r="O38" s="177"/>
      <c r="P38" s="17"/>
      <c r="Q38" s="17"/>
    </row>
    <row r="39" spans="3:17" ht="49.5" customHeight="1">
      <c r="C39" s="123" t="s">
        <v>17</v>
      </c>
      <c r="D39" s="11"/>
      <c r="E39" s="11"/>
      <c r="F39" s="33">
        <f>SUM(F40:F41)</f>
        <v>0</v>
      </c>
      <c r="G39" s="33">
        <f>SUM(G40:G41)</f>
        <v>0</v>
      </c>
      <c r="H39" s="34">
        <f aca="true" t="shared" si="5" ref="H39:H51">SUM(F39:G39)</f>
        <v>0</v>
      </c>
      <c r="I39" s="35">
        <f>SUM(I40:I41)</f>
        <v>8</v>
      </c>
      <c r="J39" s="33">
        <f>SUM(J40:J41)</f>
        <v>11</v>
      </c>
      <c r="K39" s="33">
        <f>SUM(K40:K41)</f>
        <v>193</v>
      </c>
      <c r="L39" s="33">
        <f>SUM(L40:L41)</f>
        <v>501</v>
      </c>
      <c r="M39" s="33">
        <f>SUM(M40:M41)</f>
        <v>375</v>
      </c>
      <c r="N39" s="34">
        <f aca="true" t="shared" si="6" ref="N39:N51">SUM(I39:M39)</f>
        <v>1088</v>
      </c>
      <c r="O39" s="36">
        <f aca="true" t="shared" si="7" ref="O39:O51">H39+N39</f>
        <v>1088</v>
      </c>
      <c r="P39" s="17"/>
      <c r="Q39" s="17"/>
    </row>
    <row r="40" spans="3:15" ht="49.5" customHeight="1">
      <c r="C40" s="182" t="s">
        <v>12</v>
      </c>
      <c r="D40" s="183"/>
      <c r="E40" s="183"/>
      <c r="F40" s="24">
        <v>0</v>
      </c>
      <c r="G40" s="24">
        <v>0</v>
      </c>
      <c r="H40" s="25">
        <f t="shared" si="5"/>
        <v>0</v>
      </c>
      <c r="I40" s="26">
        <v>8</v>
      </c>
      <c r="J40" s="24">
        <v>11</v>
      </c>
      <c r="K40" s="24">
        <v>189</v>
      </c>
      <c r="L40" s="24">
        <v>500</v>
      </c>
      <c r="M40" s="24">
        <v>373</v>
      </c>
      <c r="N40" s="25">
        <f t="shared" si="6"/>
        <v>1081</v>
      </c>
      <c r="O40" s="27">
        <f t="shared" si="7"/>
        <v>1081</v>
      </c>
    </row>
    <row r="41" spans="3:15" ht="49.5" customHeight="1" thickBot="1">
      <c r="C41" s="184" t="s">
        <v>13</v>
      </c>
      <c r="D41" s="185"/>
      <c r="E41" s="185"/>
      <c r="F41" s="118">
        <v>0</v>
      </c>
      <c r="G41" s="118">
        <v>0</v>
      </c>
      <c r="H41" s="121">
        <f t="shared" si="5"/>
        <v>0</v>
      </c>
      <c r="I41" s="122">
        <v>0</v>
      </c>
      <c r="J41" s="118">
        <v>0</v>
      </c>
      <c r="K41" s="118">
        <v>4</v>
      </c>
      <c r="L41" s="118">
        <v>1</v>
      </c>
      <c r="M41" s="118">
        <v>2</v>
      </c>
      <c r="N41" s="121">
        <f t="shared" si="6"/>
        <v>7</v>
      </c>
      <c r="O41" s="120">
        <f t="shared" si="7"/>
        <v>7</v>
      </c>
    </row>
    <row r="42" spans="3:15" ht="49.5" customHeight="1">
      <c r="C42" s="199" t="s">
        <v>30</v>
      </c>
      <c r="D42" s="200"/>
      <c r="E42" s="200"/>
      <c r="F42" s="33">
        <f>SUM(F43:F44)</f>
        <v>0</v>
      </c>
      <c r="G42" s="33">
        <f>SUM(G43:G44)</f>
        <v>0</v>
      </c>
      <c r="H42" s="34">
        <f t="shared" si="5"/>
        <v>0</v>
      </c>
      <c r="I42" s="35">
        <f>SUM(I43:I44)</f>
        <v>152</v>
      </c>
      <c r="J42" s="33">
        <f>SUM(J43:J44)</f>
        <v>144</v>
      </c>
      <c r="K42" s="33">
        <f>SUM(K43:K44)</f>
        <v>177</v>
      </c>
      <c r="L42" s="33">
        <f>SUM(L43:L44)</f>
        <v>216</v>
      </c>
      <c r="M42" s="33">
        <f>SUM(M43:M44)</f>
        <v>114</v>
      </c>
      <c r="N42" s="34">
        <f t="shared" si="6"/>
        <v>803</v>
      </c>
      <c r="O42" s="36">
        <f t="shared" si="7"/>
        <v>803</v>
      </c>
    </row>
    <row r="43" spans="3:15" ht="49.5" customHeight="1">
      <c r="C43" s="182" t="s">
        <v>12</v>
      </c>
      <c r="D43" s="183"/>
      <c r="E43" s="183"/>
      <c r="F43" s="24">
        <v>0</v>
      </c>
      <c r="G43" s="24">
        <v>0</v>
      </c>
      <c r="H43" s="25">
        <f t="shared" si="5"/>
        <v>0</v>
      </c>
      <c r="I43" s="26">
        <v>151</v>
      </c>
      <c r="J43" s="24">
        <v>143</v>
      </c>
      <c r="K43" s="24">
        <v>174</v>
      </c>
      <c r="L43" s="24">
        <v>215</v>
      </c>
      <c r="M43" s="24">
        <v>113</v>
      </c>
      <c r="N43" s="25">
        <f t="shared" si="6"/>
        <v>796</v>
      </c>
      <c r="O43" s="27">
        <f t="shared" si="7"/>
        <v>796</v>
      </c>
    </row>
    <row r="44" spans="3:15" ht="49.5" customHeight="1" thickBot="1">
      <c r="C44" s="184" t="s">
        <v>13</v>
      </c>
      <c r="D44" s="185"/>
      <c r="E44" s="185"/>
      <c r="F44" s="118">
        <v>0</v>
      </c>
      <c r="G44" s="118">
        <v>0</v>
      </c>
      <c r="H44" s="121">
        <f t="shared" si="5"/>
        <v>0</v>
      </c>
      <c r="I44" s="122">
        <v>1</v>
      </c>
      <c r="J44" s="118">
        <v>1</v>
      </c>
      <c r="K44" s="118">
        <v>3</v>
      </c>
      <c r="L44" s="118">
        <v>1</v>
      </c>
      <c r="M44" s="118">
        <v>1</v>
      </c>
      <c r="N44" s="121">
        <f t="shared" si="6"/>
        <v>7</v>
      </c>
      <c r="O44" s="120">
        <f t="shared" si="7"/>
        <v>7</v>
      </c>
    </row>
    <row r="45" spans="3:15" ht="49.5" customHeight="1">
      <c r="C45" s="199" t="s">
        <v>18</v>
      </c>
      <c r="D45" s="200"/>
      <c r="E45" s="200"/>
      <c r="F45" s="33">
        <f>SUM(F46:F47)</f>
        <v>0</v>
      </c>
      <c r="G45" s="33">
        <f>SUM(G46:G47)</f>
        <v>0</v>
      </c>
      <c r="H45" s="34">
        <f t="shared" si="5"/>
        <v>0</v>
      </c>
      <c r="I45" s="35">
        <f>SUM(I46:I47)</f>
        <v>4</v>
      </c>
      <c r="J45" s="33">
        <f>SUM(J46:J47)</f>
        <v>11</v>
      </c>
      <c r="K45" s="33">
        <f>SUM(K46:K47)</f>
        <v>40</v>
      </c>
      <c r="L45" s="33">
        <f>SUM(L46:L47)</f>
        <v>170</v>
      </c>
      <c r="M45" s="33">
        <f>SUM(M46:M47)</f>
        <v>111</v>
      </c>
      <c r="N45" s="34">
        <f>SUM(I45:M45)</f>
        <v>336</v>
      </c>
      <c r="O45" s="36">
        <f t="shared" si="7"/>
        <v>336</v>
      </c>
    </row>
    <row r="46" spans="3:15" ht="49.5" customHeight="1">
      <c r="C46" s="182" t="s">
        <v>12</v>
      </c>
      <c r="D46" s="183"/>
      <c r="E46" s="183"/>
      <c r="F46" s="24">
        <v>0</v>
      </c>
      <c r="G46" s="24">
        <v>0</v>
      </c>
      <c r="H46" s="25">
        <f t="shared" si="5"/>
        <v>0</v>
      </c>
      <c r="I46" s="26">
        <v>4</v>
      </c>
      <c r="J46" s="24">
        <v>11</v>
      </c>
      <c r="K46" s="24">
        <v>39</v>
      </c>
      <c r="L46" s="24">
        <v>169</v>
      </c>
      <c r="M46" s="24">
        <v>109</v>
      </c>
      <c r="N46" s="25">
        <f>SUM(I46:M46)</f>
        <v>332</v>
      </c>
      <c r="O46" s="27">
        <f t="shared" si="7"/>
        <v>332</v>
      </c>
    </row>
    <row r="47" spans="3:15" ht="49.5" customHeight="1" thickBot="1">
      <c r="C47" s="184" t="s">
        <v>13</v>
      </c>
      <c r="D47" s="185"/>
      <c r="E47" s="185"/>
      <c r="F47" s="118">
        <v>0</v>
      </c>
      <c r="G47" s="118">
        <v>0</v>
      </c>
      <c r="H47" s="121">
        <f t="shared" si="5"/>
        <v>0</v>
      </c>
      <c r="I47" s="122">
        <v>0</v>
      </c>
      <c r="J47" s="118">
        <v>0</v>
      </c>
      <c r="K47" s="118">
        <v>1</v>
      </c>
      <c r="L47" s="118">
        <v>1</v>
      </c>
      <c r="M47" s="118">
        <v>2</v>
      </c>
      <c r="N47" s="121">
        <f>SUM(I47:M47)</f>
        <v>4</v>
      </c>
      <c r="O47" s="120">
        <f t="shared" si="7"/>
        <v>4</v>
      </c>
    </row>
    <row r="48" spans="3:15" ht="49.5" customHeight="1">
      <c r="C48" s="199" t="s">
        <v>76</v>
      </c>
      <c r="D48" s="200"/>
      <c r="E48" s="200"/>
      <c r="F48" s="33">
        <f>SUM(F49:F50)</f>
        <v>0</v>
      </c>
      <c r="G48" s="33">
        <f>SUM(G49:G50)</f>
        <v>0</v>
      </c>
      <c r="H48" s="34">
        <f>SUM(F48:G48)</f>
        <v>0</v>
      </c>
      <c r="I48" s="35">
        <f>SUM(I49:I50)</f>
        <v>4</v>
      </c>
      <c r="J48" s="33">
        <f>SUM(J49:J50)</f>
        <v>4</v>
      </c>
      <c r="K48" s="33">
        <f>SUM(K49:K50)</f>
        <v>4</v>
      </c>
      <c r="L48" s="33">
        <f>SUM(L49:L50)</f>
        <v>6</v>
      </c>
      <c r="M48" s="33">
        <f>SUM(M49:M50)</f>
        <v>3</v>
      </c>
      <c r="N48" s="34">
        <f>SUM(I48:M48)</f>
        <v>21</v>
      </c>
      <c r="O48" s="36">
        <f>H48+N48</f>
        <v>21</v>
      </c>
    </row>
    <row r="49" spans="3:15" ht="49.5" customHeight="1">
      <c r="C49" s="182" t="s">
        <v>12</v>
      </c>
      <c r="D49" s="183"/>
      <c r="E49" s="183"/>
      <c r="F49" s="24">
        <v>0</v>
      </c>
      <c r="G49" s="24">
        <v>0</v>
      </c>
      <c r="H49" s="25">
        <f t="shared" si="5"/>
        <v>0</v>
      </c>
      <c r="I49" s="26">
        <v>4</v>
      </c>
      <c r="J49" s="24">
        <v>4</v>
      </c>
      <c r="K49" s="24">
        <v>4</v>
      </c>
      <c r="L49" s="24">
        <v>6</v>
      </c>
      <c r="M49" s="24">
        <v>3</v>
      </c>
      <c r="N49" s="25">
        <f t="shared" si="6"/>
        <v>21</v>
      </c>
      <c r="O49" s="27">
        <f t="shared" si="7"/>
        <v>21</v>
      </c>
    </row>
    <row r="50" spans="3:15" ht="49.5" customHeight="1" thickBot="1">
      <c r="C50" s="184" t="s">
        <v>13</v>
      </c>
      <c r="D50" s="185"/>
      <c r="E50" s="185"/>
      <c r="F50" s="118">
        <v>0</v>
      </c>
      <c r="G50" s="118">
        <v>0</v>
      </c>
      <c r="H50" s="121">
        <f t="shared" si="5"/>
        <v>0</v>
      </c>
      <c r="I50" s="122">
        <v>0</v>
      </c>
      <c r="J50" s="118">
        <v>0</v>
      </c>
      <c r="K50" s="118">
        <v>0</v>
      </c>
      <c r="L50" s="118">
        <v>0</v>
      </c>
      <c r="M50" s="118">
        <v>0</v>
      </c>
      <c r="N50" s="121">
        <f t="shared" si="6"/>
        <v>0</v>
      </c>
      <c r="O50" s="120">
        <f t="shared" si="7"/>
        <v>0</v>
      </c>
    </row>
    <row r="51" spans="3:15" ht="49.5" customHeight="1" thickBot="1">
      <c r="C51" s="197" t="s">
        <v>14</v>
      </c>
      <c r="D51" s="198"/>
      <c r="E51" s="198"/>
      <c r="F51" s="124">
        <v>0</v>
      </c>
      <c r="G51" s="124">
        <v>0</v>
      </c>
      <c r="H51" s="125">
        <f t="shared" si="5"/>
        <v>0</v>
      </c>
      <c r="I51" s="126">
        <v>168</v>
      </c>
      <c r="J51" s="124">
        <v>170</v>
      </c>
      <c r="K51" s="124">
        <v>413</v>
      </c>
      <c r="L51" s="124">
        <v>882</v>
      </c>
      <c r="M51" s="124">
        <v>602</v>
      </c>
      <c r="N51" s="125">
        <f t="shared" si="6"/>
        <v>2235</v>
      </c>
      <c r="O51" s="127">
        <f t="shared" si="7"/>
        <v>2235</v>
      </c>
    </row>
    <row r="52" ht="19.5" customHeight="1"/>
    <row r="53" ht="12"/>
  </sheetData>
  <sheetProtection/>
  <mergeCells count="47">
    <mergeCell ref="C48:E48"/>
    <mergeCell ref="C32:E32"/>
    <mergeCell ref="C33:E33"/>
    <mergeCell ref="C40:E40"/>
    <mergeCell ref="F21:H21"/>
    <mergeCell ref="C24:E24"/>
    <mergeCell ref="C25:E25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6:E6"/>
    <mergeCell ref="F6:G6"/>
    <mergeCell ref="H6:I6"/>
    <mergeCell ref="O2:P2"/>
    <mergeCell ref="O3:P3"/>
    <mergeCell ref="P21:P22"/>
    <mergeCell ref="I21:O21"/>
    <mergeCell ref="L6:M6"/>
    <mergeCell ref="L7:M7"/>
    <mergeCell ref="J6:K6"/>
    <mergeCell ref="C37:E38"/>
    <mergeCell ref="F37:H37"/>
    <mergeCell ref="O37:O38"/>
    <mergeCell ref="I37:N37"/>
    <mergeCell ref="F29:H29"/>
    <mergeCell ref="F1:N1"/>
    <mergeCell ref="F2:N2"/>
    <mergeCell ref="C16:E16"/>
    <mergeCell ref="C11:E11"/>
    <mergeCell ref="C14:E14"/>
    <mergeCell ref="C7:E7"/>
    <mergeCell ref="F7:G7"/>
    <mergeCell ref="H7:I7"/>
    <mergeCell ref="I29:O29"/>
    <mergeCell ref="P29:P30"/>
    <mergeCell ref="C29:E30"/>
    <mergeCell ref="C21:E22"/>
    <mergeCell ref="C17:E17"/>
    <mergeCell ref="J7:K7"/>
    <mergeCell ref="N10:P10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201" t="s">
        <v>21</v>
      </c>
      <c r="H1" s="201"/>
      <c r="I1" s="201"/>
      <c r="J1" s="201"/>
      <c r="K1" s="201"/>
      <c r="L1" s="201"/>
      <c r="M1" s="201"/>
      <c r="N1" s="37"/>
      <c r="O1" s="4"/>
    </row>
    <row r="2" spans="5:16" ht="30" customHeight="1">
      <c r="E2" s="5"/>
      <c r="G2" s="180" t="s">
        <v>85</v>
      </c>
      <c r="H2" s="180"/>
      <c r="I2" s="180"/>
      <c r="J2" s="180"/>
      <c r="K2" s="180"/>
      <c r="L2" s="180"/>
      <c r="M2" s="180"/>
      <c r="N2" s="38"/>
      <c r="O2" s="202">
        <v>41086</v>
      </c>
      <c r="P2" s="202"/>
    </row>
    <row r="3" spans="5:17" ht="24.75" customHeight="1">
      <c r="E3" s="39"/>
      <c r="F3" s="40"/>
      <c r="N3" s="41"/>
      <c r="O3" s="202"/>
      <c r="P3" s="202"/>
      <c r="Q3" s="6"/>
    </row>
    <row r="4" spans="3:17" ht="24.75" customHeight="1">
      <c r="C4" s="7"/>
      <c r="N4" s="39"/>
      <c r="O4" s="202" t="s">
        <v>31</v>
      </c>
      <c r="P4" s="202"/>
      <c r="Q4" s="6"/>
    </row>
    <row r="5" spans="3:17" ht="27" customHeight="1">
      <c r="C5" s="7" t="s">
        <v>27</v>
      </c>
      <c r="E5" s="8"/>
      <c r="F5" s="9"/>
      <c r="N5" s="58"/>
      <c r="O5" s="58"/>
      <c r="P5" s="152" t="s">
        <v>79</v>
      </c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203" t="s">
        <v>32</v>
      </c>
      <c r="D7" s="204"/>
      <c r="E7" s="204"/>
      <c r="F7" s="207" t="s">
        <v>33</v>
      </c>
      <c r="G7" s="208"/>
      <c r="H7" s="208"/>
      <c r="I7" s="209" t="s">
        <v>34</v>
      </c>
      <c r="J7" s="209"/>
      <c r="K7" s="209"/>
      <c r="L7" s="209"/>
      <c r="M7" s="209"/>
      <c r="N7" s="209"/>
      <c r="O7" s="210"/>
      <c r="P7" s="211" t="s">
        <v>6</v>
      </c>
      <c r="Q7" s="17"/>
    </row>
    <row r="8" spans="3:17" ht="42" customHeight="1" thickBot="1">
      <c r="C8" s="205"/>
      <c r="D8" s="206"/>
      <c r="E8" s="206"/>
      <c r="F8" s="44" t="s">
        <v>7</v>
      </c>
      <c r="G8" s="44" t="s">
        <v>8</v>
      </c>
      <c r="H8" s="45" t="s">
        <v>9</v>
      </c>
      <c r="I8" s="46" t="s">
        <v>35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212"/>
      <c r="Q8" s="17"/>
    </row>
    <row r="9" spans="3:17" ht="30" customHeight="1" thickBot="1">
      <c r="C9" s="49" t="s">
        <v>36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37</v>
      </c>
      <c r="D10" s="53"/>
      <c r="E10" s="54"/>
      <c r="F10" s="60">
        <f>SUM(F11,F17,F20,F25,F29,F30)</f>
        <v>1865</v>
      </c>
      <c r="G10" s="60">
        <f>SUM(G11,G17,G20,G25,G29,G30)</f>
        <v>2673</v>
      </c>
      <c r="H10" s="85">
        <f>SUM(F10:G10)</f>
        <v>4538</v>
      </c>
      <c r="I10" s="134">
        <f aca="true" t="shared" si="0" ref="I10:N10">SUM(I11,I17,I20,I25,I29,I30)</f>
        <v>0</v>
      </c>
      <c r="J10" s="60">
        <f t="shared" si="0"/>
        <v>8876</v>
      </c>
      <c r="K10" s="60">
        <f t="shared" si="0"/>
        <v>6004</v>
      </c>
      <c r="L10" s="60">
        <f t="shared" si="0"/>
        <v>3651</v>
      </c>
      <c r="M10" s="60">
        <f t="shared" si="0"/>
        <v>2725</v>
      </c>
      <c r="N10" s="60">
        <f t="shared" si="0"/>
        <v>1300</v>
      </c>
      <c r="O10" s="128">
        <f>SUM(I10:N10)</f>
        <v>22556</v>
      </c>
      <c r="P10" s="87">
        <f>SUM(O10,H10)</f>
        <v>27094</v>
      </c>
      <c r="Q10" s="17"/>
    </row>
    <row r="11" spans="3:16" s="61" customFormat="1" ht="30" customHeight="1">
      <c r="C11" s="62"/>
      <c r="D11" s="63" t="s">
        <v>38</v>
      </c>
      <c r="E11" s="64"/>
      <c r="F11" s="65">
        <f>SUM(F12:F16)</f>
        <v>102</v>
      </c>
      <c r="G11" s="65">
        <f>SUM(G12:G16)</f>
        <v>211</v>
      </c>
      <c r="H11" s="66">
        <f aca="true" t="shared" si="1" ref="H11:H46">SUM(F11:G11)</f>
        <v>313</v>
      </c>
      <c r="I11" s="135">
        <f aca="true" t="shared" si="2" ref="I11:N11">SUM(I12:I16)</f>
        <v>0</v>
      </c>
      <c r="J11" s="65">
        <f t="shared" si="2"/>
        <v>1825</v>
      </c>
      <c r="K11" s="65">
        <f t="shared" si="2"/>
        <v>1288</v>
      </c>
      <c r="L11" s="65">
        <f t="shared" si="2"/>
        <v>822</v>
      </c>
      <c r="M11" s="65">
        <f t="shared" si="2"/>
        <v>739</v>
      </c>
      <c r="N11" s="65">
        <f t="shared" si="2"/>
        <v>430</v>
      </c>
      <c r="O11" s="129">
        <f aca="true" t="shared" si="3" ref="O11:O74">SUM(I11:N11)</f>
        <v>5104</v>
      </c>
      <c r="P11" s="68">
        <f aca="true" t="shared" si="4" ref="P11:P74">SUM(O11,H11)</f>
        <v>5417</v>
      </c>
    </row>
    <row r="12" spans="3:16" s="61" customFormat="1" ht="30" customHeight="1">
      <c r="C12" s="62"/>
      <c r="D12" s="63"/>
      <c r="E12" s="69" t="s">
        <v>39</v>
      </c>
      <c r="F12" s="65">
        <v>0</v>
      </c>
      <c r="G12" s="65">
        <v>0</v>
      </c>
      <c r="H12" s="66">
        <f t="shared" si="1"/>
        <v>0</v>
      </c>
      <c r="I12" s="135">
        <v>0</v>
      </c>
      <c r="J12" s="65">
        <v>1053</v>
      </c>
      <c r="K12" s="65">
        <v>618</v>
      </c>
      <c r="L12" s="65">
        <v>274</v>
      </c>
      <c r="M12" s="65">
        <v>227</v>
      </c>
      <c r="N12" s="65">
        <v>120</v>
      </c>
      <c r="O12" s="129">
        <f t="shared" si="3"/>
        <v>2292</v>
      </c>
      <c r="P12" s="68">
        <f t="shared" si="4"/>
        <v>2292</v>
      </c>
    </row>
    <row r="13" spans="3:16" s="61" customFormat="1" ht="30" customHeight="1">
      <c r="C13" s="62"/>
      <c r="D13" s="63"/>
      <c r="E13" s="69" t="s">
        <v>40</v>
      </c>
      <c r="F13" s="65">
        <v>0</v>
      </c>
      <c r="G13" s="65">
        <v>0</v>
      </c>
      <c r="H13" s="66">
        <f t="shared" si="1"/>
        <v>0</v>
      </c>
      <c r="I13" s="135">
        <v>0</v>
      </c>
      <c r="J13" s="65">
        <v>2</v>
      </c>
      <c r="K13" s="65">
        <v>4</v>
      </c>
      <c r="L13" s="65">
        <v>14</v>
      </c>
      <c r="M13" s="65">
        <v>38</v>
      </c>
      <c r="N13" s="65">
        <v>41</v>
      </c>
      <c r="O13" s="129">
        <f t="shared" si="3"/>
        <v>99</v>
      </c>
      <c r="P13" s="68">
        <f t="shared" si="4"/>
        <v>99</v>
      </c>
    </row>
    <row r="14" spans="3:16" s="61" customFormat="1" ht="30" customHeight="1">
      <c r="C14" s="62"/>
      <c r="D14" s="63"/>
      <c r="E14" s="69" t="s">
        <v>41</v>
      </c>
      <c r="F14" s="65">
        <v>41</v>
      </c>
      <c r="G14" s="65">
        <v>91</v>
      </c>
      <c r="H14" s="66">
        <f t="shared" si="1"/>
        <v>132</v>
      </c>
      <c r="I14" s="135">
        <v>0</v>
      </c>
      <c r="J14" s="65">
        <v>181</v>
      </c>
      <c r="K14" s="65">
        <v>155</v>
      </c>
      <c r="L14" s="65">
        <v>108</v>
      </c>
      <c r="M14" s="65">
        <v>116</v>
      </c>
      <c r="N14" s="65">
        <v>74</v>
      </c>
      <c r="O14" s="129">
        <f t="shared" si="3"/>
        <v>634</v>
      </c>
      <c r="P14" s="68">
        <f t="shared" si="4"/>
        <v>766</v>
      </c>
    </row>
    <row r="15" spans="3:16" s="61" customFormat="1" ht="30" customHeight="1">
      <c r="C15" s="62"/>
      <c r="D15" s="63"/>
      <c r="E15" s="69" t="s">
        <v>42</v>
      </c>
      <c r="F15" s="65">
        <v>29</v>
      </c>
      <c r="G15" s="65">
        <v>61</v>
      </c>
      <c r="H15" s="66">
        <f t="shared" si="1"/>
        <v>90</v>
      </c>
      <c r="I15" s="135">
        <v>0</v>
      </c>
      <c r="J15" s="65">
        <v>165</v>
      </c>
      <c r="K15" s="65">
        <v>107</v>
      </c>
      <c r="L15" s="65">
        <v>99</v>
      </c>
      <c r="M15" s="65">
        <v>81</v>
      </c>
      <c r="N15" s="65">
        <v>42</v>
      </c>
      <c r="O15" s="129">
        <f t="shared" si="3"/>
        <v>494</v>
      </c>
      <c r="P15" s="68">
        <f t="shared" si="4"/>
        <v>584</v>
      </c>
    </row>
    <row r="16" spans="3:16" s="61" customFormat="1" ht="30" customHeight="1">
      <c r="C16" s="62"/>
      <c r="D16" s="63"/>
      <c r="E16" s="69" t="s">
        <v>43</v>
      </c>
      <c r="F16" s="65">
        <v>32</v>
      </c>
      <c r="G16" s="65">
        <v>59</v>
      </c>
      <c r="H16" s="66">
        <f t="shared" si="1"/>
        <v>91</v>
      </c>
      <c r="I16" s="135">
        <v>0</v>
      </c>
      <c r="J16" s="65">
        <v>424</v>
      </c>
      <c r="K16" s="65">
        <v>404</v>
      </c>
      <c r="L16" s="65">
        <v>327</v>
      </c>
      <c r="M16" s="65">
        <v>277</v>
      </c>
      <c r="N16" s="65">
        <v>153</v>
      </c>
      <c r="O16" s="129">
        <f t="shared" si="3"/>
        <v>1585</v>
      </c>
      <c r="P16" s="68">
        <f t="shared" si="4"/>
        <v>1676</v>
      </c>
    </row>
    <row r="17" spans="3:16" s="61" customFormat="1" ht="30" customHeight="1">
      <c r="C17" s="62"/>
      <c r="D17" s="70" t="s">
        <v>44</v>
      </c>
      <c r="E17" s="71"/>
      <c r="F17" s="65">
        <f>SUM(F18:F19)</f>
        <v>292</v>
      </c>
      <c r="G17" s="65">
        <f>SUM(G18:G19)</f>
        <v>340</v>
      </c>
      <c r="H17" s="66">
        <f t="shared" si="1"/>
        <v>632</v>
      </c>
      <c r="I17" s="135">
        <f aca="true" t="shared" si="5" ref="I17:N17">SUM(I18:I19)</f>
        <v>0</v>
      </c>
      <c r="J17" s="65">
        <f t="shared" si="5"/>
        <v>2061</v>
      </c>
      <c r="K17" s="65">
        <f t="shared" si="5"/>
        <v>1267</v>
      </c>
      <c r="L17" s="65">
        <f t="shared" si="5"/>
        <v>663</v>
      </c>
      <c r="M17" s="65">
        <f t="shared" si="5"/>
        <v>422</v>
      </c>
      <c r="N17" s="65">
        <f t="shared" si="5"/>
        <v>175</v>
      </c>
      <c r="O17" s="129">
        <f t="shared" si="3"/>
        <v>4588</v>
      </c>
      <c r="P17" s="68">
        <f t="shared" si="4"/>
        <v>5220</v>
      </c>
    </row>
    <row r="18" spans="3:16" s="61" customFormat="1" ht="30" customHeight="1">
      <c r="C18" s="62"/>
      <c r="D18" s="63"/>
      <c r="E18" s="69" t="s">
        <v>45</v>
      </c>
      <c r="F18" s="65">
        <v>0</v>
      </c>
      <c r="G18" s="65">
        <v>1</v>
      </c>
      <c r="H18" s="66">
        <f t="shared" si="1"/>
        <v>1</v>
      </c>
      <c r="I18" s="135">
        <v>0</v>
      </c>
      <c r="J18" s="65">
        <v>1457</v>
      </c>
      <c r="K18" s="65">
        <v>915</v>
      </c>
      <c r="L18" s="65">
        <v>476</v>
      </c>
      <c r="M18" s="65">
        <v>341</v>
      </c>
      <c r="N18" s="65">
        <v>141</v>
      </c>
      <c r="O18" s="129">
        <f t="shared" si="3"/>
        <v>3330</v>
      </c>
      <c r="P18" s="68">
        <f t="shared" si="4"/>
        <v>3331</v>
      </c>
    </row>
    <row r="19" spans="3:16" s="61" customFormat="1" ht="30" customHeight="1">
      <c r="C19" s="62"/>
      <c r="D19" s="63"/>
      <c r="E19" s="69" t="s">
        <v>46</v>
      </c>
      <c r="F19" s="65">
        <v>292</v>
      </c>
      <c r="G19" s="65">
        <v>339</v>
      </c>
      <c r="H19" s="66">
        <f t="shared" si="1"/>
        <v>631</v>
      </c>
      <c r="I19" s="135">
        <v>0</v>
      </c>
      <c r="J19" s="65">
        <v>604</v>
      </c>
      <c r="K19" s="65">
        <v>352</v>
      </c>
      <c r="L19" s="65">
        <v>187</v>
      </c>
      <c r="M19" s="65">
        <v>81</v>
      </c>
      <c r="N19" s="65">
        <v>34</v>
      </c>
      <c r="O19" s="129">
        <f t="shared" si="3"/>
        <v>1258</v>
      </c>
      <c r="P19" s="68">
        <f t="shared" si="4"/>
        <v>1889</v>
      </c>
    </row>
    <row r="20" spans="3:16" s="61" customFormat="1" ht="30" customHeight="1">
      <c r="C20" s="62"/>
      <c r="D20" s="70" t="s">
        <v>47</v>
      </c>
      <c r="E20" s="71"/>
      <c r="F20" s="65">
        <f>SUM(F21:F24)</f>
        <v>9</v>
      </c>
      <c r="G20" s="65">
        <f>SUM(G21:G24)</f>
        <v>20</v>
      </c>
      <c r="H20" s="66">
        <f t="shared" si="1"/>
        <v>29</v>
      </c>
      <c r="I20" s="135">
        <f aca="true" t="shared" si="6" ref="I20:N20">SUM(I21:I24)</f>
        <v>0</v>
      </c>
      <c r="J20" s="65">
        <f t="shared" si="6"/>
        <v>174</v>
      </c>
      <c r="K20" s="65">
        <f t="shared" si="6"/>
        <v>166</v>
      </c>
      <c r="L20" s="65">
        <f t="shared" si="6"/>
        <v>219</v>
      </c>
      <c r="M20" s="65">
        <f t="shared" si="6"/>
        <v>161</v>
      </c>
      <c r="N20" s="65">
        <f t="shared" si="6"/>
        <v>68</v>
      </c>
      <c r="O20" s="129">
        <f t="shared" si="3"/>
        <v>788</v>
      </c>
      <c r="P20" s="68">
        <f t="shared" si="4"/>
        <v>817</v>
      </c>
    </row>
    <row r="21" spans="3:16" s="61" customFormat="1" ht="30" customHeight="1">
      <c r="C21" s="62"/>
      <c r="D21" s="63"/>
      <c r="E21" s="69" t="s">
        <v>48</v>
      </c>
      <c r="F21" s="65">
        <v>8</v>
      </c>
      <c r="G21" s="65">
        <v>18</v>
      </c>
      <c r="H21" s="66">
        <f t="shared" si="1"/>
        <v>26</v>
      </c>
      <c r="I21" s="135">
        <v>0</v>
      </c>
      <c r="J21" s="65">
        <v>148</v>
      </c>
      <c r="K21" s="65">
        <v>137</v>
      </c>
      <c r="L21" s="65">
        <v>195</v>
      </c>
      <c r="M21" s="65">
        <v>151</v>
      </c>
      <c r="N21" s="65">
        <v>62</v>
      </c>
      <c r="O21" s="129">
        <f t="shared" si="3"/>
        <v>693</v>
      </c>
      <c r="P21" s="68">
        <f t="shared" si="4"/>
        <v>719</v>
      </c>
    </row>
    <row r="22" spans="3:16" s="61" customFormat="1" ht="30" customHeight="1">
      <c r="C22" s="62"/>
      <c r="D22" s="63"/>
      <c r="E22" s="72" t="s">
        <v>49</v>
      </c>
      <c r="F22" s="65">
        <v>1</v>
      </c>
      <c r="G22" s="65">
        <v>2</v>
      </c>
      <c r="H22" s="66">
        <f t="shared" si="1"/>
        <v>3</v>
      </c>
      <c r="I22" s="135">
        <v>0</v>
      </c>
      <c r="J22" s="65">
        <v>26</v>
      </c>
      <c r="K22" s="65">
        <v>29</v>
      </c>
      <c r="L22" s="65">
        <v>24</v>
      </c>
      <c r="M22" s="65">
        <v>10</v>
      </c>
      <c r="N22" s="65">
        <v>6</v>
      </c>
      <c r="O22" s="129">
        <f t="shared" si="3"/>
        <v>95</v>
      </c>
      <c r="P22" s="68">
        <f t="shared" si="4"/>
        <v>98</v>
      </c>
    </row>
    <row r="23" spans="3:16" s="61" customFormat="1" ht="30" customHeight="1">
      <c r="C23" s="62"/>
      <c r="D23" s="63"/>
      <c r="E23" s="72" t="s">
        <v>50</v>
      </c>
      <c r="F23" s="65">
        <v>0</v>
      </c>
      <c r="G23" s="65">
        <v>0</v>
      </c>
      <c r="H23" s="66">
        <f t="shared" si="1"/>
        <v>0</v>
      </c>
      <c r="I23" s="13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29">
        <f t="shared" si="3"/>
        <v>0</v>
      </c>
      <c r="P23" s="68">
        <f t="shared" si="4"/>
        <v>0</v>
      </c>
    </row>
    <row r="24" spans="3:16" s="61" customFormat="1" ht="30" customHeight="1">
      <c r="C24" s="62"/>
      <c r="D24" s="73"/>
      <c r="E24" s="72" t="s">
        <v>77</v>
      </c>
      <c r="F24" s="65">
        <v>0</v>
      </c>
      <c r="G24" s="65">
        <v>0</v>
      </c>
      <c r="H24" s="66">
        <f t="shared" si="1"/>
        <v>0</v>
      </c>
      <c r="I24" s="13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129">
        <f t="shared" si="3"/>
        <v>0</v>
      </c>
      <c r="P24" s="68">
        <f t="shared" si="4"/>
        <v>0</v>
      </c>
    </row>
    <row r="25" spans="3:16" s="61" customFormat="1" ht="30" customHeight="1">
      <c r="C25" s="62"/>
      <c r="D25" s="70" t="s">
        <v>51</v>
      </c>
      <c r="E25" s="71"/>
      <c r="F25" s="65">
        <f>SUM(F26:F28)</f>
        <v>610</v>
      </c>
      <c r="G25" s="65">
        <f>SUM(G26:G28)</f>
        <v>924</v>
      </c>
      <c r="H25" s="66">
        <f t="shared" si="1"/>
        <v>1534</v>
      </c>
      <c r="I25" s="135">
        <f aca="true" t="shared" si="7" ref="I25:N25">SUM(I26:I28)</f>
        <v>0</v>
      </c>
      <c r="J25" s="65">
        <f>SUM(J26:J28)</f>
        <v>1533</v>
      </c>
      <c r="K25" s="65">
        <f t="shared" si="7"/>
        <v>1331</v>
      </c>
      <c r="L25" s="65">
        <f t="shared" si="7"/>
        <v>814</v>
      </c>
      <c r="M25" s="65">
        <f t="shared" si="7"/>
        <v>589</v>
      </c>
      <c r="N25" s="65">
        <f t="shared" si="7"/>
        <v>275</v>
      </c>
      <c r="O25" s="129">
        <f t="shared" si="3"/>
        <v>4542</v>
      </c>
      <c r="P25" s="68">
        <f t="shared" si="4"/>
        <v>6076</v>
      </c>
    </row>
    <row r="26" spans="3:16" s="61" customFormat="1" ht="30" customHeight="1">
      <c r="C26" s="62"/>
      <c r="D26" s="63"/>
      <c r="E26" s="72" t="s">
        <v>52</v>
      </c>
      <c r="F26" s="65">
        <v>554</v>
      </c>
      <c r="G26" s="65">
        <v>882</v>
      </c>
      <c r="H26" s="66">
        <f t="shared" si="1"/>
        <v>1436</v>
      </c>
      <c r="I26" s="135">
        <v>0</v>
      </c>
      <c r="J26" s="65">
        <v>1474</v>
      </c>
      <c r="K26" s="65">
        <v>1302</v>
      </c>
      <c r="L26" s="65">
        <v>794</v>
      </c>
      <c r="M26" s="65">
        <v>573</v>
      </c>
      <c r="N26" s="65">
        <v>268</v>
      </c>
      <c r="O26" s="129">
        <f t="shared" si="3"/>
        <v>4411</v>
      </c>
      <c r="P26" s="68">
        <f t="shared" si="4"/>
        <v>5847</v>
      </c>
    </row>
    <row r="27" spans="3:16" s="61" customFormat="1" ht="30" customHeight="1">
      <c r="C27" s="62"/>
      <c r="D27" s="63"/>
      <c r="E27" s="72" t="s">
        <v>53</v>
      </c>
      <c r="F27" s="65">
        <v>21</v>
      </c>
      <c r="G27" s="65">
        <v>14</v>
      </c>
      <c r="H27" s="66">
        <f t="shared" si="1"/>
        <v>35</v>
      </c>
      <c r="I27" s="135">
        <v>0</v>
      </c>
      <c r="J27" s="65">
        <v>26</v>
      </c>
      <c r="K27" s="65">
        <v>11</v>
      </c>
      <c r="L27" s="65">
        <v>13</v>
      </c>
      <c r="M27" s="65">
        <v>8</v>
      </c>
      <c r="N27" s="65">
        <v>5</v>
      </c>
      <c r="O27" s="129">
        <f t="shared" si="3"/>
        <v>63</v>
      </c>
      <c r="P27" s="68">
        <f t="shared" si="4"/>
        <v>98</v>
      </c>
    </row>
    <row r="28" spans="3:16" s="61" customFormat="1" ht="30" customHeight="1">
      <c r="C28" s="62"/>
      <c r="D28" s="63"/>
      <c r="E28" s="72" t="s">
        <v>54</v>
      </c>
      <c r="F28" s="65">
        <v>35</v>
      </c>
      <c r="G28" s="65">
        <v>28</v>
      </c>
      <c r="H28" s="66">
        <f t="shared" si="1"/>
        <v>63</v>
      </c>
      <c r="I28" s="135">
        <v>0</v>
      </c>
      <c r="J28" s="65">
        <v>33</v>
      </c>
      <c r="K28" s="65">
        <v>18</v>
      </c>
      <c r="L28" s="65">
        <v>7</v>
      </c>
      <c r="M28" s="65">
        <v>8</v>
      </c>
      <c r="N28" s="65">
        <v>2</v>
      </c>
      <c r="O28" s="129">
        <f t="shared" si="3"/>
        <v>68</v>
      </c>
      <c r="P28" s="68">
        <f t="shared" si="4"/>
        <v>131</v>
      </c>
    </row>
    <row r="29" spans="3:16" s="61" customFormat="1" ht="30" customHeight="1">
      <c r="C29" s="62"/>
      <c r="D29" s="74" t="s">
        <v>55</v>
      </c>
      <c r="E29" s="75"/>
      <c r="F29" s="65">
        <v>19</v>
      </c>
      <c r="G29" s="65">
        <v>13</v>
      </c>
      <c r="H29" s="66">
        <f t="shared" si="1"/>
        <v>32</v>
      </c>
      <c r="I29" s="135">
        <v>0</v>
      </c>
      <c r="J29" s="65">
        <v>91</v>
      </c>
      <c r="K29" s="65">
        <v>58</v>
      </c>
      <c r="L29" s="65">
        <v>56</v>
      </c>
      <c r="M29" s="65">
        <v>61</v>
      </c>
      <c r="N29" s="65">
        <v>27</v>
      </c>
      <c r="O29" s="129">
        <f t="shared" si="3"/>
        <v>293</v>
      </c>
      <c r="P29" s="68">
        <f t="shared" si="4"/>
        <v>325</v>
      </c>
    </row>
    <row r="30" spans="3:16" s="61" customFormat="1" ht="30" customHeight="1" thickBot="1">
      <c r="C30" s="76"/>
      <c r="D30" s="77" t="s">
        <v>56</v>
      </c>
      <c r="E30" s="78"/>
      <c r="F30" s="79">
        <v>833</v>
      </c>
      <c r="G30" s="79">
        <v>1165</v>
      </c>
      <c r="H30" s="80">
        <f t="shared" si="1"/>
        <v>1998</v>
      </c>
      <c r="I30" s="136">
        <v>0</v>
      </c>
      <c r="J30" s="79">
        <v>3192</v>
      </c>
      <c r="K30" s="79">
        <v>1894</v>
      </c>
      <c r="L30" s="79">
        <v>1077</v>
      </c>
      <c r="M30" s="79">
        <v>753</v>
      </c>
      <c r="N30" s="79">
        <v>325</v>
      </c>
      <c r="O30" s="130">
        <f t="shared" si="3"/>
        <v>7241</v>
      </c>
      <c r="P30" s="82">
        <f t="shared" si="4"/>
        <v>9239</v>
      </c>
    </row>
    <row r="31" spans="3:16" s="61" customFormat="1" ht="30" customHeight="1">
      <c r="C31" s="59" t="s">
        <v>57</v>
      </c>
      <c r="D31" s="83"/>
      <c r="E31" s="84"/>
      <c r="F31" s="60">
        <f>SUM(F32:F40)</f>
        <v>14</v>
      </c>
      <c r="G31" s="60">
        <f>SUM(G32:G40)</f>
        <v>13</v>
      </c>
      <c r="H31" s="85">
        <f t="shared" si="1"/>
        <v>27</v>
      </c>
      <c r="I31" s="134">
        <f aca="true" t="shared" si="8" ref="I31:N31">SUM(I32:I40)</f>
        <v>0</v>
      </c>
      <c r="J31" s="60">
        <f t="shared" si="8"/>
        <v>1229</v>
      </c>
      <c r="K31" s="60">
        <f t="shared" si="8"/>
        <v>854</v>
      </c>
      <c r="L31" s="60">
        <f t="shared" si="8"/>
        <v>678</v>
      </c>
      <c r="M31" s="60">
        <f t="shared" si="8"/>
        <v>568</v>
      </c>
      <c r="N31" s="60">
        <f t="shared" si="8"/>
        <v>338</v>
      </c>
      <c r="O31" s="128">
        <f t="shared" si="3"/>
        <v>3667</v>
      </c>
      <c r="P31" s="87">
        <f t="shared" si="4"/>
        <v>3694</v>
      </c>
    </row>
    <row r="32" spans="3:16" s="61" customFormat="1" ht="30" customHeight="1">
      <c r="C32" s="88"/>
      <c r="D32" s="74" t="s">
        <v>58</v>
      </c>
      <c r="E32" s="75"/>
      <c r="F32" s="89">
        <v>0</v>
      </c>
      <c r="G32" s="89">
        <v>0</v>
      </c>
      <c r="H32" s="90">
        <f t="shared" si="1"/>
        <v>0</v>
      </c>
      <c r="I32" s="137">
        <v>0</v>
      </c>
      <c r="J32" s="89">
        <v>171</v>
      </c>
      <c r="K32" s="89">
        <v>165</v>
      </c>
      <c r="L32" s="89">
        <v>92</v>
      </c>
      <c r="M32" s="89">
        <v>67</v>
      </c>
      <c r="N32" s="89">
        <v>21</v>
      </c>
      <c r="O32" s="131">
        <f t="shared" si="3"/>
        <v>516</v>
      </c>
      <c r="P32" s="92">
        <f t="shared" si="4"/>
        <v>516</v>
      </c>
    </row>
    <row r="33" spans="3:16" s="61" customFormat="1" ht="30" customHeight="1">
      <c r="C33" s="62"/>
      <c r="D33" s="74" t="s">
        <v>59</v>
      </c>
      <c r="E33" s="75"/>
      <c r="F33" s="65">
        <v>0</v>
      </c>
      <c r="G33" s="65">
        <v>0</v>
      </c>
      <c r="H33" s="66">
        <f t="shared" si="1"/>
        <v>0</v>
      </c>
      <c r="I33" s="137">
        <v>0</v>
      </c>
      <c r="J33" s="65">
        <v>18</v>
      </c>
      <c r="K33" s="65">
        <v>15</v>
      </c>
      <c r="L33" s="65">
        <v>12</v>
      </c>
      <c r="M33" s="65">
        <v>7</v>
      </c>
      <c r="N33" s="65">
        <v>6</v>
      </c>
      <c r="O33" s="129">
        <f t="shared" si="3"/>
        <v>58</v>
      </c>
      <c r="P33" s="68">
        <f t="shared" si="4"/>
        <v>58</v>
      </c>
    </row>
    <row r="34" spans="3:16" s="61" customFormat="1" ht="30" customHeight="1">
      <c r="C34" s="62"/>
      <c r="D34" s="74" t="s">
        <v>74</v>
      </c>
      <c r="E34" s="75"/>
      <c r="F34" s="65">
        <v>0</v>
      </c>
      <c r="G34" s="65">
        <v>0</v>
      </c>
      <c r="H34" s="66">
        <f t="shared" si="1"/>
        <v>0</v>
      </c>
      <c r="I34" s="137">
        <v>0</v>
      </c>
      <c r="J34" s="65">
        <v>807</v>
      </c>
      <c r="K34" s="65">
        <v>470</v>
      </c>
      <c r="L34" s="65">
        <v>262</v>
      </c>
      <c r="M34" s="65">
        <v>115</v>
      </c>
      <c r="N34" s="65">
        <v>51</v>
      </c>
      <c r="O34" s="129">
        <f t="shared" si="3"/>
        <v>1705</v>
      </c>
      <c r="P34" s="68">
        <f t="shared" si="4"/>
        <v>1705</v>
      </c>
    </row>
    <row r="35" spans="3:16" s="61" customFormat="1" ht="30" customHeight="1">
      <c r="C35" s="62"/>
      <c r="D35" s="74" t="s">
        <v>60</v>
      </c>
      <c r="E35" s="75"/>
      <c r="F35" s="65">
        <v>0</v>
      </c>
      <c r="G35" s="65">
        <v>0</v>
      </c>
      <c r="H35" s="66">
        <f t="shared" si="1"/>
        <v>0</v>
      </c>
      <c r="I35" s="135">
        <v>0</v>
      </c>
      <c r="J35" s="65">
        <v>47</v>
      </c>
      <c r="K35" s="65">
        <v>35</v>
      </c>
      <c r="L35" s="65">
        <v>32</v>
      </c>
      <c r="M35" s="65">
        <v>43</v>
      </c>
      <c r="N35" s="65">
        <v>20</v>
      </c>
      <c r="O35" s="129">
        <f t="shared" si="3"/>
        <v>177</v>
      </c>
      <c r="P35" s="68">
        <f t="shared" si="4"/>
        <v>177</v>
      </c>
    </row>
    <row r="36" spans="3:16" s="61" customFormat="1" ht="30" customHeight="1">
      <c r="C36" s="62"/>
      <c r="D36" s="74" t="s">
        <v>61</v>
      </c>
      <c r="E36" s="75"/>
      <c r="F36" s="65">
        <v>14</v>
      </c>
      <c r="G36" s="65">
        <v>13</v>
      </c>
      <c r="H36" s="66">
        <f t="shared" si="1"/>
        <v>27</v>
      </c>
      <c r="I36" s="135">
        <v>0</v>
      </c>
      <c r="J36" s="65">
        <v>115</v>
      </c>
      <c r="K36" s="65">
        <v>66</v>
      </c>
      <c r="L36" s="65">
        <v>61</v>
      </c>
      <c r="M36" s="65">
        <v>43</v>
      </c>
      <c r="N36" s="65">
        <v>8</v>
      </c>
      <c r="O36" s="129">
        <f t="shared" si="3"/>
        <v>293</v>
      </c>
      <c r="P36" s="68">
        <f t="shared" si="4"/>
        <v>320</v>
      </c>
    </row>
    <row r="37" spans="3:16" s="61" customFormat="1" ht="30" customHeight="1">
      <c r="C37" s="62"/>
      <c r="D37" s="74" t="s">
        <v>62</v>
      </c>
      <c r="E37" s="75"/>
      <c r="F37" s="65">
        <v>0</v>
      </c>
      <c r="G37" s="65">
        <v>0</v>
      </c>
      <c r="H37" s="66">
        <f t="shared" si="1"/>
        <v>0</v>
      </c>
      <c r="I37" s="137">
        <v>0</v>
      </c>
      <c r="J37" s="65">
        <v>70</v>
      </c>
      <c r="K37" s="65">
        <v>98</v>
      </c>
      <c r="L37" s="65">
        <v>130</v>
      </c>
      <c r="M37" s="65">
        <v>66</v>
      </c>
      <c r="N37" s="65">
        <v>36</v>
      </c>
      <c r="O37" s="129">
        <f t="shared" si="3"/>
        <v>400</v>
      </c>
      <c r="P37" s="68">
        <f t="shared" si="4"/>
        <v>400</v>
      </c>
    </row>
    <row r="38" spans="3:16" s="61" customFormat="1" ht="30" customHeight="1">
      <c r="C38" s="62"/>
      <c r="D38" s="74" t="s">
        <v>63</v>
      </c>
      <c r="E38" s="75"/>
      <c r="F38" s="65">
        <v>0</v>
      </c>
      <c r="G38" s="65">
        <v>0</v>
      </c>
      <c r="H38" s="66">
        <f t="shared" si="1"/>
        <v>0</v>
      </c>
      <c r="I38" s="137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129">
        <f t="shared" si="3"/>
        <v>0</v>
      </c>
      <c r="P38" s="68">
        <f t="shared" si="4"/>
        <v>0</v>
      </c>
    </row>
    <row r="39" spans="3:16" s="61" customFormat="1" ht="30" customHeight="1">
      <c r="C39" s="62"/>
      <c r="D39" s="213" t="s">
        <v>64</v>
      </c>
      <c r="E39" s="214"/>
      <c r="F39" s="65">
        <v>0</v>
      </c>
      <c r="G39" s="65">
        <v>0</v>
      </c>
      <c r="H39" s="66">
        <f t="shared" si="1"/>
        <v>0</v>
      </c>
      <c r="I39" s="137">
        <v>0</v>
      </c>
      <c r="J39" s="65">
        <v>1</v>
      </c>
      <c r="K39" s="65">
        <v>5</v>
      </c>
      <c r="L39" s="65">
        <v>89</v>
      </c>
      <c r="M39" s="65">
        <v>227</v>
      </c>
      <c r="N39" s="65">
        <v>196</v>
      </c>
      <c r="O39" s="129">
        <f t="shared" si="3"/>
        <v>518</v>
      </c>
      <c r="P39" s="68">
        <f t="shared" si="4"/>
        <v>518</v>
      </c>
    </row>
    <row r="40" spans="3:16" s="61" customFormat="1" ht="30" customHeight="1" thickBot="1">
      <c r="C40" s="76"/>
      <c r="D40" s="215" t="s">
        <v>65</v>
      </c>
      <c r="E40" s="216"/>
      <c r="F40" s="93">
        <v>0</v>
      </c>
      <c r="G40" s="93">
        <v>0</v>
      </c>
      <c r="H40" s="94">
        <f t="shared" si="1"/>
        <v>0</v>
      </c>
      <c r="I40" s="138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132">
        <f t="shared" si="3"/>
        <v>0</v>
      </c>
      <c r="P40" s="96">
        <f t="shared" si="4"/>
        <v>0</v>
      </c>
    </row>
    <row r="41" spans="3:16" s="61" customFormat="1" ht="30" customHeight="1">
      <c r="C41" s="59" t="s">
        <v>66</v>
      </c>
      <c r="D41" s="83"/>
      <c r="E41" s="84"/>
      <c r="F41" s="60">
        <f>SUM(F42:F45)</f>
        <v>0</v>
      </c>
      <c r="G41" s="60">
        <f>SUM(G42:G45)</f>
        <v>0</v>
      </c>
      <c r="H41" s="85">
        <f t="shared" si="1"/>
        <v>0</v>
      </c>
      <c r="I41" s="139">
        <v>0</v>
      </c>
      <c r="J41" s="60">
        <f>SUM(J42:J45)</f>
        <v>178</v>
      </c>
      <c r="K41" s="60">
        <f>SUM(K42:K45)</f>
        <v>193</v>
      </c>
      <c r="L41" s="60">
        <f>SUM(L42:L45)</f>
        <v>448</v>
      </c>
      <c r="M41" s="60">
        <f>SUM(M42:M45)</f>
        <v>925</v>
      </c>
      <c r="N41" s="60">
        <f>SUM(N42:N45)</f>
        <v>613</v>
      </c>
      <c r="O41" s="128">
        <f t="shared" si="3"/>
        <v>2357</v>
      </c>
      <c r="P41" s="87">
        <f t="shared" si="4"/>
        <v>2357</v>
      </c>
    </row>
    <row r="42" spans="3:16" s="61" customFormat="1" ht="30" customHeight="1">
      <c r="C42" s="62"/>
      <c r="D42" s="74" t="s">
        <v>67</v>
      </c>
      <c r="E42" s="75"/>
      <c r="F42" s="65">
        <v>0</v>
      </c>
      <c r="G42" s="65">
        <v>0</v>
      </c>
      <c r="H42" s="66">
        <f t="shared" si="1"/>
        <v>0</v>
      </c>
      <c r="I42" s="137">
        <v>0</v>
      </c>
      <c r="J42" s="65">
        <v>8</v>
      </c>
      <c r="K42" s="65">
        <v>11</v>
      </c>
      <c r="L42" s="65">
        <v>196</v>
      </c>
      <c r="M42" s="65">
        <v>502</v>
      </c>
      <c r="N42" s="65">
        <v>374</v>
      </c>
      <c r="O42" s="129">
        <f t="shared" si="3"/>
        <v>1091</v>
      </c>
      <c r="P42" s="68">
        <f t="shared" si="4"/>
        <v>1091</v>
      </c>
    </row>
    <row r="43" spans="3:16" s="61" customFormat="1" ht="30" customHeight="1">
      <c r="C43" s="62"/>
      <c r="D43" s="74" t="s">
        <v>68</v>
      </c>
      <c r="E43" s="75"/>
      <c r="F43" s="65">
        <v>0</v>
      </c>
      <c r="G43" s="65">
        <v>0</v>
      </c>
      <c r="H43" s="66">
        <f t="shared" si="1"/>
        <v>0</v>
      </c>
      <c r="I43" s="137">
        <v>0</v>
      </c>
      <c r="J43" s="65">
        <v>162</v>
      </c>
      <c r="K43" s="65">
        <v>167</v>
      </c>
      <c r="L43" s="65">
        <v>208</v>
      </c>
      <c r="M43" s="65">
        <v>245</v>
      </c>
      <c r="N43" s="65">
        <v>124</v>
      </c>
      <c r="O43" s="129">
        <f t="shared" si="3"/>
        <v>906</v>
      </c>
      <c r="P43" s="68">
        <f t="shared" si="4"/>
        <v>906</v>
      </c>
    </row>
    <row r="44" spans="3:16" s="61" customFormat="1" ht="30" customHeight="1">
      <c r="C44" s="62"/>
      <c r="D44" s="74" t="s">
        <v>69</v>
      </c>
      <c r="E44" s="75"/>
      <c r="F44" s="146">
        <v>0</v>
      </c>
      <c r="G44" s="146">
        <v>0</v>
      </c>
      <c r="H44" s="147">
        <f t="shared" si="1"/>
        <v>0</v>
      </c>
      <c r="I44" s="148">
        <v>0</v>
      </c>
      <c r="J44" s="146">
        <v>4</v>
      </c>
      <c r="K44" s="146">
        <v>11</v>
      </c>
      <c r="L44" s="146">
        <v>40</v>
      </c>
      <c r="M44" s="146">
        <v>172</v>
      </c>
      <c r="N44" s="146">
        <v>112</v>
      </c>
      <c r="O44" s="149">
        <f t="shared" si="3"/>
        <v>339</v>
      </c>
      <c r="P44" s="150">
        <f t="shared" si="4"/>
        <v>339</v>
      </c>
    </row>
    <row r="45" spans="3:16" s="61" customFormat="1" ht="30" customHeight="1" thickBot="1">
      <c r="C45" s="76"/>
      <c r="D45" s="77" t="s">
        <v>78</v>
      </c>
      <c r="E45" s="78"/>
      <c r="F45" s="79">
        <v>0</v>
      </c>
      <c r="G45" s="79">
        <v>0</v>
      </c>
      <c r="H45" s="80">
        <f t="shared" si="1"/>
        <v>0</v>
      </c>
      <c r="I45" s="140">
        <v>0</v>
      </c>
      <c r="J45" s="79">
        <v>4</v>
      </c>
      <c r="K45" s="79">
        <v>4</v>
      </c>
      <c r="L45" s="79">
        <v>4</v>
      </c>
      <c r="M45" s="79">
        <v>6</v>
      </c>
      <c r="N45" s="79">
        <v>3</v>
      </c>
      <c r="O45" s="130">
        <f t="shared" si="3"/>
        <v>21</v>
      </c>
      <c r="P45" s="82">
        <f t="shared" si="4"/>
        <v>21</v>
      </c>
    </row>
    <row r="46" spans="3:16" s="61" customFormat="1" ht="30" customHeight="1" thickBot="1">
      <c r="C46" s="217" t="s">
        <v>70</v>
      </c>
      <c r="D46" s="218"/>
      <c r="E46" s="219"/>
      <c r="F46" s="99">
        <f>SUM(F10,F31,F41)</f>
        <v>1879</v>
      </c>
      <c r="G46" s="99">
        <f>SUM(G10,G31,G41)</f>
        <v>2686</v>
      </c>
      <c r="H46" s="101">
        <f t="shared" si="1"/>
        <v>4565</v>
      </c>
      <c r="I46" s="141">
        <f aca="true" t="shared" si="9" ref="I46:N46">SUM(I10,I31,I41)</f>
        <v>0</v>
      </c>
      <c r="J46" s="99">
        <f t="shared" si="9"/>
        <v>10283</v>
      </c>
      <c r="K46" s="99">
        <f t="shared" si="9"/>
        <v>7051</v>
      </c>
      <c r="L46" s="99">
        <f t="shared" si="9"/>
        <v>4777</v>
      </c>
      <c r="M46" s="99">
        <f t="shared" si="9"/>
        <v>4218</v>
      </c>
      <c r="N46" s="99">
        <f t="shared" si="9"/>
        <v>2251</v>
      </c>
      <c r="O46" s="133">
        <f t="shared" si="3"/>
        <v>28580</v>
      </c>
      <c r="P46" s="103">
        <f t="shared" si="4"/>
        <v>33145</v>
      </c>
    </row>
    <row r="47" spans="3:17" s="61" customFormat="1" ht="30" customHeight="1" thickBot="1" thickTop="1">
      <c r="C47" s="100" t="s">
        <v>71</v>
      </c>
      <c r="D47" s="55"/>
      <c r="E47" s="55"/>
      <c r="F47" s="56"/>
      <c r="G47" s="56"/>
      <c r="H47" s="56"/>
      <c r="I47" s="56"/>
      <c r="J47" s="56"/>
      <c r="K47" s="56"/>
      <c r="L47" s="56"/>
      <c r="M47" s="56"/>
      <c r="N47" s="56"/>
      <c r="O47" s="56">
        <f t="shared" si="3"/>
        <v>0</v>
      </c>
      <c r="P47" s="142">
        <f t="shared" si="4"/>
        <v>0</v>
      </c>
      <c r="Q47" s="17"/>
    </row>
    <row r="48" spans="3:17" s="61" customFormat="1" ht="30" customHeight="1">
      <c r="C48" s="59" t="s">
        <v>37</v>
      </c>
      <c r="D48" s="53"/>
      <c r="E48" s="54"/>
      <c r="F48" s="60">
        <f>SUM(F49,F55,F58,F63,F67,F68)</f>
        <v>1679494</v>
      </c>
      <c r="G48" s="60">
        <f>SUM(G49,G55,G58,G63,G67,G68)</f>
        <v>3448074</v>
      </c>
      <c r="H48" s="85">
        <f aca="true" t="shared" si="10" ref="H48:H84">SUM(F48:G48)</f>
        <v>5127568</v>
      </c>
      <c r="I48" s="86">
        <f aca="true" t="shared" si="11" ref="I48:N48">SUM(I49,I55,I58,I63,I67,I68)</f>
        <v>0</v>
      </c>
      <c r="J48" s="60">
        <f t="shared" si="11"/>
        <v>26077094</v>
      </c>
      <c r="K48" s="60">
        <f t="shared" si="11"/>
        <v>21046338</v>
      </c>
      <c r="L48" s="60">
        <f t="shared" si="11"/>
        <v>17519821</v>
      </c>
      <c r="M48" s="60">
        <f t="shared" si="11"/>
        <v>15665167</v>
      </c>
      <c r="N48" s="60">
        <f t="shared" si="11"/>
        <v>8391531</v>
      </c>
      <c r="O48" s="128">
        <f t="shared" si="3"/>
        <v>88699951</v>
      </c>
      <c r="P48" s="87">
        <f t="shared" si="4"/>
        <v>93827519</v>
      </c>
      <c r="Q48" s="17"/>
    </row>
    <row r="49" spans="3:16" s="61" customFormat="1" ht="30" customHeight="1">
      <c r="C49" s="62"/>
      <c r="D49" s="63" t="s">
        <v>38</v>
      </c>
      <c r="E49" s="64"/>
      <c r="F49" s="65">
        <f>SUM(F50:F54)</f>
        <v>198197</v>
      </c>
      <c r="G49" s="65">
        <f>SUM(G50:G54)</f>
        <v>637849</v>
      </c>
      <c r="H49" s="66">
        <f t="shared" si="10"/>
        <v>836046</v>
      </c>
      <c r="I49" s="67">
        <f aca="true" t="shared" si="12" ref="I49:N49">SUM(I50:I54)</f>
        <v>0</v>
      </c>
      <c r="J49" s="65">
        <f t="shared" si="12"/>
        <v>5010872</v>
      </c>
      <c r="K49" s="65">
        <f t="shared" si="12"/>
        <v>3967104</v>
      </c>
      <c r="L49" s="65">
        <f t="shared" si="12"/>
        <v>3095403</v>
      </c>
      <c r="M49" s="65">
        <f t="shared" si="12"/>
        <v>3394510</v>
      </c>
      <c r="N49" s="65">
        <f t="shared" si="12"/>
        <v>2564423</v>
      </c>
      <c r="O49" s="129">
        <f t="shared" si="3"/>
        <v>18032312</v>
      </c>
      <c r="P49" s="68">
        <f t="shared" si="4"/>
        <v>18868358</v>
      </c>
    </row>
    <row r="50" spans="3:16" s="61" customFormat="1" ht="30" customHeight="1">
      <c r="C50" s="62"/>
      <c r="D50" s="63"/>
      <c r="E50" s="69" t="s">
        <v>39</v>
      </c>
      <c r="F50" s="65">
        <v>0</v>
      </c>
      <c r="G50" s="65">
        <v>0</v>
      </c>
      <c r="H50" s="66">
        <f t="shared" si="10"/>
        <v>0</v>
      </c>
      <c r="I50" s="67">
        <v>0</v>
      </c>
      <c r="J50" s="65">
        <v>3291142</v>
      </c>
      <c r="K50" s="65">
        <v>2497607</v>
      </c>
      <c r="L50" s="65">
        <v>1862620</v>
      </c>
      <c r="M50" s="65">
        <v>2082405</v>
      </c>
      <c r="N50" s="65">
        <v>1562978</v>
      </c>
      <c r="O50" s="129">
        <f t="shared" si="3"/>
        <v>11296752</v>
      </c>
      <c r="P50" s="68">
        <f t="shared" si="4"/>
        <v>11296752</v>
      </c>
    </row>
    <row r="51" spans="3:16" s="61" customFormat="1" ht="30" customHeight="1">
      <c r="C51" s="62"/>
      <c r="D51" s="63"/>
      <c r="E51" s="69" t="s">
        <v>40</v>
      </c>
      <c r="F51" s="65">
        <v>0</v>
      </c>
      <c r="G51" s="65">
        <v>0</v>
      </c>
      <c r="H51" s="66">
        <f t="shared" si="10"/>
        <v>0</v>
      </c>
      <c r="I51" s="67">
        <v>0</v>
      </c>
      <c r="J51" s="65">
        <v>5231</v>
      </c>
      <c r="K51" s="65">
        <v>25128</v>
      </c>
      <c r="L51" s="65">
        <v>97088</v>
      </c>
      <c r="M51" s="65">
        <v>280638</v>
      </c>
      <c r="N51" s="65">
        <v>299967</v>
      </c>
      <c r="O51" s="129">
        <f t="shared" si="3"/>
        <v>708052</v>
      </c>
      <c r="P51" s="68">
        <f t="shared" si="4"/>
        <v>708052</v>
      </c>
    </row>
    <row r="52" spans="3:16" s="61" customFormat="1" ht="30" customHeight="1">
      <c r="C52" s="62"/>
      <c r="D52" s="63"/>
      <c r="E52" s="69" t="s">
        <v>41</v>
      </c>
      <c r="F52" s="65">
        <v>91577</v>
      </c>
      <c r="G52" s="65">
        <v>325116</v>
      </c>
      <c r="H52" s="66">
        <f t="shared" si="10"/>
        <v>416693</v>
      </c>
      <c r="I52" s="67">
        <v>0</v>
      </c>
      <c r="J52" s="65">
        <v>704506</v>
      </c>
      <c r="K52" s="65">
        <v>643224</v>
      </c>
      <c r="L52" s="65">
        <v>451410</v>
      </c>
      <c r="M52" s="65">
        <v>498846</v>
      </c>
      <c r="N52" s="65">
        <v>393348</v>
      </c>
      <c r="O52" s="129">
        <f t="shared" si="3"/>
        <v>2691334</v>
      </c>
      <c r="P52" s="68">
        <f t="shared" si="4"/>
        <v>3108027</v>
      </c>
    </row>
    <row r="53" spans="3:16" s="61" customFormat="1" ht="30" customHeight="1">
      <c r="C53" s="62"/>
      <c r="D53" s="63"/>
      <c r="E53" s="69" t="s">
        <v>42</v>
      </c>
      <c r="F53" s="65">
        <v>81638</v>
      </c>
      <c r="G53" s="65">
        <v>262556</v>
      </c>
      <c r="H53" s="66">
        <f t="shared" si="10"/>
        <v>344194</v>
      </c>
      <c r="I53" s="67">
        <v>0</v>
      </c>
      <c r="J53" s="65">
        <v>660030</v>
      </c>
      <c r="K53" s="65">
        <v>455454</v>
      </c>
      <c r="L53" s="65">
        <v>416867</v>
      </c>
      <c r="M53" s="65">
        <v>322995</v>
      </c>
      <c r="N53" s="65">
        <v>188099</v>
      </c>
      <c r="O53" s="129">
        <f t="shared" si="3"/>
        <v>2043445</v>
      </c>
      <c r="P53" s="68">
        <f t="shared" si="4"/>
        <v>2387639</v>
      </c>
    </row>
    <row r="54" spans="3:16" s="61" customFormat="1" ht="30" customHeight="1">
      <c r="C54" s="62"/>
      <c r="D54" s="63"/>
      <c r="E54" s="69" t="s">
        <v>43</v>
      </c>
      <c r="F54" s="65">
        <v>24982</v>
      </c>
      <c r="G54" s="65">
        <v>50177</v>
      </c>
      <c r="H54" s="66">
        <f t="shared" si="10"/>
        <v>75159</v>
      </c>
      <c r="I54" s="67">
        <v>0</v>
      </c>
      <c r="J54" s="65">
        <v>349963</v>
      </c>
      <c r="K54" s="65">
        <v>345691</v>
      </c>
      <c r="L54" s="65">
        <v>267418</v>
      </c>
      <c r="M54" s="65">
        <v>209626</v>
      </c>
      <c r="N54" s="65">
        <v>120031</v>
      </c>
      <c r="O54" s="129">
        <f t="shared" si="3"/>
        <v>1292729</v>
      </c>
      <c r="P54" s="68">
        <f t="shared" si="4"/>
        <v>1367888</v>
      </c>
    </row>
    <row r="55" spans="3:16" s="61" customFormat="1" ht="30" customHeight="1">
      <c r="C55" s="62"/>
      <c r="D55" s="70" t="s">
        <v>44</v>
      </c>
      <c r="E55" s="71"/>
      <c r="F55" s="65">
        <f>SUM(F56:F57)</f>
        <v>689279</v>
      </c>
      <c r="G55" s="65">
        <f>SUM(G56:G57)</f>
        <v>1468920</v>
      </c>
      <c r="H55" s="66">
        <f t="shared" si="10"/>
        <v>2158199</v>
      </c>
      <c r="I55" s="67">
        <f aca="true" t="shared" si="13" ref="I55:N55">SUM(I56:I57)</f>
        <v>0</v>
      </c>
      <c r="J55" s="65">
        <f t="shared" si="13"/>
        <v>13549261</v>
      </c>
      <c r="K55" s="65">
        <f t="shared" si="13"/>
        <v>10686914</v>
      </c>
      <c r="L55" s="65">
        <f t="shared" si="13"/>
        <v>7476837</v>
      </c>
      <c r="M55" s="65">
        <f t="shared" si="13"/>
        <v>5882211</v>
      </c>
      <c r="N55" s="65">
        <f t="shared" si="13"/>
        <v>2847085</v>
      </c>
      <c r="O55" s="129">
        <f t="shared" si="3"/>
        <v>40442308</v>
      </c>
      <c r="P55" s="68">
        <f t="shared" si="4"/>
        <v>42600507</v>
      </c>
    </row>
    <row r="56" spans="3:16" s="61" customFormat="1" ht="30" customHeight="1">
      <c r="C56" s="62"/>
      <c r="D56" s="63"/>
      <c r="E56" s="69" t="s">
        <v>45</v>
      </c>
      <c r="F56" s="65">
        <v>0</v>
      </c>
      <c r="G56" s="65">
        <v>591</v>
      </c>
      <c r="H56" s="66">
        <f t="shared" si="10"/>
        <v>591</v>
      </c>
      <c r="I56" s="67">
        <v>0</v>
      </c>
      <c r="J56" s="65">
        <v>10097334</v>
      </c>
      <c r="K56" s="65">
        <v>8251998</v>
      </c>
      <c r="L56" s="65">
        <v>5728130</v>
      </c>
      <c r="M56" s="65">
        <v>5101682</v>
      </c>
      <c r="N56" s="65">
        <v>2492898</v>
      </c>
      <c r="O56" s="129">
        <f t="shared" si="3"/>
        <v>31672042</v>
      </c>
      <c r="P56" s="68">
        <f t="shared" si="4"/>
        <v>31672633</v>
      </c>
    </row>
    <row r="57" spans="3:16" s="61" customFormat="1" ht="30" customHeight="1">
      <c r="C57" s="62"/>
      <c r="D57" s="63"/>
      <c r="E57" s="69" t="s">
        <v>46</v>
      </c>
      <c r="F57" s="65">
        <v>689279</v>
      </c>
      <c r="G57" s="65">
        <v>1468329</v>
      </c>
      <c r="H57" s="66">
        <f t="shared" si="10"/>
        <v>2157608</v>
      </c>
      <c r="I57" s="67">
        <v>0</v>
      </c>
      <c r="J57" s="65">
        <v>3451927</v>
      </c>
      <c r="K57" s="65">
        <v>2434916</v>
      </c>
      <c r="L57" s="65">
        <v>1748707</v>
      </c>
      <c r="M57" s="65">
        <v>780529</v>
      </c>
      <c r="N57" s="65">
        <v>354187</v>
      </c>
      <c r="O57" s="129">
        <f t="shared" si="3"/>
        <v>8770266</v>
      </c>
      <c r="P57" s="68">
        <f t="shared" si="4"/>
        <v>10927874</v>
      </c>
    </row>
    <row r="58" spans="3:16" s="61" customFormat="1" ht="30" customHeight="1">
      <c r="C58" s="62"/>
      <c r="D58" s="70" t="s">
        <v>47</v>
      </c>
      <c r="E58" s="71"/>
      <c r="F58" s="65">
        <f>SUM(F59:F62)</f>
        <v>19602</v>
      </c>
      <c r="G58" s="65">
        <f>SUM(G59:G62)</f>
        <v>94460</v>
      </c>
      <c r="H58" s="66">
        <f t="shared" si="10"/>
        <v>114062</v>
      </c>
      <c r="I58" s="67">
        <f aca="true" t="shared" si="14" ref="I58:N58">SUM(I59:I62)</f>
        <v>0</v>
      </c>
      <c r="J58" s="65">
        <f t="shared" si="14"/>
        <v>981926</v>
      </c>
      <c r="K58" s="65">
        <f t="shared" si="14"/>
        <v>1290946</v>
      </c>
      <c r="L58" s="65">
        <f t="shared" si="14"/>
        <v>2792165</v>
      </c>
      <c r="M58" s="65">
        <f t="shared" si="14"/>
        <v>2787464</v>
      </c>
      <c r="N58" s="65">
        <f t="shared" si="14"/>
        <v>1274484</v>
      </c>
      <c r="O58" s="129">
        <f t="shared" si="3"/>
        <v>9126985</v>
      </c>
      <c r="P58" s="68">
        <f t="shared" si="4"/>
        <v>9241047</v>
      </c>
    </row>
    <row r="59" spans="3:16" s="61" customFormat="1" ht="30" customHeight="1">
      <c r="C59" s="62"/>
      <c r="D59" s="63"/>
      <c r="E59" s="69" t="s">
        <v>48</v>
      </c>
      <c r="F59" s="65">
        <v>16855</v>
      </c>
      <c r="G59" s="65">
        <v>84332</v>
      </c>
      <c r="H59" s="66">
        <f t="shared" si="10"/>
        <v>101187</v>
      </c>
      <c r="I59" s="67">
        <v>0</v>
      </c>
      <c r="J59" s="65">
        <v>842510</v>
      </c>
      <c r="K59" s="65">
        <v>1104672</v>
      </c>
      <c r="L59" s="65">
        <v>2625021</v>
      </c>
      <c r="M59" s="65">
        <v>2694864</v>
      </c>
      <c r="N59" s="65">
        <v>1208291</v>
      </c>
      <c r="O59" s="129">
        <f t="shared" si="3"/>
        <v>8475358</v>
      </c>
      <c r="P59" s="68">
        <f t="shared" si="4"/>
        <v>8576545</v>
      </c>
    </row>
    <row r="60" spans="3:16" s="61" customFormat="1" ht="30" customHeight="1">
      <c r="C60" s="62"/>
      <c r="D60" s="63"/>
      <c r="E60" s="72" t="s">
        <v>49</v>
      </c>
      <c r="F60" s="65">
        <v>2747</v>
      </c>
      <c r="G60" s="65">
        <v>10128</v>
      </c>
      <c r="H60" s="66">
        <f t="shared" si="10"/>
        <v>12875</v>
      </c>
      <c r="I60" s="67">
        <v>0</v>
      </c>
      <c r="J60" s="65">
        <v>139416</v>
      </c>
      <c r="K60" s="65">
        <v>186274</v>
      </c>
      <c r="L60" s="65">
        <v>167144</v>
      </c>
      <c r="M60" s="65">
        <v>92600</v>
      </c>
      <c r="N60" s="65">
        <v>66193</v>
      </c>
      <c r="O60" s="129">
        <f t="shared" si="3"/>
        <v>651627</v>
      </c>
      <c r="P60" s="68">
        <f t="shared" si="4"/>
        <v>664502</v>
      </c>
    </row>
    <row r="61" spans="3:16" s="61" customFormat="1" ht="30" customHeight="1">
      <c r="C61" s="62"/>
      <c r="D61" s="63"/>
      <c r="E61" s="72" t="s">
        <v>50</v>
      </c>
      <c r="F61" s="65">
        <v>0</v>
      </c>
      <c r="G61" s="65">
        <v>0</v>
      </c>
      <c r="H61" s="66">
        <f t="shared" si="10"/>
        <v>0</v>
      </c>
      <c r="I61" s="67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129">
        <f t="shared" si="3"/>
        <v>0</v>
      </c>
      <c r="P61" s="68">
        <f t="shared" si="4"/>
        <v>0</v>
      </c>
    </row>
    <row r="62" spans="3:16" s="61" customFormat="1" ht="30" customHeight="1">
      <c r="C62" s="62"/>
      <c r="D62" s="73"/>
      <c r="E62" s="72" t="s">
        <v>77</v>
      </c>
      <c r="F62" s="65">
        <v>0</v>
      </c>
      <c r="G62" s="65">
        <v>0</v>
      </c>
      <c r="H62" s="66">
        <f t="shared" si="10"/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29">
        <f t="shared" si="3"/>
        <v>0</v>
      </c>
      <c r="P62" s="68">
        <f t="shared" si="4"/>
        <v>0</v>
      </c>
    </row>
    <row r="63" spans="3:16" s="61" customFormat="1" ht="30" customHeight="1">
      <c r="C63" s="62"/>
      <c r="D63" s="70" t="s">
        <v>51</v>
      </c>
      <c r="E63" s="71"/>
      <c r="F63" s="65">
        <f>SUM(F64)</f>
        <v>280233</v>
      </c>
      <c r="G63" s="65">
        <f>SUM(G64)</f>
        <v>608360</v>
      </c>
      <c r="H63" s="66">
        <f t="shared" si="10"/>
        <v>888593</v>
      </c>
      <c r="I63" s="67">
        <f aca="true" t="shared" si="15" ref="I63:N63">SUM(I64)</f>
        <v>0</v>
      </c>
      <c r="J63" s="65">
        <f t="shared" si="15"/>
        <v>1107704</v>
      </c>
      <c r="K63" s="65">
        <f t="shared" si="15"/>
        <v>1731767</v>
      </c>
      <c r="L63" s="65">
        <f t="shared" si="15"/>
        <v>1265044</v>
      </c>
      <c r="M63" s="65">
        <f t="shared" si="15"/>
        <v>1018160</v>
      </c>
      <c r="N63" s="65">
        <f t="shared" si="15"/>
        <v>579156</v>
      </c>
      <c r="O63" s="129">
        <f t="shared" si="3"/>
        <v>5701831</v>
      </c>
      <c r="P63" s="68">
        <f t="shared" si="4"/>
        <v>6590424</v>
      </c>
    </row>
    <row r="64" spans="3:16" s="61" customFormat="1" ht="30" customHeight="1">
      <c r="C64" s="62"/>
      <c r="D64" s="63"/>
      <c r="E64" s="72" t="s">
        <v>52</v>
      </c>
      <c r="F64" s="65">
        <v>280233</v>
      </c>
      <c r="G64" s="65">
        <v>608360</v>
      </c>
      <c r="H64" s="66">
        <f t="shared" si="10"/>
        <v>888593</v>
      </c>
      <c r="I64" s="67">
        <v>0</v>
      </c>
      <c r="J64" s="65">
        <v>1107704</v>
      </c>
      <c r="K64" s="65">
        <v>1731767</v>
      </c>
      <c r="L64" s="65">
        <v>1265044</v>
      </c>
      <c r="M64" s="65">
        <v>1018160</v>
      </c>
      <c r="N64" s="65">
        <v>579156</v>
      </c>
      <c r="O64" s="129">
        <f t="shared" si="3"/>
        <v>5701831</v>
      </c>
      <c r="P64" s="68">
        <f t="shared" si="4"/>
        <v>6590424</v>
      </c>
    </row>
    <row r="65" spans="3:16" s="61" customFormat="1" ht="30" customHeight="1" hidden="1">
      <c r="C65" s="62"/>
      <c r="D65" s="63"/>
      <c r="E65" s="72" t="s">
        <v>53</v>
      </c>
      <c r="F65" s="65">
        <v>0</v>
      </c>
      <c r="G65" s="65">
        <v>0</v>
      </c>
      <c r="H65" s="66">
        <f t="shared" si="10"/>
        <v>0</v>
      </c>
      <c r="I65" s="67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129">
        <f t="shared" si="3"/>
        <v>0</v>
      </c>
      <c r="P65" s="68">
        <f t="shared" si="4"/>
        <v>0</v>
      </c>
    </row>
    <row r="66" spans="3:16" s="61" customFormat="1" ht="30" customHeight="1" hidden="1">
      <c r="C66" s="62"/>
      <c r="D66" s="63"/>
      <c r="E66" s="72" t="s">
        <v>54</v>
      </c>
      <c r="F66" s="65">
        <v>0</v>
      </c>
      <c r="G66" s="65">
        <v>0</v>
      </c>
      <c r="H66" s="66">
        <f t="shared" si="10"/>
        <v>0</v>
      </c>
      <c r="I66" s="67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129">
        <f t="shared" si="3"/>
        <v>0</v>
      </c>
      <c r="P66" s="68">
        <f t="shared" si="4"/>
        <v>0</v>
      </c>
    </row>
    <row r="67" spans="3:16" s="61" customFormat="1" ht="30" customHeight="1">
      <c r="C67" s="62"/>
      <c r="D67" s="74" t="s">
        <v>55</v>
      </c>
      <c r="E67" s="75"/>
      <c r="F67" s="65">
        <v>120493</v>
      </c>
      <c r="G67" s="65">
        <v>126735</v>
      </c>
      <c r="H67" s="66">
        <f t="shared" si="10"/>
        <v>247228</v>
      </c>
      <c r="I67" s="67">
        <v>0</v>
      </c>
      <c r="J67" s="65">
        <v>1594129</v>
      </c>
      <c r="K67" s="65">
        <v>1079631</v>
      </c>
      <c r="L67" s="65">
        <v>1265582</v>
      </c>
      <c r="M67" s="65">
        <v>1449628</v>
      </c>
      <c r="N67" s="65">
        <v>650783</v>
      </c>
      <c r="O67" s="129">
        <f t="shared" si="3"/>
        <v>6039753</v>
      </c>
      <c r="P67" s="68">
        <f t="shared" si="4"/>
        <v>6286981</v>
      </c>
    </row>
    <row r="68" spans="3:16" s="61" customFormat="1" ht="30" customHeight="1" thickBot="1">
      <c r="C68" s="76"/>
      <c r="D68" s="77" t="s">
        <v>56</v>
      </c>
      <c r="E68" s="78"/>
      <c r="F68" s="79">
        <v>371690</v>
      </c>
      <c r="G68" s="79">
        <v>511750</v>
      </c>
      <c r="H68" s="80">
        <f t="shared" si="10"/>
        <v>883440</v>
      </c>
      <c r="I68" s="81">
        <v>0</v>
      </c>
      <c r="J68" s="79">
        <v>3833202</v>
      </c>
      <c r="K68" s="79">
        <v>2289976</v>
      </c>
      <c r="L68" s="79">
        <v>1624790</v>
      </c>
      <c r="M68" s="79">
        <v>1133194</v>
      </c>
      <c r="N68" s="79">
        <v>475600</v>
      </c>
      <c r="O68" s="130">
        <f t="shared" si="3"/>
        <v>9356762</v>
      </c>
      <c r="P68" s="82">
        <f t="shared" si="4"/>
        <v>10240202</v>
      </c>
    </row>
    <row r="69" spans="3:16" s="61" customFormat="1" ht="30" customHeight="1">
      <c r="C69" s="59" t="s">
        <v>57</v>
      </c>
      <c r="D69" s="83"/>
      <c r="E69" s="84"/>
      <c r="F69" s="60">
        <f>SUM(F70:F78)</f>
        <v>70031</v>
      </c>
      <c r="G69" s="60">
        <f>SUM(G70:G78)</f>
        <v>105707</v>
      </c>
      <c r="H69" s="85">
        <f t="shared" si="10"/>
        <v>175738</v>
      </c>
      <c r="I69" s="86">
        <f aca="true" t="shared" si="16" ref="I69:N69">SUM(I70:I78)</f>
        <v>0</v>
      </c>
      <c r="J69" s="60">
        <f t="shared" si="16"/>
        <v>10169778</v>
      </c>
      <c r="K69" s="60">
        <f t="shared" si="16"/>
        <v>10240679</v>
      </c>
      <c r="L69" s="60">
        <f t="shared" si="16"/>
        <v>12918393</v>
      </c>
      <c r="M69" s="60">
        <f t="shared" si="16"/>
        <v>13933333</v>
      </c>
      <c r="N69" s="60">
        <f t="shared" si="16"/>
        <v>9939310</v>
      </c>
      <c r="O69" s="128">
        <f t="shared" si="3"/>
        <v>57201493</v>
      </c>
      <c r="P69" s="87">
        <f t="shared" si="4"/>
        <v>57377231</v>
      </c>
    </row>
    <row r="70" spans="3:16" s="61" customFormat="1" ht="30" customHeight="1">
      <c r="C70" s="88"/>
      <c r="D70" s="74" t="s">
        <v>58</v>
      </c>
      <c r="E70" s="75"/>
      <c r="F70" s="89">
        <v>0</v>
      </c>
      <c r="G70" s="89">
        <v>0</v>
      </c>
      <c r="H70" s="90">
        <f t="shared" si="10"/>
        <v>0</v>
      </c>
      <c r="I70" s="91">
        <v>0</v>
      </c>
      <c r="J70" s="89">
        <v>1195416</v>
      </c>
      <c r="K70" s="89">
        <v>1813877</v>
      </c>
      <c r="L70" s="89">
        <v>1637745</v>
      </c>
      <c r="M70" s="89">
        <v>1454932</v>
      </c>
      <c r="N70" s="89">
        <v>596392</v>
      </c>
      <c r="O70" s="131">
        <f t="shared" si="3"/>
        <v>6698362</v>
      </c>
      <c r="P70" s="92">
        <f t="shared" si="4"/>
        <v>6698362</v>
      </c>
    </row>
    <row r="71" spans="3:16" s="61" customFormat="1" ht="30" customHeight="1">
      <c r="C71" s="62"/>
      <c r="D71" s="74" t="s">
        <v>59</v>
      </c>
      <c r="E71" s="75"/>
      <c r="F71" s="65">
        <v>0</v>
      </c>
      <c r="G71" s="65">
        <v>0</v>
      </c>
      <c r="H71" s="65">
        <f t="shared" si="10"/>
        <v>0</v>
      </c>
      <c r="I71" s="91">
        <v>0</v>
      </c>
      <c r="J71" s="65">
        <v>36649</v>
      </c>
      <c r="K71" s="65">
        <v>49316</v>
      </c>
      <c r="L71" s="65">
        <v>22393</v>
      </c>
      <c r="M71" s="65">
        <v>18375</v>
      </c>
      <c r="N71" s="65">
        <v>23512</v>
      </c>
      <c r="O71" s="129">
        <f t="shared" si="3"/>
        <v>150245</v>
      </c>
      <c r="P71" s="68">
        <f t="shared" si="4"/>
        <v>150245</v>
      </c>
    </row>
    <row r="72" spans="3:16" s="61" customFormat="1" ht="30" customHeight="1">
      <c r="C72" s="62"/>
      <c r="D72" s="74" t="s">
        <v>74</v>
      </c>
      <c r="E72" s="75"/>
      <c r="F72" s="65">
        <v>0</v>
      </c>
      <c r="G72" s="65">
        <v>0</v>
      </c>
      <c r="H72" s="65">
        <f t="shared" si="10"/>
        <v>0</v>
      </c>
      <c r="I72" s="91">
        <v>0</v>
      </c>
      <c r="J72" s="65">
        <v>5007085</v>
      </c>
      <c r="K72" s="65">
        <v>3848046</v>
      </c>
      <c r="L72" s="65">
        <v>3064156</v>
      </c>
      <c r="M72" s="65">
        <v>1661557</v>
      </c>
      <c r="N72" s="65">
        <v>1097547</v>
      </c>
      <c r="O72" s="129">
        <f t="shared" si="3"/>
        <v>14678391</v>
      </c>
      <c r="P72" s="68">
        <f t="shared" si="4"/>
        <v>14678391</v>
      </c>
    </row>
    <row r="73" spans="3:16" s="61" customFormat="1" ht="30" customHeight="1">
      <c r="C73" s="62"/>
      <c r="D73" s="74" t="s">
        <v>60</v>
      </c>
      <c r="E73" s="75"/>
      <c r="F73" s="65">
        <v>0</v>
      </c>
      <c r="G73" s="65">
        <v>0</v>
      </c>
      <c r="H73" s="65">
        <f t="shared" si="10"/>
        <v>0</v>
      </c>
      <c r="I73" s="67">
        <v>0</v>
      </c>
      <c r="J73" s="65">
        <v>539469</v>
      </c>
      <c r="K73" s="65">
        <v>462224</v>
      </c>
      <c r="L73" s="65">
        <v>490682</v>
      </c>
      <c r="M73" s="65">
        <v>851492</v>
      </c>
      <c r="N73" s="65">
        <v>421798</v>
      </c>
      <c r="O73" s="129">
        <f t="shared" si="3"/>
        <v>2765665</v>
      </c>
      <c r="P73" s="68">
        <f t="shared" si="4"/>
        <v>2765665</v>
      </c>
    </row>
    <row r="74" spans="3:16" s="61" customFormat="1" ht="30" customHeight="1">
      <c r="C74" s="62"/>
      <c r="D74" s="74" t="s">
        <v>61</v>
      </c>
      <c r="E74" s="75"/>
      <c r="F74" s="65">
        <v>70031</v>
      </c>
      <c r="G74" s="65">
        <v>105707</v>
      </c>
      <c r="H74" s="65">
        <f t="shared" si="10"/>
        <v>175738</v>
      </c>
      <c r="I74" s="67">
        <v>0</v>
      </c>
      <c r="J74" s="65">
        <v>1496950</v>
      </c>
      <c r="K74" s="65">
        <v>1241985</v>
      </c>
      <c r="L74" s="65">
        <v>1577243</v>
      </c>
      <c r="M74" s="65">
        <v>1121980</v>
      </c>
      <c r="N74" s="65">
        <v>257470</v>
      </c>
      <c r="O74" s="129">
        <f t="shared" si="3"/>
        <v>5695628</v>
      </c>
      <c r="P74" s="68">
        <f t="shared" si="4"/>
        <v>5871366</v>
      </c>
    </row>
    <row r="75" spans="3:16" s="61" customFormat="1" ht="30" customHeight="1">
      <c r="C75" s="62"/>
      <c r="D75" s="74" t="s">
        <v>62</v>
      </c>
      <c r="E75" s="75"/>
      <c r="F75" s="65">
        <v>0</v>
      </c>
      <c r="G75" s="65">
        <v>0</v>
      </c>
      <c r="H75" s="65">
        <f t="shared" si="10"/>
        <v>0</v>
      </c>
      <c r="I75" s="91">
        <v>0</v>
      </c>
      <c r="J75" s="65">
        <v>1871951</v>
      </c>
      <c r="K75" s="65">
        <v>2713592</v>
      </c>
      <c r="L75" s="65">
        <v>3660330</v>
      </c>
      <c r="M75" s="65">
        <v>1879039</v>
      </c>
      <c r="N75" s="65">
        <v>1071339</v>
      </c>
      <c r="O75" s="129">
        <f aca="true" t="shared" si="17" ref="O75:O84">SUM(I75:N75)</f>
        <v>11196251</v>
      </c>
      <c r="P75" s="68">
        <f aca="true" t="shared" si="18" ref="P75:P84">SUM(O75,H75)</f>
        <v>11196251</v>
      </c>
    </row>
    <row r="76" spans="3:16" s="61" customFormat="1" ht="30" customHeight="1">
      <c r="C76" s="62"/>
      <c r="D76" s="74" t="s">
        <v>63</v>
      </c>
      <c r="E76" s="75"/>
      <c r="F76" s="65">
        <v>0</v>
      </c>
      <c r="G76" s="65">
        <v>0</v>
      </c>
      <c r="H76" s="65">
        <f t="shared" si="10"/>
        <v>0</v>
      </c>
      <c r="I76" s="91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129">
        <f t="shared" si="17"/>
        <v>0</v>
      </c>
      <c r="P76" s="68">
        <f t="shared" si="18"/>
        <v>0</v>
      </c>
    </row>
    <row r="77" spans="3:16" s="61" customFormat="1" ht="30" customHeight="1">
      <c r="C77" s="62"/>
      <c r="D77" s="213" t="s">
        <v>64</v>
      </c>
      <c r="E77" s="214"/>
      <c r="F77" s="65">
        <v>0</v>
      </c>
      <c r="G77" s="65">
        <v>0</v>
      </c>
      <c r="H77" s="66">
        <f t="shared" si="10"/>
        <v>0</v>
      </c>
      <c r="I77" s="91">
        <v>0</v>
      </c>
      <c r="J77" s="65">
        <v>22258</v>
      </c>
      <c r="K77" s="65">
        <v>111639</v>
      </c>
      <c r="L77" s="65">
        <v>2465844</v>
      </c>
      <c r="M77" s="65">
        <v>6945958</v>
      </c>
      <c r="N77" s="65">
        <v>6471252</v>
      </c>
      <c r="O77" s="129">
        <f t="shared" si="17"/>
        <v>16016951</v>
      </c>
      <c r="P77" s="68">
        <f t="shared" si="18"/>
        <v>16016951</v>
      </c>
    </row>
    <row r="78" spans="3:16" s="61" customFormat="1" ht="30" customHeight="1" thickBot="1">
      <c r="C78" s="76"/>
      <c r="D78" s="215" t="s">
        <v>65</v>
      </c>
      <c r="E78" s="216"/>
      <c r="F78" s="93">
        <v>0</v>
      </c>
      <c r="G78" s="93">
        <v>0</v>
      </c>
      <c r="H78" s="94">
        <f t="shared" si="10"/>
        <v>0</v>
      </c>
      <c r="I78" s="95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132">
        <f t="shared" si="17"/>
        <v>0</v>
      </c>
      <c r="P78" s="96">
        <f t="shared" si="18"/>
        <v>0</v>
      </c>
    </row>
    <row r="79" spans="3:16" s="61" customFormat="1" ht="30" customHeight="1">
      <c r="C79" s="59" t="s">
        <v>66</v>
      </c>
      <c r="D79" s="83"/>
      <c r="E79" s="84"/>
      <c r="F79" s="60">
        <f>SUM(F80:F83)</f>
        <v>0</v>
      </c>
      <c r="G79" s="60">
        <f>SUM(G80:G83)</f>
        <v>0</v>
      </c>
      <c r="H79" s="85">
        <f t="shared" si="10"/>
        <v>0</v>
      </c>
      <c r="I79" s="97">
        <v>0</v>
      </c>
      <c r="J79" s="60">
        <f>SUM(J80:J83)</f>
        <v>4178464</v>
      </c>
      <c r="K79" s="60">
        <f>SUM(K80:K83)</f>
        <v>4957248</v>
      </c>
      <c r="L79" s="60">
        <f>SUM(L80:L83)</f>
        <v>11954627</v>
      </c>
      <c r="M79" s="60">
        <f>SUM(M80:M83)</f>
        <v>27715507</v>
      </c>
      <c r="N79" s="60">
        <f>SUM(N80:N83)</f>
        <v>19979186</v>
      </c>
      <c r="O79" s="128">
        <f t="shared" si="17"/>
        <v>68785032</v>
      </c>
      <c r="P79" s="87">
        <f t="shared" si="18"/>
        <v>68785032</v>
      </c>
    </row>
    <row r="80" spans="3:16" s="61" customFormat="1" ht="30" customHeight="1">
      <c r="C80" s="62"/>
      <c r="D80" s="74" t="s">
        <v>67</v>
      </c>
      <c r="E80" s="75"/>
      <c r="F80" s="65">
        <v>0</v>
      </c>
      <c r="G80" s="65">
        <v>0</v>
      </c>
      <c r="H80" s="66">
        <f t="shared" si="10"/>
        <v>0</v>
      </c>
      <c r="I80" s="91">
        <v>0</v>
      </c>
      <c r="J80" s="65">
        <v>177784</v>
      </c>
      <c r="K80" s="65">
        <v>259461</v>
      </c>
      <c r="L80" s="65">
        <v>5063318</v>
      </c>
      <c r="M80" s="65">
        <v>14230025</v>
      </c>
      <c r="N80" s="65">
        <v>11422188</v>
      </c>
      <c r="O80" s="129">
        <f t="shared" si="17"/>
        <v>31152776</v>
      </c>
      <c r="P80" s="68">
        <f t="shared" si="18"/>
        <v>31152776</v>
      </c>
    </row>
    <row r="81" spans="3:16" s="61" customFormat="1" ht="30" customHeight="1">
      <c r="C81" s="62"/>
      <c r="D81" s="74" t="s">
        <v>68</v>
      </c>
      <c r="E81" s="75"/>
      <c r="F81" s="65">
        <v>0</v>
      </c>
      <c r="G81" s="65">
        <v>0</v>
      </c>
      <c r="H81" s="66">
        <f t="shared" si="10"/>
        <v>0</v>
      </c>
      <c r="I81" s="91">
        <v>0</v>
      </c>
      <c r="J81" s="65">
        <v>3782529</v>
      </c>
      <c r="K81" s="65">
        <v>4320691</v>
      </c>
      <c r="L81" s="65">
        <v>5310110</v>
      </c>
      <c r="M81" s="65">
        <v>6903050</v>
      </c>
      <c r="N81" s="65">
        <v>3950427</v>
      </c>
      <c r="O81" s="129">
        <f t="shared" si="17"/>
        <v>24266807</v>
      </c>
      <c r="P81" s="68">
        <f t="shared" si="18"/>
        <v>24266807</v>
      </c>
    </row>
    <row r="82" spans="3:16" s="61" customFormat="1" ht="30" customHeight="1">
      <c r="C82" s="62"/>
      <c r="D82" s="74" t="s">
        <v>69</v>
      </c>
      <c r="E82" s="75"/>
      <c r="F82" s="65">
        <v>0</v>
      </c>
      <c r="G82" s="65">
        <v>0</v>
      </c>
      <c r="H82" s="66">
        <f t="shared" si="10"/>
        <v>0</v>
      </c>
      <c r="I82" s="91">
        <v>0</v>
      </c>
      <c r="J82" s="65">
        <v>113728</v>
      </c>
      <c r="K82" s="65">
        <v>260094</v>
      </c>
      <c r="L82" s="65">
        <v>1439313</v>
      </c>
      <c r="M82" s="65">
        <v>6352330</v>
      </c>
      <c r="N82" s="65">
        <v>4521778</v>
      </c>
      <c r="O82" s="129">
        <f t="shared" si="17"/>
        <v>12687243</v>
      </c>
      <c r="P82" s="68">
        <f t="shared" si="18"/>
        <v>12687243</v>
      </c>
    </row>
    <row r="83" spans="3:16" s="61" customFormat="1" ht="30" customHeight="1" thickBot="1">
      <c r="C83" s="76"/>
      <c r="D83" s="77" t="s">
        <v>78</v>
      </c>
      <c r="E83" s="78"/>
      <c r="F83" s="79">
        <v>0</v>
      </c>
      <c r="G83" s="79">
        <v>0</v>
      </c>
      <c r="H83" s="80">
        <f t="shared" si="10"/>
        <v>0</v>
      </c>
      <c r="I83" s="98">
        <v>0</v>
      </c>
      <c r="J83" s="79">
        <v>104423</v>
      </c>
      <c r="K83" s="79">
        <v>117002</v>
      </c>
      <c r="L83" s="79">
        <v>141886</v>
      </c>
      <c r="M83" s="79">
        <v>230102</v>
      </c>
      <c r="N83" s="79">
        <v>84793</v>
      </c>
      <c r="O83" s="130">
        <f t="shared" si="17"/>
        <v>678206</v>
      </c>
      <c r="P83" s="82">
        <f t="shared" si="18"/>
        <v>678206</v>
      </c>
    </row>
    <row r="84" spans="3:16" s="61" customFormat="1" ht="30" customHeight="1" thickBot="1">
      <c r="C84" s="217" t="s">
        <v>70</v>
      </c>
      <c r="D84" s="218"/>
      <c r="E84" s="218"/>
      <c r="F84" s="99">
        <f>SUM(F48,F69,F79)</f>
        <v>1749525</v>
      </c>
      <c r="G84" s="99">
        <f>SUM(G48,G69,G79)</f>
        <v>3553781</v>
      </c>
      <c r="H84" s="101">
        <f t="shared" si="10"/>
        <v>5303306</v>
      </c>
      <c r="I84" s="102">
        <f aca="true" t="shared" si="19" ref="I84:N84">SUM(I48,I69,I79)</f>
        <v>0</v>
      </c>
      <c r="J84" s="99">
        <f t="shared" si="19"/>
        <v>40425336</v>
      </c>
      <c r="K84" s="99">
        <f t="shared" si="19"/>
        <v>36244265</v>
      </c>
      <c r="L84" s="99">
        <f t="shared" si="19"/>
        <v>42392841</v>
      </c>
      <c r="M84" s="99">
        <f t="shared" si="19"/>
        <v>57314007</v>
      </c>
      <c r="N84" s="99">
        <f t="shared" si="19"/>
        <v>38310027</v>
      </c>
      <c r="O84" s="133">
        <f t="shared" si="17"/>
        <v>214686476</v>
      </c>
      <c r="P84" s="103">
        <f t="shared" si="18"/>
        <v>219989782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201" t="s">
        <v>21</v>
      </c>
      <c r="H1" s="201"/>
      <c r="I1" s="201"/>
      <c r="J1" s="201"/>
      <c r="K1" s="201"/>
      <c r="L1" s="201"/>
      <c r="M1" s="201"/>
      <c r="N1" s="37"/>
      <c r="O1" s="4"/>
    </row>
    <row r="2" spans="5:16" ht="30" customHeight="1">
      <c r="E2" s="5"/>
      <c r="G2" s="180" t="s">
        <v>85</v>
      </c>
      <c r="H2" s="180"/>
      <c r="I2" s="180"/>
      <c r="J2" s="180"/>
      <c r="K2" s="180"/>
      <c r="L2" s="180"/>
      <c r="M2" s="180"/>
      <c r="N2" s="38"/>
      <c r="O2" s="202">
        <v>41086</v>
      </c>
      <c r="P2" s="202"/>
    </row>
    <row r="3" spans="5:17" ht="24.75" customHeight="1">
      <c r="E3" s="39"/>
      <c r="F3" s="40"/>
      <c r="N3" s="41"/>
      <c r="O3" s="202"/>
      <c r="P3" s="202"/>
      <c r="Q3" s="6"/>
    </row>
    <row r="4" spans="3:17" ht="24.75" customHeight="1">
      <c r="C4" s="7"/>
      <c r="N4" s="39"/>
      <c r="O4" s="202" t="s">
        <v>31</v>
      </c>
      <c r="P4" s="202"/>
      <c r="Q4" s="6"/>
    </row>
    <row r="5" spans="3:17" ht="27" customHeight="1">
      <c r="C5" s="7" t="s">
        <v>27</v>
      </c>
      <c r="E5" s="8"/>
      <c r="F5" s="9"/>
      <c r="N5" s="58"/>
      <c r="O5" s="58"/>
      <c r="P5" s="152" t="s">
        <v>79</v>
      </c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203" t="s">
        <v>32</v>
      </c>
      <c r="D7" s="204"/>
      <c r="E7" s="204"/>
      <c r="F7" s="207" t="s">
        <v>33</v>
      </c>
      <c r="G7" s="208"/>
      <c r="H7" s="208"/>
      <c r="I7" s="209" t="s">
        <v>34</v>
      </c>
      <c r="J7" s="209"/>
      <c r="K7" s="209"/>
      <c r="L7" s="209"/>
      <c r="M7" s="209"/>
      <c r="N7" s="209"/>
      <c r="O7" s="210"/>
      <c r="P7" s="211" t="s">
        <v>6</v>
      </c>
      <c r="Q7" s="17"/>
    </row>
    <row r="8" spans="3:17" ht="42" customHeight="1" thickBot="1">
      <c r="C8" s="205"/>
      <c r="D8" s="206"/>
      <c r="E8" s="206"/>
      <c r="F8" s="44" t="s">
        <v>7</v>
      </c>
      <c r="G8" s="44" t="s">
        <v>8</v>
      </c>
      <c r="H8" s="45" t="s">
        <v>9</v>
      </c>
      <c r="I8" s="46" t="s">
        <v>35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212"/>
      <c r="Q8" s="17"/>
    </row>
    <row r="9" spans="3:17" ht="30" customHeight="1" thickBot="1">
      <c r="C9" s="49" t="s">
        <v>72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37</v>
      </c>
      <c r="D10" s="53"/>
      <c r="E10" s="54"/>
      <c r="F10" s="60">
        <f>SUM(F11,F17,F20,F25,F29,F30)</f>
        <v>20489021</v>
      </c>
      <c r="G10" s="60">
        <f>SUM(G11,G17,G20,G25,G29,G30)</f>
        <v>37235128</v>
      </c>
      <c r="H10" s="85">
        <f>SUM(F10:G10)</f>
        <v>57724149</v>
      </c>
      <c r="I10" s="134">
        <f aca="true" t="shared" si="0" ref="I10:N10">SUM(I11,I17,I20,I25,I29,I30)</f>
        <v>0</v>
      </c>
      <c r="J10" s="60">
        <f t="shared" si="0"/>
        <v>265262638</v>
      </c>
      <c r="K10" s="60">
        <f t="shared" si="0"/>
        <v>212454365</v>
      </c>
      <c r="L10" s="60">
        <f t="shared" si="0"/>
        <v>176541922</v>
      </c>
      <c r="M10" s="60">
        <f t="shared" si="0"/>
        <v>158027761</v>
      </c>
      <c r="N10" s="60">
        <f t="shared" si="0"/>
        <v>84570933</v>
      </c>
      <c r="O10" s="128">
        <f>SUM(I10:N10)</f>
        <v>896857619</v>
      </c>
      <c r="P10" s="87">
        <f>SUM(O10,H10)</f>
        <v>954581768</v>
      </c>
      <c r="Q10" s="17"/>
    </row>
    <row r="11" spans="3:16" s="61" customFormat="1" ht="30" customHeight="1">
      <c r="C11" s="62"/>
      <c r="D11" s="63" t="s">
        <v>38</v>
      </c>
      <c r="E11" s="64"/>
      <c r="F11" s="65">
        <f>SUM(F12:F16)</f>
        <v>1984866</v>
      </c>
      <c r="G11" s="65">
        <f>SUM(G12:G16)</f>
        <v>6379237</v>
      </c>
      <c r="H11" s="66">
        <f aca="true" t="shared" si="1" ref="H11:H46">SUM(F11:G11)</f>
        <v>8364103</v>
      </c>
      <c r="I11" s="135">
        <f aca="true" t="shared" si="2" ref="I11:N11">SUM(I12:I16)</f>
        <v>0</v>
      </c>
      <c r="J11" s="65">
        <f t="shared" si="2"/>
        <v>50147583</v>
      </c>
      <c r="K11" s="65">
        <f t="shared" si="2"/>
        <v>39684884</v>
      </c>
      <c r="L11" s="65">
        <f t="shared" si="2"/>
        <v>30963571</v>
      </c>
      <c r="M11" s="65">
        <f t="shared" si="2"/>
        <v>34093833</v>
      </c>
      <c r="N11" s="65">
        <f t="shared" si="2"/>
        <v>25676515</v>
      </c>
      <c r="O11" s="129">
        <f aca="true" t="shared" si="3" ref="O11:O74">SUM(I11:N11)</f>
        <v>180566386</v>
      </c>
      <c r="P11" s="68">
        <f aca="true" t="shared" si="4" ref="P11:P74">SUM(O11,H11)</f>
        <v>188930489</v>
      </c>
    </row>
    <row r="12" spans="3:16" s="61" customFormat="1" ht="30" customHeight="1">
      <c r="C12" s="62"/>
      <c r="D12" s="63"/>
      <c r="E12" s="69" t="s">
        <v>39</v>
      </c>
      <c r="F12" s="65">
        <v>0</v>
      </c>
      <c r="G12" s="65">
        <v>0</v>
      </c>
      <c r="H12" s="66">
        <f t="shared" si="1"/>
        <v>0</v>
      </c>
      <c r="I12" s="135">
        <v>0</v>
      </c>
      <c r="J12" s="65">
        <v>32937450</v>
      </c>
      <c r="K12" s="65">
        <v>24988488</v>
      </c>
      <c r="L12" s="65">
        <v>18634076</v>
      </c>
      <c r="M12" s="65">
        <v>20957584</v>
      </c>
      <c r="N12" s="65">
        <v>15713675</v>
      </c>
      <c r="O12" s="129">
        <f t="shared" si="3"/>
        <v>113231273</v>
      </c>
      <c r="P12" s="68">
        <f t="shared" si="4"/>
        <v>113231273</v>
      </c>
    </row>
    <row r="13" spans="3:16" s="61" customFormat="1" ht="30" customHeight="1">
      <c r="C13" s="62"/>
      <c r="D13" s="63"/>
      <c r="E13" s="69" t="s">
        <v>40</v>
      </c>
      <c r="F13" s="65">
        <v>0</v>
      </c>
      <c r="G13" s="65">
        <v>0</v>
      </c>
      <c r="H13" s="66">
        <f t="shared" si="1"/>
        <v>0</v>
      </c>
      <c r="I13" s="135">
        <v>0</v>
      </c>
      <c r="J13" s="65">
        <v>52310</v>
      </c>
      <c r="K13" s="65">
        <v>251280</v>
      </c>
      <c r="L13" s="65">
        <v>972545</v>
      </c>
      <c r="M13" s="65">
        <v>2816931</v>
      </c>
      <c r="N13" s="65">
        <v>3006054</v>
      </c>
      <c r="O13" s="129">
        <f t="shared" si="3"/>
        <v>7099120</v>
      </c>
      <c r="P13" s="68">
        <f t="shared" si="4"/>
        <v>7099120</v>
      </c>
    </row>
    <row r="14" spans="3:16" s="61" customFormat="1" ht="30" customHeight="1">
      <c r="C14" s="62"/>
      <c r="D14" s="63"/>
      <c r="E14" s="69" t="s">
        <v>41</v>
      </c>
      <c r="F14" s="65">
        <v>918666</v>
      </c>
      <c r="G14" s="65">
        <v>3251907</v>
      </c>
      <c r="H14" s="66">
        <f t="shared" si="1"/>
        <v>4170573</v>
      </c>
      <c r="I14" s="135">
        <v>0</v>
      </c>
      <c r="J14" s="65">
        <v>7056491</v>
      </c>
      <c r="K14" s="65">
        <v>6432757</v>
      </c>
      <c r="L14" s="65">
        <v>4514100</v>
      </c>
      <c r="M14" s="65">
        <v>4993108</v>
      </c>
      <c r="N14" s="65">
        <v>3871884</v>
      </c>
      <c r="O14" s="129">
        <f t="shared" si="3"/>
        <v>26868340</v>
      </c>
      <c r="P14" s="68">
        <f t="shared" si="4"/>
        <v>31038913</v>
      </c>
    </row>
    <row r="15" spans="3:16" s="61" customFormat="1" ht="30" customHeight="1">
      <c r="C15" s="62"/>
      <c r="D15" s="63"/>
      <c r="E15" s="69" t="s">
        <v>42</v>
      </c>
      <c r="F15" s="65">
        <v>816380</v>
      </c>
      <c r="G15" s="65">
        <v>2625560</v>
      </c>
      <c r="H15" s="66">
        <f t="shared" si="1"/>
        <v>3441940</v>
      </c>
      <c r="I15" s="135">
        <v>0</v>
      </c>
      <c r="J15" s="65">
        <v>6601702</v>
      </c>
      <c r="K15" s="65">
        <v>4555449</v>
      </c>
      <c r="L15" s="65">
        <v>4168670</v>
      </c>
      <c r="M15" s="65">
        <v>3229950</v>
      </c>
      <c r="N15" s="65">
        <v>1884592</v>
      </c>
      <c r="O15" s="129">
        <f t="shared" si="3"/>
        <v>20440363</v>
      </c>
      <c r="P15" s="68">
        <f t="shared" si="4"/>
        <v>23882303</v>
      </c>
    </row>
    <row r="16" spans="3:16" s="61" customFormat="1" ht="30" customHeight="1">
      <c r="C16" s="62"/>
      <c r="D16" s="63"/>
      <c r="E16" s="69" t="s">
        <v>43</v>
      </c>
      <c r="F16" s="65">
        <v>249820</v>
      </c>
      <c r="G16" s="65">
        <v>501770</v>
      </c>
      <c r="H16" s="66">
        <f t="shared" si="1"/>
        <v>751590</v>
      </c>
      <c r="I16" s="135">
        <v>0</v>
      </c>
      <c r="J16" s="65">
        <v>3499630</v>
      </c>
      <c r="K16" s="65">
        <v>3456910</v>
      </c>
      <c r="L16" s="65">
        <v>2674180</v>
      </c>
      <c r="M16" s="65">
        <v>2096260</v>
      </c>
      <c r="N16" s="65">
        <v>1200310</v>
      </c>
      <c r="O16" s="129">
        <f t="shared" si="3"/>
        <v>12927290</v>
      </c>
      <c r="P16" s="68">
        <f t="shared" si="4"/>
        <v>13678880</v>
      </c>
    </row>
    <row r="17" spans="3:16" s="61" customFormat="1" ht="30" customHeight="1">
      <c r="C17" s="62"/>
      <c r="D17" s="70" t="s">
        <v>44</v>
      </c>
      <c r="E17" s="71"/>
      <c r="F17" s="65">
        <f>SUM(F18:F19)</f>
        <v>6895336</v>
      </c>
      <c r="G17" s="65">
        <f>SUM(G18:G19)</f>
        <v>14691251</v>
      </c>
      <c r="H17" s="66">
        <f t="shared" si="1"/>
        <v>21586587</v>
      </c>
      <c r="I17" s="135">
        <f aca="true" t="shared" si="5" ref="I17:N17">SUM(I18:I19)</f>
        <v>0</v>
      </c>
      <c r="J17" s="65">
        <f t="shared" si="5"/>
        <v>135535159</v>
      </c>
      <c r="K17" s="65">
        <f t="shared" si="5"/>
        <v>106894145</v>
      </c>
      <c r="L17" s="65">
        <f t="shared" si="5"/>
        <v>74807388</v>
      </c>
      <c r="M17" s="65">
        <f t="shared" si="5"/>
        <v>58867889</v>
      </c>
      <c r="N17" s="65">
        <f t="shared" si="5"/>
        <v>28491899</v>
      </c>
      <c r="O17" s="129">
        <f t="shared" si="3"/>
        <v>404596480</v>
      </c>
      <c r="P17" s="68">
        <f t="shared" si="4"/>
        <v>426183067</v>
      </c>
    </row>
    <row r="18" spans="3:16" s="61" customFormat="1" ht="30" customHeight="1">
      <c r="C18" s="62"/>
      <c r="D18" s="63"/>
      <c r="E18" s="69" t="s">
        <v>45</v>
      </c>
      <c r="F18" s="65">
        <v>0</v>
      </c>
      <c r="G18" s="65">
        <v>5910</v>
      </c>
      <c r="H18" s="66">
        <f t="shared" si="1"/>
        <v>5910</v>
      </c>
      <c r="I18" s="135">
        <v>0</v>
      </c>
      <c r="J18" s="65">
        <v>101005376</v>
      </c>
      <c r="K18" s="65">
        <v>82532893</v>
      </c>
      <c r="L18" s="65">
        <v>57318135</v>
      </c>
      <c r="M18" s="65">
        <v>51062599</v>
      </c>
      <c r="N18" s="65">
        <v>24950029</v>
      </c>
      <c r="O18" s="129">
        <f t="shared" si="3"/>
        <v>316869032</v>
      </c>
      <c r="P18" s="68">
        <f t="shared" si="4"/>
        <v>316874942</v>
      </c>
    </row>
    <row r="19" spans="3:16" s="61" customFormat="1" ht="30" customHeight="1">
      <c r="C19" s="62"/>
      <c r="D19" s="63"/>
      <c r="E19" s="69" t="s">
        <v>46</v>
      </c>
      <c r="F19" s="65">
        <v>6895336</v>
      </c>
      <c r="G19" s="65">
        <v>14685341</v>
      </c>
      <c r="H19" s="66">
        <f t="shared" si="1"/>
        <v>21580677</v>
      </c>
      <c r="I19" s="135">
        <v>0</v>
      </c>
      <c r="J19" s="65">
        <v>34529783</v>
      </c>
      <c r="K19" s="65">
        <v>24361252</v>
      </c>
      <c r="L19" s="65">
        <v>17489253</v>
      </c>
      <c r="M19" s="65">
        <v>7805290</v>
      </c>
      <c r="N19" s="65">
        <v>3541870</v>
      </c>
      <c r="O19" s="129">
        <f t="shared" si="3"/>
        <v>87727448</v>
      </c>
      <c r="P19" s="68">
        <f t="shared" si="4"/>
        <v>109308125</v>
      </c>
    </row>
    <row r="20" spans="3:16" s="61" customFormat="1" ht="30" customHeight="1">
      <c r="C20" s="62"/>
      <c r="D20" s="70" t="s">
        <v>47</v>
      </c>
      <c r="E20" s="71"/>
      <c r="F20" s="65">
        <f>SUM(F21:F24)</f>
        <v>196020</v>
      </c>
      <c r="G20" s="65">
        <f>SUM(G21:G24)</f>
        <v>945712</v>
      </c>
      <c r="H20" s="66">
        <f t="shared" si="1"/>
        <v>1141732</v>
      </c>
      <c r="I20" s="135">
        <f aca="true" t="shared" si="6" ref="I20:N20">SUM(I21:I24)</f>
        <v>0</v>
      </c>
      <c r="J20" s="65">
        <f t="shared" si="6"/>
        <v>9819771</v>
      </c>
      <c r="K20" s="65">
        <f t="shared" si="6"/>
        <v>12913933</v>
      </c>
      <c r="L20" s="65">
        <f t="shared" si="6"/>
        <v>27974115</v>
      </c>
      <c r="M20" s="65">
        <f t="shared" si="6"/>
        <v>27878915</v>
      </c>
      <c r="N20" s="65">
        <f t="shared" si="6"/>
        <v>12744840</v>
      </c>
      <c r="O20" s="129">
        <f t="shared" si="3"/>
        <v>91331574</v>
      </c>
      <c r="P20" s="68">
        <f t="shared" si="4"/>
        <v>92473306</v>
      </c>
    </row>
    <row r="21" spans="3:16" s="61" customFormat="1" ht="30" customHeight="1">
      <c r="C21" s="62"/>
      <c r="D21" s="63"/>
      <c r="E21" s="69" t="s">
        <v>48</v>
      </c>
      <c r="F21" s="65">
        <v>168550</v>
      </c>
      <c r="G21" s="65">
        <v>844432</v>
      </c>
      <c r="H21" s="66">
        <f t="shared" si="1"/>
        <v>1012982</v>
      </c>
      <c r="I21" s="135">
        <v>0</v>
      </c>
      <c r="J21" s="65">
        <v>8425611</v>
      </c>
      <c r="K21" s="65">
        <v>11051193</v>
      </c>
      <c r="L21" s="65">
        <v>26302675</v>
      </c>
      <c r="M21" s="65">
        <v>26952915</v>
      </c>
      <c r="N21" s="65">
        <v>12082910</v>
      </c>
      <c r="O21" s="129">
        <f t="shared" si="3"/>
        <v>84815304</v>
      </c>
      <c r="P21" s="68">
        <f t="shared" si="4"/>
        <v>85828286</v>
      </c>
    </row>
    <row r="22" spans="3:16" s="61" customFormat="1" ht="30" customHeight="1">
      <c r="C22" s="62"/>
      <c r="D22" s="63"/>
      <c r="E22" s="72" t="s">
        <v>49</v>
      </c>
      <c r="F22" s="65">
        <v>27470</v>
      </c>
      <c r="G22" s="65">
        <v>101280</v>
      </c>
      <c r="H22" s="66">
        <f t="shared" si="1"/>
        <v>128750</v>
      </c>
      <c r="I22" s="135">
        <v>0</v>
      </c>
      <c r="J22" s="65">
        <v>1394160</v>
      </c>
      <c r="K22" s="65">
        <v>1862740</v>
      </c>
      <c r="L22" s="65">
        <v>1671440</v>
      </c>
      <c r="M22" s="65">
        <v>926000</v>
      </c>
      <c r="N22" s="65">
        <v>661930</v>
      </c>
      <c r="O22" s="129">
        <f t="shared" si="3"/>
        <v>6516270</v>
      </c>
      <c r="P22" s="68">
        <f t="shared" si="4"/>
        <v>6645020</v>
      </c>
    </row>
    <row r="23" spans="3:16" s="61" customFormat="1" ht="30" customHeight="1">
      <c r="C23" s="62"/>
      <c r="D23" s="63"/>
      <c r="E23" s="72" t="s">
        <v>50</v>
      </c>
      <c r="F23" s="65">
        <v>0</v>
      </c>
      <c r="G23" s="65">
        <v>0</v>
      </c>
      <c r="H23" s="66">
        <f t="shared" si="1"/>
        <v>0</v>
      </c>
      <c r="I23" s="13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29">
        <f t="shared" si="3"/>
        <v>0</v>
      </c>
      <c r="P23" s="68">
        <f t="shared" si="4"/>
        <v>0</v>
      </c>
    </row>
    <row r="24" spans="3:16" s="61" customFormat="1" ht="30" customHeight="1">
      <c r="C24" s="62"/>
      <c r="D24" s="73"/>
      <c r="E24" s="72" t="s">
        <v>77</v>
      </c>
      <c r="F24" s="65">
        <v>0</v>
      </c>
      <c r="G24" s="65">
        <v>0</v>
      </c>
      <c r="H24" s="66">
        <f t="shared" si="1"/>
        <v>0</v>
      </c>
      <c r="I24" s="13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129">
        <f t="shared" si="3"/>
        <v>0</v>
      </c>
      <c r="P24" s="68">
        <f t="shared" si="4"/>
        <v>0</v>
      </c>
    </row>
    <row r="25" spans="3:16" s="61" customFormat="1" ht="30" customHeight="1">
      <c r="C25" s="62"/>
      <c r="D25" s="70" t="s">
        <v>51</v>
      </c>
      <c r="E25" s="71"/>
      <c r="F25" s="65">
        <f>SUM(F26:F28)</f>
        <v>6477407</v>
      </c>
      <c r="G25" s="65">
        <f>SUM(G26:G28)</f>
        <v>8814435</v>
      </c>
      <c r="H25" s="66">
        <f t="shared" si="1"/>
        <v>15291842</v>
      </c>
      <c r="I25" s="135">
        <f aca="true" t="shared" si="7" ref="I25:N25">SUM(I26:I28)</f>
        <v>0</v>
      </c>
      <c r="J25" s="65">
        <f>SUM(J26:J28)</f>
        <v>15409548</v>
      </c>
      <c r="K25" s="65">
        <f t="shared" si="7"/>
        <v>19215726</v>
      </c>
      <c r="L25" s="65">
        <f t="shared" si="7"/>
        <v>13855059</v>
      </c>
      <c r="M25" s="65">
        <f t="shared" si="7"/>
        <v>11279296</v>
      </c>
      <c r="N25" s="65">
        <f t="shared" si="7"/>
        <v>6337602</v>
      </c>
      <c r="O25" s="129">
        <f t="shared" si="3"/>
        <v>66097231</v>
      </c>
      <c r="P25" s="68">
        <f t="shared" si="4"/>
        <v>81389073</v>
      </c>
    </row>
    <row r="26" spans="3:16" s="61" customFormat="1" ht="30" customHeight="1">
      <c r="C26" s="62"/>
      <c r="D26" s="63"/>
      <c r="E26" s="72" t="s">
        <v>52</v>
      </c>
      <c r="F26" s="65">
        <v>2802330</v>
      </c>
      <c r="G26" s="65">
        <v>6083600</v>
      </c>
      <c r="H26" s="66">
        <f t="shared" si="1"/>
        <v>8885930</v>
      </c>
      <c r="I26" s="135">
        <v>0</v>
      </c>
      <c r="J26" s="65">
        <v>11077040</v>
      </c>
      <c r="K26" s="65">
        <v>17317670</v>
      </c>
      <c r="L26" s="65">
        <v>12650440</v>
      </c>
      <c r="M26" s="65">
        <v>10181600</v>
      </c>
      <c r="N26" s="65">
        <v>5791560</v>
      </c>
      <c r="O26" s="129">
        <f t="shared" si="3"/>
        <v>57018310</v>
      </c>
      <c r="P26" s="68">
        <f t="shared" si="4"/>
        <v>65904240</v>
      </c>
    </row>
    <row r="27" spans="3:16" s="61" customFormat="1" ht="30" customHeight="1">
      <c r="C27" s="62"/>
      <c r="D27" s="63"/>
      <c r="E27" s="72" t="s">
        <v>53</v>
      </c>
      <c r="F27" s="65">
        <v>546087</v>
      </c>
      <c r="G27" s="65">
        <v>345048</v>
      </c>
      <c r="H27" s="66">
        <f t="shared" si="1"/>
        <v>891135</v>
      </c>
      <c r="I27" s="135">
        <v>0</v>
      </c>
      <c r="J27" s="65">
        <v>751926</v>
      </c>
      <c r="K27" s="65">
        <v>448192</v>
      </c>
      <c r="L27" s="65">
        <v>478334</v>
      </c>
      <c r="M27" s="65">
        <v>260894</v>
      </c>
      <c r="N27" s="65">
        <v>159242</v>
      </c>
      <c r="O27" s="129">
        <f t="shared" si="3"/>
        <v>2098588</v>
      </c>
      <c r="P27" s="68">
        <f t="shared" si="4"/>
        <v>2989723</v>
      </c>
    </row>
    <row r="28" spans="3:16" s="61" customFormat="1" ht="30" customHeight="1">
      <c r="C28" s="62"/>
      <c r="D28" s="63"/>
      <c r="E28" s="72" t="s">
        <v>54</v>
      </c>
      <c r="F28" s="65">
        <v>3128990</v>
      </c>
      <c r="G28" s="65">
        <v>2385787</v>
      </c>
      <c r="H28" s="66">
        <f t="shared" si="1"/>
        <v>5514777</v>
      </c>
      <c r="I28" s="135">
        <v>0</v>
      </c>
      <c r="J28" s="65">
        <v>3580582</v>
      </c>
      <c r="K28" s="65">
        <v>1449864</v>
      </c>
      <c r="L28" s="65">
        <v>726285</v>
      </c>
      <c r="M28" s="65">
        <v>836802</v>
      </c>
      <c r="N28" s="65">
        <v>386800</v>
      </c>
      <c r="O28" s="129">
        <f t="shared" si="3"/>
        <v>6980333</v>
      </c>
      <c r="P28" s="68">
        <f t="shared" si="4"/>
        <v>12495110</v>
      </c>
    </row>
    <row r="29" spans="3:16" s="61" customFormat="1" ht="30" customHeight="1">
      <c r="C29" s="62"/>
      <c r="D29" s="74" t="s">
        <v>55</v>
      </c>
      <c r="E29" s="75"/>
      <c r="F29" s="65">
        <v>1217589</v>
      </c>
      <c r="G29" s="65">
        <v>1286903</v>
      </c>
      <c r="H29" s="66">
        <f t="shared" si="1"/>
        <v>2504492</v>
      </c>
      <c r="I29" s="135">
        <v>0</v>
      </c>
      <c r="J29" s="65">
        <v>16003337</v>
      </c>
      <c r="K29" s="65">
        <v>10838587</v>
      </c>
      <c r="L29" s="65">
        <v>12682494</v>
      </c>
      <c r="M29" s="65">
        <v>14561449</v>
      </c>
      <c r="N29" s="65">
        <v>6558289</v>
      </c>
      <c r="O29" s="129">
        <f t="shared" si="3"/>
        <v>60644156</v>
      </c>
      <c r="P29" s="68">
        <f t="shared" si="4"/>
        <v>63148648</v>
      </c>
    </row>
    <row r="30" spans="3:16" s="61" customFormat="1" ht="30" customHeight="1" thickBot="1">
      <c r="C30" s="76"/>
      <c r="D30" s="77" t="s">
        <v>56</v>
      </c>
      <c r="E30" s="78"/>
      <c r="F30" s="79">
        <v>3717803</v>
      </c>
      <c r="G30" s="79">
        <v>5117590</v>
      </c>
      <c r="H30" s="80">
        <f t="shared" si="1"/>
        <v>8835393</v>
      </c>
      <c r="I30" s="136">
        <v>0</v>
      </c>
      <c r="J30" s="79">
        <v>38347240</v>
      </c>
      <c r="K30" s="79">
        <v>22907090</v>
      </c>
      <c r="L30" s="79">
        <v>16259295</v>
      </c>
      <c r="M30" s="79">
        <v>11346379</v>
      </c>
      <c r="N30" s="79">
        <v>4761788</v>
      </c>
      <c r="O30" s="130">
        <f t="shared" si="3"/>
        <v>93621792</v>
      </c>
      <c r="P30" s="82">
        <f t="shared" si="4"/>
        <v>102457185</v>
      </c>
    </row>
    <row r="31" spans="3:16" s="61" customFormat="1" ht="30" customHeight="1">
      <c r="C31" s="59" t="s">
        <v>57</v>
      </c>
      <c r="D31" s="83"/>
      <c r="E31" s="84"/>
      <c r="F31" s="60">
        <f>SUM(F32:F40)</f>
        <v>700310</v>
      </c>
      <c r="G31" s="60">
        <f>SUM(G32:G40)</f>
        <v>1057070</v>
      </c>
      <c r="H31" s="85">
        <f t="shared" si="1"/>
        <v>1757380</v>
      </c>
      <c r="I31" s="134">
        <f aca="true" t="shared" si="8" ref="I31:N31">SUM(I32:I40)</f>
        <v>0</v>
      </c>
      <c r="J31" s="60">
        <f t="shared" si="8"/>
        <v>101702109</v>
      </c>
      <c r="K31" s="60">
        <f t="shared" si="8"/>
        <v>102409667</v>
      </c>
      <c r="L31" s="60">
        <f t="shared" si="8"/>
        <v>129215520</v>
      </c>
      <c r="M31" s="60">
        <f t="shared" si="8"/>
        <v>139333330</v>
      </c>
      <c r="N31" s="60">
        <f t="shared" si="8"/>
        <v>99403563</v>
      </c>
      <c r="O31" s="128">
        <f t="shared" si="3"/>
        <v>572064189</v>
      </c>
      <c r="P31" s="87">
        <f t="shared" si="4"/>
        <v>573821569</v>
      </c>
    </row>
    <row r="32" spans="3:16" s="61" customFormat="1" ht="30" customHeight="1">
      <c r="C32" s="88"/>
      <c r="D32" s="74" t="s">
        <v>58</v>
      </c>
      <c r="E32" s="75"/>
      <c r="F32" s="89">
        <v>0</v>
      </c>
      <c r="G32" s="89">
        <v>0</v>
      </c>
      <c r="H32" s="90">
        <f t="shared" si="1"/>
        <v>0</v>
      </c>
      <c r="I32" s="137">
        <v>0</v>
      </c>
      <c r="J32" s="89">
        <v>11954160</v>
      </c>
      <c r="K32" s="89">
        <v>18138770</v>
      </c>
      <c r="L32" s="89">
        <v>16399187</v>
      </c>
      <c r="M32" s="89">
        <v>14549320</v>
      </c>
      <c r="N32" s="89">
        <v>5963920</v>
      </c>
      <c r="O32" s="131">
        <f t="shared" si="3"/>
        <v>67005357</v>
      </c>
      <c r="P32" s="92">
        <f t="shared" si="4"/>
        <v>67005357</v>
      </c>
    </row>
    <row r="33" spans="3:16" s="61" customFormat="1" ht="30" customHeight="1">
      <c r="C33" s="62"/>
      <c r="D33" s="74" t="s">
        <v>59</v>
      </c>
      <c r="E33" s="75"/>
      <c r="F33" s="65">
        <v>0</v>
      </c>
      <c r="G33" s="65">
        <v>0</v>
      </c>
      <c r="H33" s="66">
        <f t="shared" si="1"/>
        <v>0</v>
      </c>
      <c r="I33" s="137">
        <v>0</v>
      </c>
      <c r="J33" s="65">
        <v>366490</v>
      </c>
      <c r="K33" s="65">
        <v>493160</v>
      </c>
      <c r="L33" s="65">
        <v>223930</v>
      </c>
      <c r="M33" s="65">
        <v>183750</v>
      </c>
      <c r="N33" s="65">
        <v>235120</v>
      </c>
      <c r="O33" s="129">
        <f t="shared" si="3"/>
        <v>1502450</v>
      </c>
      <c r="P33" s="68">
        <f t="shared" si="4"/>
        <v>1502450</v>
      </c>
    </row>
    <row r="34" spans="3:16" s="61" customFormat="1" ht="30" customHeight="1">
      <c r="C34" s="62"/>
      <c r="D34" s="74" t="s">
        <v>74</v>
      </c>
      <c r="E34" s="75"/>
      <c r="F34" s="65">
        <v>0</v>
      </c>
      <c r="G34" s="65">
        <v>0</v>
      </c>
      <c r="H34" s="66">
        <f t="shared" si="1"/>
        <v>0</v>
      </c>
      <c r="I34" s="137">
        <v>0</v>
      </c>
      <c r="J34" s="65">
        <v>50075179</v>
      </c>
      <c r="K34" s="65">
        <v>38483337</v>
      </c>
      <c r="L34" s="65">
        <v>30651413</v>
      </c>
      <c r="M34" s="65">
        <v>16615570</v>
      </c>
      <c r="N34" s="65">
        <v>10981676</v>
      </c>
      <c r="O34" s="129">
        <f t="shared" si="3"/>
        <v>146807175</v>
      </c>
      <c r="P34" s="68">
        <f t="shared" si="4"/>
        <v>146807175</v>
      </c>
    </row>
    <row r="35" spans="3:16" s="61" customFormat="1" ht="30" customHeight="1">
      <c r="C35" s="62"/>
      <c r="D35" s="74" t="s">
        <v>60</v>
      </c>
      <c r="E35" s="75"/>
      <c r="F35" s="65">
        <v>0</v>
      </c>
      <c r="G35" s="65">
        <v>0</v>
      </c>
      <c r="H35" s="66">
        <f t="shared" si="1"/>
        <v>0</v>
      </c>
      <c r="I35" s="135">
        <v>0</v>
      </c>
      <c r="J35" s="65">
        <v>5394690</v>
      </c>
      <c r="K35" s="65">
        <v>4622240</v>
      </c>
      <c r="L35" s="65">
        <v>4906820</v>
      </c>
      <c r="M35" s="65">
        <v>8514920</v>
      </c>
      <c r="N35" s="65">
        <v>4217980</v>
      </c>
      <c r="O35" s="129">
        <f t="shared" si="3"/>
        <v>27656650</v>
      </c>
      <c r="P35" s="68">
        <f t="shared" si="4"/>
        <v>27656650</v>
      </c>
    </row>
    <row r="36" spans="3:16" s="61" customFormat="1" ht="30" customHeight="1">
      <c r="C36" s="62"/>
      <c r="D36" s="74" t="s">
        <v>61</v>
      </c>
      <c r="E36" s="75"/>
      <c r="F36" s="65">
        <v>700310</v>
      </c>
      <c r="G36" s="65">
        <v>1057070</v>
      </c>
      <c r="H36" s="66">
        <f t="shared" si="1"/>
        <v>1757380</v>
      </c>
      <c r="I36" s="135">
        <v>0</v>
      </c>
      <c r="J36" s="65">
        <v>14969500</v>
      </c>
      <c r="K36" s="65">
        <v>12419850</v>
      </c>
      <c r="L36" s="65">
        <v>15772430</v>
      </c>
      <c r="M36" s="65">
        <v>11219800</v>
      </c>
      <c r="N36" s="65">
        <v>2574700</v>
      </c>
      <c r="O36" s="129">
        <f t="shared" si="3"/>
        <v>56956280</v>
      </c>
      <c r="P36" s="68">
        <f t="shared" si="4"/>
        <v>58713660</v>
      </c>
    </row>
    <row r="37" spans="3:16" s="61" customFormat="1" ht="30" customHeight="1">
      <c r="C37" s="62"/>
      <c r="D37" s="74" t="s">
        <v>62</v>
      </c>
      <c r="E37" s="75"/>
      <c r="F37" s="65">
        <v>0</v>
      </c>
      <c r="G37" s="65">
        <v>0</v>
      </c>
      <c r="H37" s="66">
        <f t="shared" si="1"/>
        <v>0</v>
      </c>
      <c r="I37" s="137">
        <v>0</v>
      </c>
      <c r="J37" s="65">
        <v>18719510</v>
      </c>
      <c r="K37" s="65">
        <v>27135920</v>
      </c>
      <c r="L37" s="65">
        <v>36603300</v>
      </c>
      <c r="M37" s="65">
        <v>18790390</v>
      </c>
      <c r="N37" s="65">
        <v>10717647</v>
      </c>
      <c r="O37" s="129">
        <f t="shared" si="3"/>
        <v>111966767</v>
      </c>
      <c r="P37" s="68">
        <f t="shared" si="4"/>
        <v>111966767</v>
      </c>
    </row>
    <row r="38" spans="3:16" s="61" customFormat="1" ht="30" customHeight="1">
      <c r="C38" s="62"/>
      <c r="D38" s="74" t="s">
        <v>63</v>
      </c>
      <c r="E38" s="75"/>
      <c r="F38" s="65">
        <v>0</v>
      </c>
      <c r="G38" s="65">
        <v>0</v>
      </c>
      <c r="H38" s="66">
        <f t="shared" si="1"/>
        <v>0</v>
      </c>
      <c r="I38" s="137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129">
        <f t="shared" si="3"/>
        <v>0</v>
      </c>
      <c r="P38" s="68">
        <f t="shared" si="4"/>
        <v>0</v>
      </c>
    </row>
    <row r="39" spans="3:16" s="61" customFormat="1" ht="30" customHeight="1">
      <c r="C39" s="62"/>
      <c r="D39" s="213" t="s">
        <v>64</v>
      </c>
      <c r="E39" s="220"/>
      <c r="F39" s="65">
        <v>0</v>
      </c>
      <c r="G39" s="65">
        <v>0</v>
      </c>
      <c r="H39" s="66">
        <f t="shared" si="1"/>
        <v>0</v>
      </c>
      <c r="I39" s="137">
        <v>0</v>
      </c>
      <c r="J39" s="65">
        <v>222580</v>
      </c>
      <c r="K39" s="65">
        <v>1116390</v>
      </c>
      <c r="L39" s="65">
        <v>24658440</v>
      </c>
      <c r="M39" s="65">
        <v>69459580</v>
      </c>
      <c r="N39" s="65">
        <v>64712520</v>
      </c>
      <c r="O39" s="129">
        <f t="shared" si="3"/>
        <v>160169510</v>
      </c>
      <c r="P39" s="68">
        <f t="shared" si="4"/>
        <v>160169510</v>
      </c>
    </row>
    <row r="40" spans="3:16" s="61" customFormat="1" ht="30" customHeight="1" thickBot="1">
      <c r="C40" s="76"/>
      <c r="D40" s="215" t="s">
        <v>65</v>
      </c>
      <c r="E40" s="216"/>
      <c r="F40" s="93">
        <v>0</v>
      </c>
      <c r="G40" s="93">
        <v>0</v>
      </c>
      <c r="H40" s="94">
        <f t="shared" si="1"/>
        <v>0</v>
      </c>
      <c r="I40" s="138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132">
        <f t="shared" si="3"/>
        <v>0</v>
      </c>
      <c r="P40" s="96">
        <f t="shared" si="4"/>
        <v>0</v>
      </c>
    </row>
    <row r="41" spans="3:16" s="61" customFormat="1" ht="30" customHeight="1">
      <c r="C41" s="59" t="s">
        <v>66</v>
      </c>
      <c r="D41" s="83"/>
      <c r="E41" s="84"/>
      <c r="F41" s="60">
        <f>SUM(F42:F45)</f>
        <v>0</v>
      </c>
      <c r="G41" s="60">
        <f>SUM(G42:G45)</f>
        <v>0</v>
      </c>
      <c r="H41" s="85">
        <f t="shared" si="1"/>
        <v>0</v>
      </c>
      <c r="I41" s="139">
        <v>0</v>
      </c>
      <c r="J41" s="60">
        <f>SUM(J42:J45)</f>
        <v>41803231</v>
      </c>
      <c r="K41" s="60">
        <f>SUM(K42:K45)</f>
        <v>49576584</v>
      </c>
      <c r="L41" s="60">
        <f>SUM(L42:L45)</f>
        <v>119591262</v>
      </c>
      <c r="M41" s="60">
        <f>SUM(M42:M45)</f>
        <v>277290051</v>
      </c>
      <c r="N41" s="60">
        <f>SUM(N42:N45)</f>
        <v>199925466</v>
      </c>
      <c r="O41" s="128">
        <f t="shared" si="3"/>
        <v>688186594</v>
      </c>
      <c r="P41" s="87">
        <f t="shared" si="4"/>
        <v>688186594</v>
      </c>
    </row>
    <row r="42" spans="3:16" s="61" customFormat="1" ht="30" customHeight="1">
      <c r="C42" s="62"/>
      <c r="D42" s="74" t="s">
        <v>67</v>
      </c>
      <c r="E42" s="75"/>
      <c r="F42" s="65">
        <v>0</v>
      </c>
      <c r="G42" s="65">
        <v>0</v>
      </c>
      <c r="H42" s="66">
        <f t="shared" si="1"/>
        <v>0</v>
      </c>
      <c r="I42" s="137">
        <v>0</v>
      </c>
      <c r="J42" s="65">
        <v>1784429</v>
      </c>
      <c r="K42" s="65">
        <v>2594610</v>
      </c>
      <c r="L42" s="65">
        <v>50658479</v>
      </c>
      <c r="M42" s="65">
        <v>142364312</v>
      </c>
      <c r="N42" s="65">
        <v>114307315</v>
      </c>
      <c r="O42" s="129">
        <f t="shared" si="3"/>
        <v>311709145</v>
      </c>
      <c r="P42" s="68">
        <f t="shared" si="4"/>
        <v>311709145</v>
      </c>
    </row>
    <row r="43" spans="3:16" s="61" customFormat="1" ht="30" customHeight="1">
      <c r="C43" s="62"/>
      <c r="D43" s="74" t="s">
        <v>68</v>
      </c>
      <c r="E43" s="75"/>
      <c r="F43" s="65">
        <v>0</v>
      </c>
      <c r="G43" s="65">
        <v>0</v>
      </c>
      <c r="H43" s="66">
        <f t="shared" si="1"/>
        <v>0</v>
      </c>
      <c r="I43" s="137">
        <v>0</v>
      </c>
      <c r="J43" s="65">
        <v>37837292</v>
      </c>
      <c r="K43" s="65">
        <v>43211014</v>
      </c>
      <c r="L43" s="65">
        <v>53120793</v>
      </c>
      <c r="M43" s="65">
        <v>69056795</v>
      </c>
      <c r="N43" s="65">
        <v>39534432</v>
      </c>
      <c r="O43" s="129">
        <f t="shared" si="3"/>
        <v>242760326</v>
      </c>
      <c r="P43" s="68">
        <f t="shared" si="4"/>
        <v>242760326</v>
      </c>
    </row>
    <row r="44" spans="3:16" s="61" customFormat="1" ht="30" customHeight="1">
      <c r="C44" s="62"/>
      <c r="D44" s="74" t="s">
        <v>69</v>
      </c>
      <c r="E44" s="75"/>
      <c r="F44" s="65">
        <v>0</v>
      </c>
      <c r="G44" s="65">
        <v>0</v>
      </c>
      <c r="H44" s="66">
        <f t="shared" si="1"/>
        <v>0</v>
      </c>
      <c r="I44" s="137">
        <v>0</v>
      </c>
      <c r="J44" s="65">
        <v>1137280</v>
      </c>
      <c r="K44" s="65">
        <v>2600940</v>
      </c>
      <c r="L44" s="65">
        <v>14393130</v>
      </c>
      <c r="M44" s="65">
        <v>63567924</v>
      </c>
      <c r="N44" s="65">
        <v>45235789</v>
      </c>
      <c r="O44" s="129">
        <f t="shared" si="3"/>
        <v>126935063</v>
      </c>
      <c r="P44" s="68">
        <f t="shared" si="4"/>
        <v>126935063</v>
      </c>
    </row>
    <row r="45" spans="3:16" s="61" customFormat="1" ht="30" customHeight="1" thickBot="1">
      <c r="C45" s="76"/>
      <c r="D45" s="77" t="s">
        <v>78</v>
      </c>
      <c r="E45" s="78"/>
      <c r="F45" s="79">
        <v>0</v>
      </c>
      <c r="G45" s="79">
        <v>0</v>
      </c>
      <c r="H45" s="66">
        <f t="shared" si="1"/>
        <v>0</v>
      </c>
      <c r="I45" s="140">
        <v>0</v>
      </c>
      <c r="J45" s="79">
        <v>1044230</v>
      </c>
      <c r="K45" s="79">
        <v>1170020</v>
      </c>
      <c r="L45" s="79">
        <v>1418860</v>
      </c>
      <c r="M45" s="79">
        <v>2301020</v>
      </c>
      <c r="N45" s="79">
        <v>847930</v>
      </c>
      <c r="O45" s="130">
        <f t="shared" si="3"/>
        <v>6782060</v>
      </c>
      <c r="P45" s="82">
        <f t="shared" si="4"/>
        <v>6782060</v>
      </c>
    </row>
    <row r="46" spans="3:16" s="61" customFormat="1" ht="30" customHeight="1" thickBot="1">
      <c r="C46" s="217" t="s">
        <v>70</v>
      </c>
      <c r="D46" s="218"/>
      <c r="E46" s="218"/>
      <c r="F46" s="99">
        <f>SUM(F10,F31,F41)</f>
        <v>21189331</v>
      </c>
      <c r="G46" s="99">
        <f>SUM(G10,G31,G41)</f>
        <v>38292198</v>
      </c>
      <c r="H46" s="101">
        <f t="shared" si="1"/>
        <v>59481529</v>
      </c>
      <c r="I46" s="141">
        <f aca="true" t="shared" si="9" ref="I46:N46">SUM(I10,I31,I41)</f>
        <v>0</v>
      </c>
      <c r="J46" s="99">
        <f t="shared" si="9"/>
        <v>408767978</v>
      </c>
      <c r="K46" s="99">
        <f t="shared" si="9"/>
        <v>364440616</v>
      </c>
      <c r="L46" s="99">
        <f t="shared" si="9"/>
        <v>425348704</v>
      </c>
      <c r="M46" s="99">
        <f t="shared" si="9"/>
        <v>574651142</v>
      </c>
      <c r="N46" s="99">
        <f t="shared" si="9"/>
        <v>383899962</v>
      </c>
      <c r="O46" s="133">
        <f t="shared" si="3"/>
        <v>2157108402</v>
      </c>
      <c r="P46" s="103">
        <f t="shared" si="4"/>
        <v>2216589931</v>
      </c>
    </row>
    <row r="47" spans="3:17" s="61" customFormat="1" ht="30" customHeight="1" thickBot="1" thickTop="1">
      <c r="C47" s="100" t="s">
        <v>73</v>
      </c>
      <c r="D47" s="55"/>
      <c r="E47" s="55"/>
      <c r="F47" s="56"/>
      <c r="G47" s="56"/>
      <c r="H47" s="56"/>
      <c r="I47" s="56"/>
      <c r="J47" s="56"/>
      <c r="K47" s="56"/>
      <c r="L47" s="56"/>
      <c r="M47" s="56"/>
      <c r="N47" s="56"/>
      <c r="O47" s="56">
        <f t="shared" si="3"/>
        <v>0</v>
      </c>
      <c r="P47" s="142">
        <f t="shared" si="4"/>
        <v>0</v>
      </c>
      <c r="Q47" s="17"/>
    </row>
    <row r="48" spans="3:17" s="61" customFormat="1" ht="30" customHeight="1">
      <c r="C48" s="59" t="s">
        <v>37</v>
      </c>
      <c r="D48" s="53"/>
      <c r="E48" s="54"/>
      <c r="F48" s="60">
        <f>SUM(F49,F55,F58,F63,F67,F68)</f>
        <v>18641666</v>
      </c>
      <c r="G48" s="60">
        <f>SUM(G49,G55,G58,G63,G67,G68)</f>
        <v>33818405</v>
      </c>
      <c r="H48" s="85">
        <f aca="true" t="shared" si="10" ref="H48:H84">SUM(F48:G48)</f>
        <v>52460071</v>
      </c>
      <c r="I48" s="134">
        <f aca="true" t="shared" si="11" ref="I48:N48">SUM(I49,I55,I58,I63,I67,I68)</f>
        <v>0</v>
      </c>
      <c r="J48" s="60">
        <f t="shared" si="11"/>
        <v>240457560</v>
      </c>
      <c r="K48" s="60">
        <f t="shared" si="11"/>
        <v>191906546</v>
      </c>
      <c r="L48" s="60">
        <f t="shared" si="11"/>
        <v>158839569</v>
      </c>
      <c r="M48" s="60">
        <f t="shared" si="11"/>
        <v>142446712</v>
      </c>
      <c r="N48" s="60">
        <f t="shared" si="11"/>
        <v>76077997</v>
      </c>
      <c r="O48" s="128">
        <f t="shared" si="3"/>
        <v>809728384</v>
      </c>
      <c r="P48" s="87">
        <f t="shared" si="4"/>
        <v>862188455</v>
      </c>
      <c r="Q48" s="17"/>
    </row>
    <row r="49" spans="3:16" s="61" customFormat="1" ht="30" customHeight="1">
      <c r="C49" s="62"/>
      <c r="D49" s="63" t="s">
        <v>38</v>
      </c>
      <c r="E49" s="64"/>
      <c r="F49" s="65">
        <f>SUM(F50:F54)</f>
        <v>1769003</v>
      </c>
      <c r="G49" s="65">
        <f>SUM(G50:G54)</f>
        <v>5700213</v>
      </c>
      <c r="H49" s="66">
        <f t="shared" si="10"/>
        <v>7469216</v>
      </c>
      <c r="I49" s="135">
        <f aca="true" t="shared" si="12" ref="I49:N49">SUM(I50:I54)</f>
        <v>0</v>
      </c>
      <c r="J49" s="65">
        <f t="shared" si="12"/>
        <v>44653713</v>
      </c>
      <c r="K49" s="65">
        <f t="shared" si="12"/>
        <v>35331736</v>
      </c>
      <c r="L49" s="65">
        <f t="shared" si="12"/>
        <v>27497562</v>
      </c>
      <c r="M49" s="65">
        <f t="shared" si="12"/>
        <v>30325015</v>
      </c>
      <c r="N49" s="65">
        <f t="shared" si="12"/>
        <v>22945196</v>
      </c>
      <c r="O49" s="129">
        <f t="shared" si="3"/>
        <v>160753222</v>
      </c>
      <c r="P49" s="68">
        <f t="shared" si="4"/>
        <v>168222438</v>
      </c>
    </row>
    <row r="50" spans="3:16" s="61" customFormat="1" ht="30" customHeight="1">
      <c r="C50" s="62"/>
      <c r="D50" s="63"/>
      <c r="E50" s="69" t="s">
        <v>39</v>
      </c>
      <c r="F50" s="65">
        <v>0</v>
      </c>
      <c r="G50" s="65">
        <v>0</v>
      </c>
      <c r="H50" s="66">
        <f t="shared" si="10"/>
        <v>0</v>
      </c>
      <c r="I50" s="135">
        <v>0</v>
      </c>
      <c r="J50" s="65">
        <v>29317532</v>
      </c>
      <c r="K50" s="65">
        <v>22297500</v>
      </c>
      <c r="L50" s="65">
        <v>16520865</v>
      </c>
      <c r="M50" s="65">
        <v>18654968</v>
      </c>
      <c r="N50" s="65">
        <v>14009315</v>
      </c>
      <c r="O50" s="129">
        <f t="shared" si="3"/>
        <v>100800180</v>
      </c>
      <c r="P50" s="68">
        <f t="shared" si="4"/>
        <v>100800180</v>
      </c>
    </row>
    <row r="51" spans="3:16" s="61" customFormat="1" ht="30" customHeight="1">
      <c r="C51" s="62"/>
      <c r="D51" s="63"/>
      <c r="E51" s="69" t="s">
        <v>40</v>
      </c>
      <c r="F51" s="65">
        <v>0</v>
      </c>
      <c r="G51" s="65">
        <v>0</v>
      </c>
      <c r="H51" s="66">
        <f t="shared" si="10"/>
        <v>0</v>
      </c>
      <c r="I51" s="135">
        <v>0</v>
      </c>
      <c r="J51" s="65">
        <v>47079</v>
      </c>
      <c r="K51" s="65">
        <v>226152</v>
      </c>
      <c r="L51" s="65">
        <v>870368</v>
      </c>
      <c r="M51" s="65">
        <v>2477159</v>
      </c>
      <c r="N51" s="65">
        <v>2668137</v>
      </c>
      <c r="O51" s="129">
        <f t="shared" si="3"/>
        <v>6288895</v>
      </c>
      <c r="P51" s="68">
        <f t="shared" si="4"/>
        <v>6288895</v>
      </c>
    </row>
    <row r="52" spans="3:16" s="61" customFormat="1" ht="30" customHeight="1">
      <c r="C52" s="62"/>
      <c r="D52" s="63"/>
      <c r="E52" s="69" t="s">
        <v>41</v>
      </c>
      <c r="F52" s="65">
        <v>815967</v>
      </c>
      <c r="G52" s="65">
        <v>2902176</v>
      </c>
      <c r="H52" s="66">
        <f t="shared" si="10"/>
        <v>3718143</v>
      </c>
      <c r="I52" s="135">
        <v>0</v>
      </c>
      <c r="J52" s="65">
        <v>6283160</v>
      </c>
      <c r="K52" s="65">
        <v>5704515</v>
      </c>
      <c r="L52" s="65">
        <v>4033011</v>
      </c>
      <c r="M52" s="65">
        <v>4437474</v>
      </c>
      <c r="N52" s="65">
        <v>3514092</v>
      </c>
      <c r="O52" s="129">
        <f t="shared" si="3"/>
        <v>23972252</v>
      </c>
      <c r="P52" s="68">
        <f t="shared" si="4"/>
        <v>27690395</v>
      </c>
    </row>
    <row r="53" spans="3:16" s="61" customFormat="1" ht="30" customHeight="1">
      <c r="C53" s="62"/>
      <c r="D53" s="63"/>
      <c r="E53" s="69" t="s">
        <v>42</v>
      </c>
      <c r="F53" s="65">
        <v>731432</v>
      </c>
      <c r="G53" s="65">
        <v>2352482</v>
      </c>
      <c r="H53" s="66">
        <f t="shared" si="10"/>
        <v>3083914</v>
      </c>
      <c r="I53" s="135">
        <v>0</v>
      </c>
      <c r="J53" s="65">
        <v>5884422</v>
      </c>
      <c r="K53" s="65">
        <v>4028553</v>
      </c>
      <c r="L53" s="65">
        <v>3689185</v>
      </c>
      <c r="M53" s="65">
        <v>2880450</v>
      </c>
      <c r="N53" s="65">
        <v>1675561</v>
      </c>
      <c r="O53" s="129">
        <f t="shared" si="3"/>
        <v>18158171</v>
      </c>
      <c r="P53" s="68">
        <f t="shared" si="4"/>
        <v>21242085</v>
      </c>
    </row>
    <row r="54" spans="3:16" s="61" customFormat="1" ht="30" customHeight="1">
      <c r="C54" s="62"/>
      <c r="D54" s="63"/>
      <c r="E54" s="69" t="s">
        <v>43</v>
      </c>
      <c r="F54" s="65">
        <v>221604</v>
      </c>
      <c r="G54" s="65">
        <v>445555</v>
      </c>
      <c r="H54" s="66">
        <f t="shared" si="10"/>
        <v>667159</v>
      </c>
      <c r="I54" s="135">
        <v>0</v>
      </c>
      <c r="J54" s="65">
        <v>3121520</v>
      </c>
      <c r="K54" s="65">
        <v>3075016</v>
      </c>
      <c r="L54" s="65">
        <v>2384133</v>
      </c>
      <c r="M54" s="65">
        <v>1874964</v>
      </c>
      <c r="N54" s="65">
        <v>1078091</v>
      </c>
      <c r="O54" s="129">
        <f t="shared" si="3"/>
        <v>11533724</v>
      </c>
      <c r="P54" s="68">
        <f t="shared" si="4"/>
        <v>12200883</v>
      </c>
    </row>
    <row r="55" spans="3:16" s="61" customFormat="1" ht="30" customHeight="1">
      <c r="C55" s="62"/>
      <c r="D55" s="70" t="s">
        <v>44</v>
      </c>
      <c r="E55" s="71"/>
      <c r="F55" s="65">
        <f>SUM(F56:F57)</f>
        <v>6136363</v>
      </c>
      <c r="G55" s="65">
        <f>SUM(G56:G57)</f>
        <v>13136761</v>
      </c>
      <c r="H55" s="66">
        <f t="shared" si="10"/>
        <v>19273124</v>
      </c>
      <c r="I55" s="135">
        <f aca="true" t="shared" si="13" ref="I55:N55">SUM(I56:I57)</f>
        <v>0</v>
      </c>
      <c r="J55" s="65">
        <f t="shared" si="13"/>
        <v>120756692</v>
      </c>
      <c r="K55" s="65">
        <f t="shared" si="13"/>
        <v>95353558</v>
      </c>
      <c r="L55" s="65">
        <f t="shared" si="13"/>
        <v>66627830</v>
      </c>
      <c r="M55" s="65">
        <f t="shared" si="13"/>
        <v>52690030</v>
      </c>
      <c r="N55" s="65">
        <f t="shared" si="13"/>
        <v>25580531</v>
      </c>
      <c r="O55" s="129">
        <f t="shared" si="3"/>
        <v>361008641</v>
      </c>
      <c r="P55" s="68">
        <f t="shared" si="4"/>
        <v>380281765</v>
      </c>
    </row>
    <row r="56" spans="3:16" s="61" customFormat="1" ht="30" customHeight="1">
      <c r="C56" s="62"/>
      <c r="D56" s="63"/>
      <c r="E56" s="69" t="s">
        <v>45</v>
      </c>
      <c r="F56" s="65">
        <v>0</v>
      </c>
      <c r="G56" s="65">
        <v>4728</v>
      </c>
      <c r="H56" s="66">
        <f t="shared" si="10"/>
        <v>4728</v>
      </c>
      <c r="I56" s="135">
        <v>0</v>
      </c>
      <c r="J56" s="65">
        <v>90061680</v>
      </c>
      <c r="K56" s="65">
        <v>73665115</v>
      </c>
      <c r="L56" s="65">
        <v>51085083</v>
      </c>
      <c r="M56" s="65">
        <v>45681269</v>
      </c>
      <c r="N56" s="65">
        <v>22407796</v>
      </c>
      <c r="O56" s="129">
        <f t="shared" si="3"/>
        <v>282900943</v>
      </c>
      <c r="P56" s="68">
        <f t="shared" si="4"/>
        <v>282905671</v>
      </c>
    </row>
    <row r="57" spans="3:16" s="61" customFormat="1" ht="30" customHeight="1">
      <c r="C57" s="62"/>
      <c r="D57" s="63"/>
      <c r="E57" s="69" t="s">
        <v>46</v>
      </c>
      <c r="F57" s="65">
        <v>6136363</v>
      </c>
      <c r="G57" s="65">
        <v>13132033</v>
      </c>
      <c r="H57" s="66">
        <f t="shared" si="10"/>
        <v>19268396</v>
      </c>
      <c r="I57" s="135">
        <v>0</v>
      </c>
      <c r="J57" s="65">
        <v>30695012</v>
      </c>
      <c r="K57" s="65">
        <v>21688443</v>
      </c>
      <c r="L57" s="65">
        <v>15542747</v>
      </c>
      <c r="M57" s="65">
        <v>7008761</v>
      </c>
      <c r="N57" s="65">
        <v>3172735</v>
      </c>
      <c r="O57" s="129">
        <f t="shared" si="3"/>
        <v>78107698</v>
      </c>
      <c r="P57" s="68">
        <f t="shared" si="4"/>
        <v>97376094</v>
      </c>
    </row>
    <row r="58" spans="3:16" s="61" customFormat="1" ht="30" customHeight="1">
      <c r="C58" s="62"/>
      <c r="D58" s="70" t="s">
        <v>47</v>
      </c>
      <c r="E58" s="71"/>
      <c r="F58" s="65">
        <f>SUM(F59:F62)</f>
        <v>173214</v>
      </c>
      <c r="G58" s="65">
        <f>SUM(G59:G62)</f>
        <v>845578</v>
      </c>
      <c r="H58" s="66">
        <f t="shared" si="10"/>
        <v>1018792</v>
      </c>
      <c r="I58" s="135">
        <f aca="true" t="shared" si="14" ref="I58:N58">SUM(I59:I62)</f>
        <v>0</v>
      </c>
      <c r="J58" s="65">
        <f t="shared" si="14"/>
        <v>8767323</v>
      </c>
      <c r="K58" s="65">
        <f t="shared" si="14"/>
        <v>11571460</v>
      </c>
      <c r="L58" s="65">
        <f t="shared" si="14"/>
        <v>24973679</v>
      </c>
      <c r="M58" s="65">
        <f t="shared" si="14"/>
        <v>24959585</v>
      </c>
      <c r="N58" s="65">
        <f t="shared" si="14"/>
        <v>11306631</v>
      </c>
      <c r="O58" s="129">
        <f t="shared" si="3"/>
        <v>81578678</v>
      </c>
      <c r="P58" s="68">
        <f t="shared" si="4"/>
        <v>82597470</v>
      </c>
    </row>
    <row r="59" spans="3:16" s="61" customFormat="1" ht="30" customHeight="1">
      <c r="C59" s="62"/>
      <c r="D59" s="63"/>
      <c r="E59" s="69" t="s">
        <v>48</v>
      </c>
      <c r="F59" s="65">
        <v>148491</v>
      </c>
      <c r="G59" s="65">
        <v>754426</v>
      </c>
      <c r="H59" s="66">
        <f t="shared" si="10"/>
        <v>902917</v>
      </c>
      <c r="I59" s="135">
        <v>0</v>
      </c>
      <c r="J59" s="65">
        <v>7521958</v>
      </c>
      <c r="K59" s="65">
        <v>9899952</v>
      </c>
      <c r="L59" s="65">
        <v>23473771</v>
      </c>
      <c r="M59" s="65">
        <v>24132173</v>
      </c>
      <c r="N59" s="65">
        <v>10722074</v>
      </c>
      <c r="O59" s="129">
        <f t="shared" si="3"/>
        <v>75749928</v>
      </c>
      <c r="P59" s="68">
        <f t="shared" si="4"/>
        <v>76652845</v>
      </c>
    </row>
    <row r="60" spans="3:16" s="61" customFormat="1" ht="30" customHeight="1">
      <c r="C60" s="62"/>
      <c r="D60" s="63"/>
      <c r="E60" s="72" t="s">
        <v>49</v>
      </c>
      <c r="F60" s="65">
        <v>24723</v>
      </c>
      <c r="G60" s="65">
        <v>91152</v>
      </c>
      <c r="H60" s="66">
        <f t="shared" si="10"/>
        <v>115875</v>
      </c>
      <c r="I60" s="135">
        <v>0</v>
      </c>
      <c r="J60" s="65">
        <v>1245365</v>
      </c>
      <c r="K60" s="65">
        <v>1671508</v>
      </c>
      <c r="L60" s="65">
        <v>1499908</v>
      </c>
      <c r="M60" s="65">
        <v>827412</v>
      </c>
      <c r="N60" s="65">
        <v>584557</v>
      </c>
      <c r="O60" s="129">
        <f t="shared" si="3"/>
        <v>5828750</v>
      </c>
      <c r="P60" s="68">
        <f t="shared" si="4"/>
        <v>5944625</v>
      </c>
    </row>
    <row r="61" spans="3:16" s="61" customFormat="1" ht="30" customHeight="1">
      <c r="C61" s="62"/>
      <c r="D61" s="63"/>
      <c r="E61" s="72" t="s">
        <v>50</v>
      </c>
      <c r="F61" s="65">
        <v>0</v>
      </c>
      <c r="G61" s="65">
        <v>0</v>
      </c>
      <c r="H61" s="66">
        <f t="shared" si="10"/>
        <v>0</v>
      </c>
      <c r="I61" s="13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129">
        <f t="shared" si="3"/>
        <v>0</v>
      </c>
      <c r="P61" s="68">
        <f t="shared" si="4"/>
        <v>0</v>
      </c>
    </row>
    <row r="62" spans="3:16" s="61" customFormat="1" ht="30" customHeight="1">
      <c r="C62" s="62"/>
      <c r="D62" s="73"/>
      <c r="E62" s="72" t="s">
        <v>77</v>
      </c>
      <c r="F62" s="65">
        <v>0</v>
      </c>
      <c r="G62" s="65">
        <v>0</v>
      </c>
      <c r="H62" s="66">
        <f t="shared" si="10"/>
        <v>0</v>
      </c>
      <c r="I62" s="13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29">
        <f t="shared" si="3"/>
        <v>0</v>
      </c>
      <c r="P62" s="68">
        <f t="shared" si="4"/>
        <v>0</v>
      </c>
    </row>
    <row r="63" spans="3:16" s="61" customFormat="1" ht="30" customHeight="1">
      <c r="C63" s="62"/>
      <c r="D63" s="70" t="s">
        <v>51</v>
      </c>
      <c r="E63" s="71"/>
      <c r="F63" s="65">
        <f>SUM(F64:F66)</f>
        <v>5762509</v>
      </c>
      <c r="G63" s="65">
        <f>SUM(G64:G66)</f>
        <v>7871548</v>
      </c>
      <c r="H63" s="66">
        <f t="shared" si="10"/>
        <v>13634057</v>
      </c>
      <c r="I63" s="135">
        <f aca="true" t="shared" si="15" ref="I63:N63">SUM(I64:I66)</f>
        <v>0</v>
      </c>
      <c r="J63" s="65">
        <f t="shared" si="15"/>
        <v>13729517</v>
      </c>
      <c r="K63" s="65">
        <f t="shared" si="15"/>
        <v>17135107</v>
      </c>
      <c r="L63" s="65">
        <f t="shared" si="15"/>
        <v>12301359</v>
      </c>
      <c r="M63" s="65">
        <f t="shared" si="15"/>
        <v>10072472</v>
      </c>
      <c r="N63" s="65">
        <f t="shared" si="15"/>
        <v>5659406</v>
      </c>
      <c r="O63" s="129">
        <f t="shared" si="3"/>
        <v>58897861</v>
      </c>
      <c r="P63" s="68">
        <f t="shared" si="4"/>
        <v>72531918</v>
      </c>
    </row>
    <row r="64" spans="3:16" s="61" customFormat="1" ht="30" customHeight="1">
      <c r="C64" s="62"/>
      <c r="D64" s="63"/>
      <c r="E64" s="72" t="s">
        <v>52</v>
      </c>
      <c r="F64" s="65">
        <v>2504534</v>
      </c>
      <c r="G64" s="65">
        <v>5450771</v>
      </c>
      <c r="H64" s="66">
        <f t="shared" si="10"/>
        <v>7955305</v>
      </c>
      <c r="I64" s="135">
        <v>0</v>
      </c>
      <c r="J64" s="65">
        <v>9887152</v>
      </c>
      <c r="K64" s="65">
        <v>15441169</v>
      </c>
      <c r="L64" s="65">
        <v>11242233</v>
      </c>
      <c r="M64" s="65">
        <v>9087226</v>
      </c>
      <c r="N64" s="65">
        <v>5170130</v>
      </c>
      <c r="O64" s="129">
        <f t="shared" si="3"/>
        <v>50827910</v>
      </c>
      <c r="P64" s="68">
        <f t="shared" si="4"/>
        <v>58783215</v>
      </c>
    </row>
    <row r="65" spans="3:16" s="61" customFormat="1" ht="30" customHeight="1">
      <c r="C65" s="62"/>
      <c r="D65" s="63"/>
      <c r="E65" s="72" t="s">
        <v>53</v>
      </c>
      <c r="F65" s="65">
        <v>487066</v>
      </c>
      <c r="G65" s="65">
        <v>310542</v>
      </c>
      <c r="H65" s="66">
        <f t="shared" si="10"/>
        <v>797608</v>
      </c>
      <c r="I65" s="135">
        <v>0</v>
      </c>
      <c r="J65" s="65">
        <v>672453</v>
      </c>
      <c r="K65" s="65">
        <v>403371</v>
      </c>
      <c r="L65" s="65">
        <v>414004</v>
      </c>
      <c r="M65" s="65">
        <v>232125</v>
      </c>
      <c r="N65" s="65">
        <v>141156</v>
      </c>
      <c r="O65" s="129">
        <f t="shared" si="3"/>
        <v>1863109</v>
      </c>
      <c r="P65" s="68">
        <f t="shared" si="4"/>
        <v>2660717</v>
      </c>
    </row>
    <row r="66" spans="3:16" s="61" customFormat="1" ht="30" customHeight="1">
      <c r="C66" s="62"/>
      <c r="D66" s="63"/>
      <c r="E66" s="72" t="s">
        <v>54</v>
      </c>
      <c r="F66" s="65">
        <v>2770909</v>
      </c>
      <c r="G66" s="65">
        <v>2110235</v>
      </c>
      <c r="H66" s="66">
        <f t="shared" si="10"/>
        <v>4881144</v>
      </c>
      <c r="I66" s="135">
        <v>0</v>
      </c>
      <c r="J66" s="65">
        <v>3169912</v>
      </c>
      <c r="K66" s="65">
        <v>1290567</v>
      </c>
      <c r="L66" s="65">
        <v>645122</v>
      </c>
      <c r="M66" s="65">
        <v>753121</v>
      </c>
      <c r="N66" s="65">
        <v>348120</v>
      </c>
      <c r="O66" s="129">
        <f t="shared" si="3"/>
        <v>6206842</v>
      </c>
      <c r="P66" s="68">
        <f t="shared" si="4"/>
        <v>11087986</v>
      </c>
    </row>
    <row r="67" spans="3:16" s="61" customFormat="1" ht="30" customHeight="1">
      <c r="C67" s="62"/>
      <c r="D67" s="74" t="s">
        <v>55</v>
      </c>
      <c r="E67" s="75"/>
      <c r="F67" s="65">
        <v>1082774</v>
      </c>
      <c r="G67" s="65">
        <v>1146715</v>
      </c>
      <c r="H67" s="66">
        <f t="shared" si="10"/>
        <v>2229489</v>
      </c>
      <c r="I67" s="135">
        <v>0</v>
      </c>
      <c r="J67" s="65">
        <v>14203075</v>
      </c>
      <c r="K67" s="65">
        <v>9607595</v>
      </c>
      <c r="L67" s="65">
        <v>11179844</v>
      </c>
      <c r="M67" s="65">
        <v>13053231</v>
      </c>
      <c r="N67" s="65">
        <v>5824445</v>
      </c>
      <c r="O67" s="129">
        <f t="shared" si="3"/>
        <v>53868190</v>
      </c>
      <c r="P67" s="68">
        <f t="shared" si="4"/>
        <v>56097679</v>
      </c>
    </row>
    <row r="68" spans="3:16" s="61" customFormat="1" ht="30" customHeight="1" thickBot="1">
      <c r="C68" s="76"/>
      <c r="D68" s="77" t="s">
        <v>56</v>
      </c>
      <c r="E68" s="78"/>
      <c r="F68" s="79">
        <v>3717803</v>
      </c>
      <c r="G68" s="79">
        <v>5117590</v>
      </c>
      <c r="H68" s="80">
        <f t="shared" si="10"/>
        <v>8835393</v>
      </c>
      <c r="I68" s="136">
        <v>0</v>
      </c>
      <c r="J68" s="79">
        <v>38347240</v>
      </c>
      <c r="K68" s="79">
        <v>22907090</v>
      </c>
      <c r="L68" s="79">
        <v>16259295</v>
      </c>
      <c r="M68" s="79">
        <v>11346379</v>
      </c>
      <c r="N68" s="79">
        <v>4761788</v>
      </c>
      <c r="O68" s="130">
        <f t="shared" si="3"/>
        <v>93621792</v>
      </c>
      <c r="P68" s="82">
        <f t="shared" si="4"/>
        <v>102457185</v>
      </c>
    </row>
    <row r="69" spans="3:16" s="61" customFormat="1" ht="30" customHeight="1">
      <c r="C69" s="59" t="s">
        <v>57</v>
      </c>
      <c r="D69" s="83"/>
      <c r="E69" s="84"/>
      <c r="F69" s="60">
        <f>SUM(F70:F78)</f>
        <v>619473</v>
      </c>
      <c r="G69" s="60">
        <f>SUM(G70:G78)</f>
        <v>951363</v>
      </c>
      <c r="H69" s="85">
        <f t="shared" si="10"/>
        <v>1570836</v>
      </c>
      <c r="I69" s="134">
        <f aca="true" t="shared" si="16" ref="I69:N69">SUM(I70:I78)</f>
        <v>0</v>
      </c>
      <c r="J69" s="60">
        <f t="shared" si="16"/>
        <v>90750218</v>
      </c>
      <c r="K69" s="60">
        <f t="shared" si="16"/>
        <v>91415598</v>
      </c>
      <c r="L69" s="60">
        <f t="shared" si="16"/>
        <v>115485953</v>
      </c>
      <c r="M69" s="60">
        <f t="shared" si="16"/>
        <v>124218926</v>
      </c>
      <c r="N69" s="60">
        <f t="shared" si="16"/>
        <v>88829857</v>
      </c>
      <c r="O69" s="128">
        <f t="shared" si="3"/>
        <v>510700552</v>
      </c>
      <c r="P69" s="87">
        <f t="shared" si="4"/>
        <v>512271388</v>
      </c>
    </row>
    <row r="70" spans="3:16" s="61" customFormat="1" ht="30" customHeight="1">
      <c r="C70" s="88"/>
      <c r="D70" s="74" t="s">
        <v>58</v>
      </c>
      <c r="E70" s="75"/>
      <c r="F70" s="89">
        <v>0</v>
      </c>
      <c r="G70" s="89">
        <v>0</v>
      </c>
      <c r="H70" s="90">
        <f t="shared" si="10"/>
        <v>0</v>
      </c>
      <c r="I70" s="137">
        <v>0</v>
      </c>
      <c r="J70" s="89">
        <v>10641371</v>
      </c>
      <c r="K70" s="89">
        <v>16180155</v>
      </c>
      <c r="L70" s="89">
        <v>14719812</v>
      </c>
      <c r="M70" s="89">
        <v>13082919</v>
      </c>
      <c r="N70" s="89">
        <v>5339737</v>
      </c>
      <c r="O70" s="131">
        <f t="shared" si="3"/>
        <v>59963994</v>
      </c>
      <c r="P70" s="92">
        <f t="shared" si="4"/>
        <v>59963994</v>
      </c>
    </row>
    <row r="71" spans="3:16" s="61" customFormat="1" ht="30" customHeight="1">
      <c r="C71" s="62"/>
      <c r="D71" s="74" t="s">
        <v>59</v>
      </c>
      <c r="E71" s="75"/>
      <c r="F71" s="65">
        <v>0</v>
      </c>
      <c r="G71" s="65">
        <v>0</v>
      </c>
      <c r="H71" s="66">
        <f t="shared" si="10"/>
        <v>0</v>
      </c>
      <c r="I71" s="137">
        <v>0</v>
      </c>
      <c r="J71" s="65">
        <v>329841</v>
      </c>
      <c r="K71" s="65">
        <v>411949</v>
      </c>
      <c r="L71" s="65">
        <v>198119</v>
      </c>
      <c r="M71" s="65">
        <v>163534</v>
      </c>
      <c r="N71" s="65">
        <v>211608</v>
      </c>
      <c r="O71" s="129">
        <f t="shared" si="3"/>
        <v>1315051</v>
      </c>
      <c r="P71" s="68">
        <f t="shared" si="4"/>
        <v>1315051</v>
      </c>
    </row>
    <row r="72" spans="3:16" s="61" customFormat="1" ht="30" customHeight="1">
      <c r="C72" s="62"/>
      <c r="D72" s="74" t="s">
        <v>74</v>
      </c>
      <c r="E72" s="75"/>
      <c r="F72" s="65">
        <v>0</v>
      </c>
      <c r="G72" s="65">
        <v>0</v>
      </c>
      <c r="H72" s="66">
        <f t="shared" si="10"/>
        <v>0</v>
      </c>
      <c r="I72" s="137">
        <v>0</v>
      </c>
      <c r="J72" s="65">
        <v>44735679</v>
      </c>
      <c r="K72" s="65">
        <v>34445732</v>
      </c>
      <c r="L72" s="65">
        <v>27445307</v>
      </c>
      <c r="M72" s="65">
        <v>14852617</v>
      </c>
      <c r="N72" s="65">
        <v>9874905</v>
      </c>
      <c r="O72" s="129">
        <f t="shared" si="3"/>
        <v>131354240</v>
      </c>
      <c r="P72" s="68">
        <f t="shared" si="4"/>
        <v>131354240</v>
      </c>
    </row>
    <row r="73" spans="3:16" s="61" customFormat="1" ht="30" customHeight="1">
      <c r="C73" s="62"/>
      <c r="D73" s="74" t="s">
        <v>60</v>
      </c>
      <c r="E73" s="75"/>
      <c r="F73" s="65">
        <v>0</v>
      </c>
      <c r="G73" s="65">
        <v>0</v>
      </c>
      <c r="H73" s="66">
        <f t="shared" si="10"/>
        <v>0</v>
      </c>
      <c r="I73" s="135">
        <v>0</v>
      </c>
      <c r="J73" s="65">
        <v>4740790</v>
      </c>
      <c r="K73" s="65">
        <v>4126599</v>
      </c>
      <c r="L73" s="65">
        <v>4386406</v>
      </c>
      <c r="M73" s="65">
        <v>7554776</v>
      </c>
      <c r="N73" s="65">
        <v>3739698</v>
      </c>
      <c r="O73" s="129">
        <f t="shared" si="3"/>
        <v>24548269</v>
      </c>
      <c r="P73" s="68">
        <f t="shared" si="4"/>
        <v>24548269</v>
      </c>
    </row>
    <row r="74" spans="3:16" s="61" customFormat="1" ht="30" customHeight="1">
      <c r="C74" s="62"/>
      <c r="D74" s="74" t="s">
        <v>61</v>
      </c>
      <c r="E74" s="75"/>
      <c r="F74" s="65">
        <v>619473</v>
      </c>
      <c r="G74" s="65">
        <v>951363</v>
      </c>
      <c r="H74" s="66">
        <f t="shared" si="10"/>
        <v>1570836</v>
      </c>
      <c r="I74" s="135">
        <v>0</v>
      </c>
      <c r="J74" s="65">
        <v>13280442</v>
      </c>
      <c r="K74" s="65">
        <v>11025320</v>
      </c>
      <c r="L74" s="65">
        <v>13983954</v>
      </c>
      <c r="M74" s="65">
        <v>9961109</v>
      </c>
      <c r="N74" s="65">
        <v>2284116</v>
      </c>
      <c r="O74" s="129">
        <f t="shared" si="3"/>
        <v>50534941</v>
      </c>
      <c r="P74" s="68">
        <f t="shared" si="4"/>
        <v>52105777</v>
      </c>
    </row>
    <row r="75" spans="3:16" s="61" customFormat="1" ht="30" customHeight="1">
      <c r="C75" s="62"/>
      <c r="D75" s="74" t="s">
        <v>62</v>
      </c>
      <c r="E75" s="75"/>
      <c r="F75" s="65">
        <v>0</v>
      </c>
      <c r="G75" s="65">
        <v>0</v>
      </c>
      <c r="H75" s="66">
        <f t="shared" si="10"/>
        <v>0</v>
      </c>
      <c r="I75" s="137">
        <v>0</v>
      </c>
      <c r="J75" s="65">
        <v>16821773</v>
      </c>
      <c r="K75" s="65">
        <v>24221092</v>
      </c>
      <c r="L75" s="65">
        <v>32678913</v>
      </c>
      <c r="M75" s="65">
        <v>16531952</v>
      </c>
      <c r="N75" s="65">
        <v>9586943</v>
      </c>
      <c r="O75" s="129">
        <f aca="true" t="shared" si="17" ref="O75:O84">SUM(I75:N75)</f>
        <v>99840673</v>
      </c>
      <c r="P75" s="68">
        <f aca="true" t="shared" si="18" ref="P75:P84">SUM(O75,H75)</f>
        <v>99840673</v>
      </c>
    </row>
    <row r="76" spans="3:16" s="61" customFormat="1" ht="30" customHeight="1">
      <c r="C76" s="62"/>
      <c r="D76" s="74" t="s">
        <v>63</v>
      </c>
      <c r="E76" s="75"/>
      <c r="F76" s="65">
        <v>0</v>
      </c>
      <c r="G76" s="65">
        <v>0</v>
      </c>
      <c r="H76" s="66">
        <f t="shared" si="10"/>
        <v>0</v>
      </c>
      <c r="I76" s="137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129">
        <f t="shared" si="17"/>
        <v>0</v>
      </c>
      <c r="P76" s="68">
        <f t="shared" si="18"/>
        <v>0</v>
      </c>
    </row>
    <row r="77" spans="3:16" s="61" customFormat="1" ht="30" customHeight="1">
      <c r="C77" s="62"/>
      <c r="D77" s="213" t="s">
        <v>64</v>
      </c>
      <c r="E77" s="220"/>
      <c r="F77" s="65">
        <v>0</v>
      </c>
      <c r="G77" s="65">
        <v>0</v>
      </c>
      <c r="H77" s="66">
        <f t="shared" si="10"/>
        <v>0</v>
      </c>
      <c r="I77" s="137">
        <v>0</v>
      </c>
      <c r="J77" s="65">
        <v>200322</v>
      </c>
      <c r="K77" s="65">
        <v>1004751</v>
      </c>
      <c r="L77" s="65">
        <v>22073442</v>
      </c>
      <c r="M77" s="65">
        <v>62072019</v>
      </c>
      <c r="N77" s="65">
        <v>57792850</v>
      </c>
      <c r="O77" s="129">
        <f t="shared" si="17"/>
        <v>143143384</v>
      </c>
      <c r="P77" s="68">
        <f t="shared" si="18"/>
        <v>143143384</v>
      </c>
    </row>
    <row r="78" spans="3:16" s="61" customFormat="1" ht="30" customHeight="1" thickBot="1">
      <c r="C78" s="76"/>
      <c r="D78" s="215" t="s">
        <v>65</v>
      </c>
      <c r="E78" s="216"/>
      <c r="F78" s="93">
        <v>0</v>
      </c>
      <c r="G78" s="93">
        <v>0</v>
      </c>
      <c r="H78" s="94">
        <f t="shared" si="10"/>
        <v>0</v>
      </c>
      <c r="I78" s="138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132">
        <f t="shared" si="17"/>
        <v>0</v>
      </c>
      <c r="P78" s="96">
        <f t="shared" si="18"/>
        <v>0</v>
      </c>
    </row>
    <row r="79" spans="3:16" s="61" customFormat="1" ht="30" customHeight="1">
      <c r="C79" s="59" t="s">
        <v>66</v>
      </c>
      <c r="D79" s="83"/>
      <c r="E79" s="84"/>
      <c r="F79" s="60">
        <f>SUM(F80:F83)</f>
        <v>0</v>
      </c>
      <c r="G79" s="60">
        <f>SUM(G80:G83)</f>
        <v>0</v>
      </c>
      <c r="H79" s="85">
        <f t="shared" si="10"/>
        <v>0</v>
      </c>
      <c r="I79" s="139">
        <v>0</v>
      </c>
      <c r="J79" s="60">
        <f>SUM(J80:J83)</f>
        <v>37406675</v>
      </c>
      <c r="K79" s="60">
        <f>SUM(K80:K83)</f>
        <v>44462443</v>
      </c>
      <c r="L79" s="60">
        <f>SUM(L80:L83)</f>
        <v>107045149</v>
      </c>
      <c r="M79" s="60">
        <f>SUM(M80:M83)</f>
        <v>248254566</v>
      </c>
      <c r="N79" s="60">
        <f>SUM(N80:N83)</f>
        <v>179329279</v>
      </c>
      <c r="O79" s="128">
        <f t="shared" si="17"/>
        <v>616498112</v>
      </c>
      <c r="P79" s="87">
        <f t="shared" si="18"/>
        <v>616498112</v>
      </c>
    </row>
    <row r="80" spans="3:16" s="61" customFormat="1" ht="30" customHeight="1">
      <c r="C80" s="62"/>
      <c r="D80" s="74" t="s">
        <v>67</v>
      </c>
      <c r="E80" s="75"/>
      <c r="F80" s="65">
        <v>0</v>
      </c>
      <c r="G80" s="65">
        <v>0</v>
      </c>
      <c r="H80" s="66">
        <f t="shared" si="10"/>
        <v>0</v>
      </c>
      <c r="I80" s="137">
        <v>0</v>
      </c>
      <c r="J80" s="65">
        <v>1616813</v>
      </c>
      <c r="K80" s="65">
        <v>2358986</v>
      </c>
      <c r="L80" s="65">
        <v>45397624</v>
      </c>
      <c r="M80" s="65">
        <v>127444088</v>
      </c>
      <c r="N80" s="65">
        <v>102606514</v>
      </c>
      <c r="O80" s="129">
        <f t="shared" si="17"/>
        <v>279424025</v>
      </c>
      <c r="P80" s="68">
        <f t="shared" si="18"/>
        <v>279424025</v>
      </c>
    </row>
    <row r="81" spans="3:16" s="61" customFormat="1" ht="30" customHeight="1">
      <c r="C81" s="62"/>
      <c r="D81" s="74" t="s">
        <v>68</v>
      </c>
      <c r="E81" s="75"/>
      <c r="F81" s="65">
        <v>0</v>
      </c>
      <c r="G81" s="65">
        <v>0</v>
      </c>
      <c r="H81" s="66">
        <f t="shared" si="10"/>
        <v>0</v>
      </c>
      <c r="I81" s="137">
        <v>0</v>
      </c>
      <c r="J81" s="65">
        <v>33826503</v>
      </c>
      <c r="K81" s="65">
        <v>38709593</v>
      </c>
      <c r="L81" s="65">
        <v>47522884</v>
      </c>
      <c r="M81" s="65">
        <v>61932130</v>
      </c>
      <c r="N81" s="65">
        <v>35419652</v>
      </c>
      <c r="O81" s="129">
        <f t="shared" si="17"/>
        <v>217410762</v>
      </c>
      <c r="P81" s="68">
        <f t="shared" si="18"/>
        <v>217410762</v>
      </c>
    </row>
    <row r="82" spans="3:16" s="61" customFormat="1" ht="30" customHeight="1">
      <c r="C82" s="62"/>
      <c r="D82" s="74" t="s">
        <v>69</v>
      </c>
      <c r="E82" s="75"/>
      <c r="F82" s="65">
        <v>0</v>
      </c>
      <c r="G82" s="65">
        <v>0</v>
      </c>
      <c r="H82" s="66">
        <f t="shared" si="10"/>
        <v>0</v>
      </c>
      <c r="I82" s="137">
        <v>0</v>
      </c>
      <c r="J82" s="65">
        <v>1023552</v>
      </c>
      <c r="K82" s="65">
        <v>2340846</v>
      </c>
      <c r="L82" s="65">
        <v>12883321</v>
      </c>
      <c r="M82" s="65">
        <v>56845343</v>
      </c>
      <c r="N82" s="65">
        <v>40539976</v>
      </c>
      <c r="O82" s="129">
        <f t="shared" si="17"/>
        <v>113633038</v>
      </c>
      <c r="P82" s="68">
        <f t="shared" si="18"/>
        <v>113633038</v>
      </c>
    </row>
    <row r="83" spans="3:16" s="61" customFormat="1" ht="30" customHeight="1" thickBot="1">
      <c r="C83" s="76"/>
      <c r="D83" s="77" t="s">
        <v>78</v>
      </c>
      <c r="E83" s="78"/>
      <c r="F83" s="79">
        <v>0</v>
      </c>
      <c r="G83" s="79">
        <v>0</v>
      </c>
      <c r="H83" s="80">
        <f t="shared" si="10"/>
        <v>0</v>
      </c>
      <c r="I83" s="140">
        <v>0</v>
      </c>
      <c r="J83" s="79">
        <v>939807</v>
      </c>
      <c r="K83" s="79">
        <v>1053018</v>
      </c>
      <c r="L83" s="79">
        <v>1241320</v>
      </c>
      <c r="M83" s="79">
        <v>2033005</v>
      </c>
      <c r="N83" s="79">
        <v>763137</v>
      </c>
      <c r="O83" s="130">
        <f t="shared" si="17"/>
        <v>6030287</v>
      </c>
      <c r="P83" s="82">
        <f t="shared" si="18"/>
        <v>6030287</v>
      </c>
    </row>
    <row r="84" spans="3:16" s="61" customFormat="1" ht="30" customHeight="1" thickBot="1">
      <c r="C84" s="217" t="s">
        <v>70</v>
      </c>
      <c r="D84" s="218"/>
      <c r="E84" s="218"/>
      <c r="F84" s="99">
        <f>SUM(F48,F69,F79)</f>
        <v>19261139</v>
      </c>
      <c r="G84" s="99">
        <f>SUM(G48,G69,G79)</f>
        <v>34769768</v>
      </c>
      <c r="H84" s="101">
        <f t="shared" si="10"/>
        <v>54030907</v>
      </c>
      <c r="I84" s="141">
        <f aca="true" t="shared" si="19" ref="I84:N84">SUM(I48,I69,I79)</f>
        <v>0</v>
      </c>
      <c r="J84" s="99">
        <f t="shared" si="19"/>
        <v>368614453</v>
      </c>
      <c r="K84" s="99">
        <f t="shared" si="19"/>
        <v>327784587</v>
      </c>
      <c r="L84" s="99">
        <f t="shared" si="19"/>
        <v>381370671</v>
      </c>
      <c r="M84" s="99">
        <f t="shared" si="19"/>
        <v>514920204</v>
      </c>
      <c r="N84" s="99">
        <f t="shared" si="19"/>
        <v>344237133</v>
      </c>
      <c r="O84" s="133">
        <f t="shared" si="17"/>
        <v>1936927048</v>
      </c>
      <c r="P84" s="103">
        <f t="shared" si="18"/>
        <v>1990957955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2018-12-14T02:43:18Z</cp:lastPrinted>
  <dcterms:created xsi:type="dcterms:W3CDTF">2012-04-10T04:28:23Z</dcterms:created>
  <dcterms:modified xsi:type="dcterms:W3CDTF">2018-12-17T05:47:06Z</dcterms:modified>
  <cp:category/>
  <cp:version/>
  <cp:contentType/>
  <cp:contentStatus/>
</cp:coreProperties>
</file>