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<sst xmlns="http://schemas.openxmlformats.org/spreadsheetml/2006/main" count="283" uniqueCount="92">
  <si>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</si>
  <si>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</si>
  <si>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</si>
  <si>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</si>
  <si>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</si>
  <si>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</si>
  <si>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</si>
  <si>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</si>
  <si>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</si>
  <si>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</si>
  <si>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</si>
  <si>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</si>
  <si>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</si>
  <si>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</si>
  <si>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</si>
  <si>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</si>
  <si>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</si>
  <si>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</si>
  <si>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</si>
  <si>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</si>
  <si>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</si>
  <si>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</si>
  <si>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</si>
  <si>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</si>
  <si>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</si>
  <si>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</si>
  <si>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</si>
  <si>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</si>
  <si>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</si>
  <si>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</si>
  <si>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</si>
  <si>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</si>
  <si>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</si>
  <si>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</si>
  <si>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</si>
  <si>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</si>
  <si>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</si>
  <si>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</si>
  <si>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</si>
  <si>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</si>
  <si>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</si>
  <si>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</si>
  <si>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</si>
  <si>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</si>
  <si>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</si>
  <si>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</si>
  <si>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</si>
  <si>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</si>
  <si>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</si>
  <si>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</si>
  <si>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</si>
  <si>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</si>
  <si>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</si>
  <si>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</si>
  <si>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</si>
  <si>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</si>
  <si>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</si>
  <si>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</si>
  <si>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</si>
  <si>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</si>
  <si>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</si>
  <si>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</si>
  <si>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</si>
  <si>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</si>
  <si>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</si>
  <si>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</si>
  <si>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</si>
  <si>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</si>
  <si>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</si>
  <si>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</si>
  <si>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</si>
  <si>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</si>
  <si>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</si>
  <si>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</si>
  <si>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</si>
  <si>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</si>
  <si>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</si>
  <si>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</si>
  <si>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</si>
  <si>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</si>
  <si>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</si>
  <si>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</si>
  <si>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</si>
  <si>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</si>
  <si>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</si>
  <si>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（平成 30年 8月分）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</si>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</sst>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[$-411]&quot;(&quot;ggg\ ee&quot;年 &quot;\ m&quot;月分）&quot;"/>
    <numFmt numFmtId="182" formatCode="&quot;保険者名　：&quot;@"/>
    <numFmt numFmtId="183" formatCode="[$-411]&quot;(&quot;ggg\ ee&quot;年 &quot;\ m&quot;月　審査分）&quot;"/>
    <numFmt numFmtId="184" formatCode="#,##0_ ;[Red]\-#,##0\ "/>
    <numFmt numFmtId="185" formatCode="&quot; (&quot;??0.0%&quot;)&quot;"/>
    <numFmt numFmtId="186" formatCode="[$-411]&quot;受付状況その１（媒体別明細書件数）＜&quot;ggge&quot;年&quot;m&quot;月審査分＞全制度計&quot;"/>
    <numFmt numFmtId="187" formatCode="[$-411]&quot;受付状況その２（媒体別給付管理票件数）＜&quot;ggge&quot;年&quot;m&quot;月審査分＞全制度計&quot;"/>
    <numFmt numFmtId="188" formatCode="&quot;(&quot;??0.0%&quot;)  &quot;"/>
    <numFmt numFmtId="189" formatCode="&quot; (&quot;??0.0%&quot;)  &quot;"/>
    <numFmt numFmtId="190" formatCode="[$-411]&quot;（&quot;ggg\ ee&quot;年 &quot;\ m&quot;月分）&quot;"/>
    <numFmt numFmtId="191" formatCode="[$-411]&quot;（&quot;ggg\ ee&quot;年  &quot;m&quot;月分）&quot;"/>
    <numFmt numFmtId="192" formatCode="####0&quot; 頁&quot;"/>
    <numFmt numFmtId="193" formatCode="0_ "/>
    <numFmt numFmtId="194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2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 style="medium"/>
      <bottom style="thin"/>
    </border>
    <border>
      <left style="double"/>
      <right style="thick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 diagonalUp="1">
      <left style="double"/>
      <right style="medium"/>
      <top style="thin"/>
      <bottom style="thin"/>
      <diagonal style="thin"/>
    </border>
    <border>
      <left style="double"/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 diagonalUp="1">
      <left style="double"/>
      <right style="medium"/>
      <top>
        <color indexed="63"/>
      </top>
      <bottom style="medium"/>
      <diagonal style="thin"/>
    </border>
    <border>
      <left style="double"/>
      <right style="thick"/>
      <top>
        <color indexed="63"/>
      </top>
      <bottom style="medium"/>
    </border>
    <border diagonalUp="1">
      <left style="double"/>
      <right style="medium"/>
      <top style="medium"/>
      <bottom style="thin"/>
      <diagonal style="thin"/>
    </border>
    <border diagonalUp="1">
      <left style="double"/>
      <right style="medium"/>
      <top style="thin"/>
      <bottom style="medium"/>
      <diagonal style="thin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double"/>
      <right style="thin"/>
      <top style="thin"/>
      <bottom style="medium"/>
      <diagonal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 style="thick"/>
    </border>
    <border diagonalUp="1">
      <left>
        <color indexed="63"/>
      </left>
      <right style="medium"/>
      <top style="thin"/>
      <bottom style="thin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 diagonalUp="1">
      <left>
        <color indexed="63"/>
      </left>
      <right style="medium"/>
      <top style="thin"/>
      <bottom>
        <color indexed="63"/>
      </bottom>
      <diagonal style="thin"/>
    </border>
    <border>
      <left style="medium"/>
      <right/>
      <top style="thin"/>
      <bottom>
        <color indexed="63"/>
      </bottom>
    </border>
    <border>
      <left style="double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double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>
        <color indexed="63"/>
      </right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179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191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left"/>
    </xf>
    <xf numFmtId="180" fontId="5" fillId="0" borderId="0" xfId="0" applyNumberFormat="1" applyFont="1" applyAlignment="1">
      <alignment/>
    </xf>
    <xf numFmtId="192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vertical="center" shrinkToFit="1"/>
    </xf>
    <xf numFmtId="176" fontId="11" fillId="0" borderId="30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6" fontId="11" fillId="0" borderId="33" xfId="0" applyNumberFormat="1" applyFont="1" applyFill="1" applyBorder="1" applyAlignment="1">
      <alignment vertical="center" shrinkToFit="1"/>
    </xf>
    <xf numFmtId="182" fontId="7" fillId="0" borderId="34" xfId="0" applyNumberFormat="1" applyFont="1" applyBorder="1" applyAlignment="1">
      <alignment vertical="center" shrinkToFit="1"/>
    </xf>
    <xf numFmtId="179" fontId="7" fillId="0" borderId="0" xfId="0" applyNumberFormat="1" applyFont="1" applyAlignment="1">
      <alignment/>
    </xf>
    <xf numFmtId="0" fontId="7" fillId="0" borderId="35" xfId="0" applyFont="1" applyFill="1" applyBorder="1" applyAlignment="1">
      <alignment horizontal="left" vertical="center"/>
    </xf>
    <xf numFmtId="178" fontId="11" fillId="0" borderId="36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178" fontId="11" fillId="0" borderId="40" xfId="0" applyNumberFormat="1" applyFont="1" applyFill="1" applyBorder="1" applyAlignment="1">
      <alignment vertical="center" shrinkToFit="1"/>
    </xf>
    <xf numFmtId="178" fontId="11" fillId="0" borderId="41" xfId="0" applyNumberFormat="1" applyFont="1" applyFill="1" applyBorder="1" applyAlignment="1">
      <alignment vertical="center" shrinkToFit="1"/>
    </xf>
    <xf numFmtId="178" fontId="11" fillId="0" borderId="19" xfId="0" applyNumberFormat="1" applyFont="1" applyFill="1" applyBorder="1" applyAlignment="1">
      <alignment vertical="center" shrinkToFit="1"/>
    </xf>
    <xf numFmtId="178" fontId="11" fillId="0" borderId="42" xfId="0" applyNumberFormat="1" applyFont="1" applyFill="1" applyBorder="1" applyAlignment="1">
      <alignment vertical="center" shrinkToFit="1"/>
    </xf>
    <xf numFmtId="0" fontId="7" fillId="0" borderId="4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 shrinkToFit="1"/>
    </xf>
    <xf numFmtId="0" fontId="7" fillId="0" borderId="4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178" fontId="11" fillId="0" borderId="50" xfId="0" applyNumberFormat="1" applyFont="1" applyFill="1" applyBorder="1" applyAlignment="1">
      <alignment vertical="center" shrinkToFit="1"/>
    </xf>
    <xf numFmtId="178" fontId="11" fillId="0" borderId="51" xfId="0" applyNumberFormat="1" applyFont="1" applyFill="1" applyBorder="1" applyAlignment="1">
      <alignment vertical="center" shrinkToFit="1"/>
    </xf>
    <xf numFmtId="178" fontId="11" fillId="0" borderId="52" xfId="0" applyNumberFormat="1" applyFont="1" applyFill="1" applyBorder="1" applyAlignment="1">
      <alignment vertical="center" shrinkToFit="1"/>
    </xf>
    <xf numFmtId="178" fontId="11" fillId="0" borderId="53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178" fontId="11" fillId="0" borderId="54" xfId="0" applyNumberFormat="1" applyFont="1" applyFill="1" applyBorder="1" applyAlignment="1">
      <alignment vertical="center" shrinkToFit="1"/>
    </xf>
    <xf numFmtId="178" fontId="11" fillId="0" borderId="13" xfId="0" applyNumberFormat="1" applyFont="1" applyFill="1" applyBorder="1" applyAlignment="1">
      <alignment vertical="center" shrinkToFit="1"/>
    </xf>
    <xf numFmtId="178" fontId="11" fillId="0" borderId="55" xfId="0" applyNumberFormat="1" applyFont="1" applyFill="1" applyBorder="1" applyAlignment="1">
      <alignment vertical="center" shrinkToFit="1"/>
    </xf>
    <xf numFmtId="0" fontId="7" fillId="0" borderId="56" xfId="0" applyFont="1" applyFill="1" applyBorder="1" applyAlignment="1">
      <alignment horizontal="left" vertical="center"/>
    </xf>
    <xf numFmtId="178" fontId="11" fillId="0" borderId="57" xfId="0" applyNumberFormat="1" applyFont="1" applyFill="1" applyBorder="1" applyAlignment="1">
      <alignment vertical="center" shrinkToFit="1"/>
    </xf>
    <xf numFmtId="178" fontId="11" fillId="0" borderId="58" xfId="0" applyNumberFormat="1" applyFont="1" applyFill="1" applyBorder="1" applyAlignment="1">
      <alignment vertical="center" shrinkToFit="1"/>
    </xf>
    <xf numFmtId="176" fontId="11" fillId="0" borderId="59" xfId="0" applyNumberFormat="1" applyFont="1" applyFill="1" applyBorder="1" applyAlignment="1">
      <alignment vertical="center" shrinkToFit="1"/>
    </xf>
    <xf numFmtId="178" fontId="11" fillId="0" borderId="60" xfId="0" applyNumberFormat="1" applyFont="1" applyFill="1" applyBorder="1" applyAlignment="1">
      <alignment vertical="center" shrinkToFit="1"/>
    </xf>
    <xf numFmtId="178" fontId="11" fillId="0" borderId="61" xfId="0" applyNumberFormat="1" applyFont="1" applyFill="1" applyBorder="1" applyAlignment="1">
      <alignment vertical="center" shrinkToFit="1"/>
    </xf>
    <xf numFmtId="178" fontId="11" fillId="0" borderId="62" xfId="0" applyNumberFormat="1" applyFont="1" applyFill="1" applyBorder="1" applyAlignment="1">
      <alignment vertical="center" shrinkToFit="1"/>
    </xf>
    <xf numFmtId="176" fontId="11" fillId="0" borderId="63" xfId="0" applyNumberFormat="1" applyFont="1" applyFill="1" applyBorder="1" applyAlignment="1">
      <alignment vertical="center" shrinkToFit="1"/>
    </xf>
    <xf numFmtId="178" fontId="11" fillId="0" borderId="64" xfId="0" applyNumberFormat="1" applyFont="1" applyFill="1" applyBorder="1" applyAlignment="1">
      <alignment vertical="center" shrinkToFit="1"/>
    </xf>
    <xf numFmtId="176" fontId="11" fillId="0" borderId="65" xfId="0" applyNumberFormat="1" applyFont="1" applyFill="1" applyBorder="1" applyAlignment="1">
      <alignment vertical="center" shrinkToFit="1"/>
    </xf>
    <xf numFmtId="176" fontId="11" fillId="0" borderId="66" xfId="0" applyNumberFormat="1" applyFont="1" applyFill="1" applyBorder="1" applyAlignment="1">
      <alignment vertical="center" shrinkToFit="1"/>
    </xf>
    <xf numFmtId="178" fontId="11" fillId="0" borderId="67" xfId="0" applyNumberFormat="1" applyFont="1" applyFill="1" applyBorder="1" applyAlignment="1">
      <alignment vertical="center" shrinkToFit="1"/>
    </xf>
    <xf numFmtId="0" fontId="7" fillId="0" borderId="68" xfId="0" applyFont="1" applyFill="1" applyBorder="1" applyAlignment="1">
      <alignment horizontal="left" vertical="center"/>
    </xf>
    <xf numFmtId="178" fontId="11" fillId="0" borderId="69" xfId="0" applyNumberFormat="1" applyFont="1" applyFill="1" applyBorder="1" applyAlignment="1">
      <alignment vertical="center" shrinkToFit="1"/>
    </xf>
    <xf numFmtId="178" fontId="11" fillId="0" borderId="70" xfId="0" applyNumberFormat="1" applyFont="1" applyFill="1" applyBorder="1" applyAlignment="1">
      <alignment vertical="center" shrinkToFit="1"/>
    </xf>
    <xf numFmtId="178" fontId="11" fillId="0" borderId="71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179" fontId="3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78" fontId="7" fillId="0" borderId="73" xfId="0" applyNumberFormat="1" applyFont="1" applyFill="1" applyBorder="1" applyAlignment="1">
      <alignment vertical="center"/>
    </xf>
    <xf numFmtId="176" fontId="7" fillId="0" borderId="74" xfId="0" applyNumberFormat="1" applyFont="1" applyFill="1" applyBorder="1" applyAlignment="1">
      <alignment vertical="center"/>
    </xf>
    <xf numFmtId="178" fontId="7" fillId="0" borderId="52" xfId="0" applyNumberFormat="1" applyFont="1" applyFill="1" applyBorder="1" applyAlignment="1">
      <alignment vertical="center"/>
    </xf>
    <xf numFmtId="178" fontId="7" fillId="0" borderId="75" xfId="0" applyNumberFormat="1" applyFont="1" applyFill="1" applyBorder="1" applyAlignment="1">
      <alignment vertical="center"/>
    </xf>
    <xf numFmtId="178" fontId="7" fillId="0" borderId="76" xfId="0" applyNumberFormat="1" applyFont="1" applyFill="1" applyBorder="1" applyAlignment="1">
      <alignment vertical="center"/>
    </xf>
    <xf numFmtId="0" fontId="7" fillId="0" borderId="77" xfId="0" applyFont="1" applyFill="1" applyBorder="1" applyAlignment="1">
      <alignment horizontal="left" vertical="center"/>
    </xf>
    <xf numFmtId="178" fontId="7" fillId="0" borderId="78" xfId="0" applyNumberFormat="1" applyFont="1" applyFill="1" applyBorder="1" applyAlignment="1">
      <alignment vertical="center"/>
    </xf>
    <xf numFmtId="178" fontId="7" fillId="0" borderId="79" xfId="0" applyNumberFormat="1" applyFont="1" applyFill="1" applyBorder="1" applyAlignment="1">
      <alignment vertical="center"/>
    </xf>
    <xf numFmtId="178" fontId="7" fillId="0" borderId="80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178" fontId="11" fillId="0" borderId="81" xfId="0" applyNumberFormat="1" applyFont="1" applyFill="1" applyBorder="1" applyAlignment="1">
      <alignment vertical="center" shrinkToFit="1"/>
    </xf>
    <xf numFmtId="178" fontId="11" fillId="0" borderId="82" xfId="0" applyNumberFormat="1" applyFont="1" applyFill="1" applyBorder="1" applyAlignment="1">
      <alignment vertical="center" shrinkToFit="1"/>
    </xf>
    <xf numFmtId="178" fontId="11" fillId="0" borderId="83" xfId="0" applyNumberFormat="1" applyFont="1" applyFill="1" applyBorder="1" applyAlignment="1">
      <alignment vertical="center" shrinkToFit="1"/>
    </xf>
    <xf numFmtId="178" fontId="11" fillId="0" borderId="84" xfId="0" applyNumberFormat="1" applyFont="1" applyFill="1" applyBorder="1" applyAlignment="1">
      <alignment vertical="center" shrinkToFit="1"/>
    </xf>
    <xf numFmtId="178" fontId="11" fillId="0" borderId="85" xfId="0" applyNumberFormat="1" applyFont="1" applyFill="1" applyBorder="1" applyAlignment="1">
      <alignment vertical="center" shrinkToFit="1"/>
    </xf>
    <xf numFmtId="178" fontId="11" fillId="0" borderId="86" xfId="0" applyNumberFormat="1" applyFont="1" applyFill="1" applyBorder="1" applyAlignment="1">
      <alignment vertical="center" shrinkToFit="1"/>
    </xf>
    <xf numFmtId="178" fontId="11" fillId="0" borderId="32" xfId="0" applyNumberFormat="1" applyFont="1" applyFill="1" applyBorder="1" applyAlignment="1">
      <alignment vertical="center" shrinkToFit="1"/>
    </xf>
    <xf numFmtId="178" fontId="11" fillId="0" borderId="46" xfId="0" applyNumberFormat="1" applyFont="1" applyFill="1" applyBorder="1" applyAlignment="1">
      <alignment vertical="center" shrinkToFit="1"/>
    </xf>
    <xf numFmtId="178" fontId="11" fillId="0" borderId="49" xfId="0" applyNumberFormat="1" applyFont="1" applyFill="1" applyBorder="1" applyAlignment="1">
      <alignment vertical="center" shrinkToFit="1"/>
    </xf>
    <xf numFmtId="176" fontId="11" fillId="0" borderId="87" xfId="0" applyNumberFormat="1" applyFont="1" applyFill="1" applyBorder="1" applyAlignment="1">
      <alignment vertical="center" shrinkToFit="1"/>
    </xf>
    <xf numFmtId="176" fontId="11" fillId="0" borderId="88" xfId="0" applyNumberFormat="1" applyFont="1" applyFill="1" applyBorder="1" applyAlignment="1">
      <alignment vertical="center" shrinkToFit="1"/>
    </xf>
    <xf numFmtId="176" fontId="11" fillId="0" borderId="89" xfId="0" applyNumberFormat="1" applyFont="1" applyFill="1" applyBorder="1" applyAlignment="1">
      <alignment vertical="center" shrinkToFit="1"/>
    </xf>
    <xf numFmtId="176" fontId="11" fillId="0" borderId="90" xfId="0" applyNumberFormat="1" applyFont="1" applyFill="1" applyBorder="1" applyAlignment="1">
      <alignment vertical="center" shrinkToFit="1"/>
    </xf>
    <xf numFmtId="178" fontId="11" fillId="0" borderId="91" xfId="0" applyNumberFormat="1" applyFont="1" applyFill="1" applyBorder="1" applyAlignment="1">
      <alignment vertical="center" shrinkToFit="1"/>
    </xf>
    <xf numFmtId="176" fontId="11" fillId="0" borderId="92" xfId="0" applyNumberFormat="1" applyFont="1" applyFill="1" applyBorder="1" applyAlignment="1">
      <alignment vertical="center" shrinkToFit="1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78" fontId="11" fillId="0" borderId="93" xfId="0" applyNumberFormat="1" applyFont="1" applyFill="1" applyBorder="1" applyAlignment="1">
      <alignment vertical="center" shrinkToFit="1"/>
    </xf>
    <xf numFmtId="178" fontId="11" fillId="0" borderId="94" xfId="0" applyNumberFormat="1" applyFont="1" applyFill="1" applyBorder="1" applyAlignment="1">
      <alignment vertical="center" shrinkToFit="1"/>
    </xf>
    <xf numFmtId="176" fontId="11" fillId="0" borderId="95" xfId="0" applyNumberFormat="1" applyFont="1" applyFill="1" applyBorder="1" applyAlignment="1">
      <alignment vertical="center" shrinkToFit="1"/>
    </xf>
    <xf numFmtId="178" fontId="11" fillId="0" borderId="96" xfId="0" applyNumberFormat="1" applyFont="1" applyFill="1" applyBorder="1" applyAlignment="1">
      <alignment vertical="center" shrinkToFit="1"/>
    </xf>
    <xf numFmtId="178" fontId="11" fillId="0" borderId="97" xfId="0" applyNumberFormat="1" applyFont="1" applyFill="1" applyBorder="1" applyAlignment="1">
      <alignment vertical="center" shrinkToFit="1"/>
    </xf>
    <xf numFmtId="177" fontId="7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183" fontId="5" fillId="0" borderId="0" xfId="0" applyNumberFormat="1" applyFont="1" applyAlignment="1">
      <alignment horizontal="center" vertical="center"/>
    </xf>
    <xf numFmtId="56" fontId="2" fillId="0" borderId="0" xfId="0" applyNumberFormat="1" applyFont="1" applyAlignment="1">
      <alignment/>
    </xf>
    <xf numFmtId="176" fontId="3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78" fontId="7" fillId="0" borderId="0" xfId="0" applyNumberFormat="1" applyFont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98" xfId="0" applyNumberFormat="1" applyFont="1" applyBorder="1" applyAlignment="1">
      <alignment vertical="center"/>
    </xf>
    <xf numFmtId="178" fontId="7" fillId="0" borderId="99" xfId="0" applyNumberFormat="1" applyFont="1" applyBorder="1" applyAlignment="1">
      <alignment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left" vertical="center"/>
    </xf>
    <xf numFmtId="0" fontId="7" fillId="0" borderId="73" xfId="0" applyFont="1" applyFill="1" applyBorder="1" applyAlignment="1">
      <alignment horizontal="left" vertical="center"/>
    </xf>
    <xf numFmtId="178" fontId="7" fillId="0" borderId="48" xfId="0" applyNumberFormat="1" applyFont="1" applyBorder="1" applyAlignment="1">
      <alignment vertical="center"/>
    </xf>
    <xf numFmtId="178" fontId="7" fillId="0" borderId="102" xfId="0" applyNumberFormat="1" applyFont="1" applyBorder="1" applyAlignment="1">
      <alignment vertical="center"/>
    </xf>
    <xf numFmtId="180" fontId="2" fillId="0" borderId="29" xfId="0" applyNumberFormat="1" applyFont="1" applyFill="1" applyBorder="1" applyAlignment="1">
      <alignment horizontal="left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90" fontId="5" fillId="0" borderId="0" xfId="0" applyNumberFormat="1" applyFont="1" applyAlignment="1">
      <alignment horizontal="center" vertical="center"/>
    </xf>
    <xf numFmtId="190" fontId="6" fillId="0" borderId="0" xfId="0" applyNumberFormat="1" applyFont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83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110" xfId="0" applyFont="1" applyFill="1" applyBorder="1" applyAlignment="1">
      <alignment horizontal="center" vertical="center"/>
    </xf>
    <xf numFmtId="178" fontId="7" fillId="0" borderId="98" xfId="0" applyNumberFormat="1" applyFont="1" applyFill="1" applyBorder="1" applyAlignment="1">
      <alignment vertical="center"/>
    </xf>
    <xf numFmtId="178" fontId="7" fillId="0" borderId="49" xfId="0" applyNumberFormat="1" applyFont="1" applyFill="1" applyBorder="1" applyAlignment="1">
      <alignment vertical="center"/>
    </xf>
    <xf numFmtId="0" fontId="7" fillId="0" borderId="111" xfId="0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horizontal="left" vertical="center"/>
    </xf>
    <xf numFmtId="0" fontId="7" fillId="0" borderId="78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114" xfId="0" applyFont="1" applyFill="1" applyBorder="1" applyAlignment="1">
      <alignment horizontal="center" vertical="center"/>
    </xf>
    <xf numFmtId="0" fontId="7" fillId="0" borderId="115" xfId="0" applyFont="1" applyFill="1" applyBorder="1" applyAlignment="1">
      <alignment horizontal="center" vertical="center"/>
    </xf>
    <xf numFmtId="0" fontId="7" fillId="0" borderId="11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17" xfId="0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horizontal="center" vertical="center" wrapText="1"/>
    </xf>
    <xf numFmtId="0" fontId="7" fillId="0" borderId="119" xfId="0" applyFont="1" applyFill="1" applyBorder="1" applyAlignment="1">
      <alignment horizontal="center" vertical="center" wrapText="1"/>
    </xf>
    <xf numFmtId="0" fontId="7" fillId="0" borderId="120" xfId="0" applyFont="1" applyFill="1" applyBorder="1" applyAlignment="1">
      <alignment horizontal="center" vertical="center"/>
    </xf>
    <xf numFmtId="0" fontId="7" fillId="0" borderId="12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shrinkToFit="1"/>
    </xf>
    <xf numFmtId="0" fontId="7" fillId="0" borderId="46" xfId="0" applyFont="1" applyFill="1" applyBorder="1" applyAlignment="1">
      <alignment horizontal="left" vertical="center" shrinkToFit="1"/>
    </xf>
    <xf numFmtId="0" fontId="7" fillId="0" borderId="48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horizontal="left" vertical="center" shrinkToFit="1"/>
    </xf>
    <xf numFmtId="0" fontId="7" fillId="0" borderId="122" xfId="0" applyFont="1" applyFill="1" applyBorder="1" applyAlignment="1">
      <alignment horizontal="left" vertical="center"/>
    </xf>
    <xf numFmtId="0" fontId="7" fillId="0" borderId="123" xfId="0" applyFont="1" applyFill="1" applyBorder="1" applyAlignment="1">
      <alignment horizontal="left" vertical="center"/>
    </xf>
    <xf numFmtId="0" fontId="7" fillId="0" borderId="91" xfId="0" applyFont="1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55" zoomScaleNormal="55" zoomScalePageLayoutView="0" workbookViewId="0" topLeftCell="A1">
      <selection activeCell="F1" sqref="F1:N1"/>
    </sheetView>
  </sheetViews>
  <sheetFormatPr defaultColWidth="0" defaultRowHeight="13.5" zeroHeight="1"/>
  <cols>
    <col min="1" max="1" width="4.625" style="61" customWidth="1"/>
    <col min="2" max="2" width="3.75390625" style="61" customWidth="1"/>
    <col min="3" max="4" width="6.125" style="61" customWidth="1"/>
    <col min="5" max="5" width="20.625" style="61" customWidth="1"/>
    <col min="6" max="16" width="16.625" style="61" customWidth="1"/>
    <col min="17" max="17" width="4.25390625" style="61" customWidth="1"/>
    <col min="18" max="16384" width="0" style="61" hidden="1" customWidth="1"/>
  </cols>
  <sheetData>
    <row r="1" spans="4:15" ht="39.75" customHeight="1">
      <c r="D1" s="104"/>
      <c r="E1" s="105"/>
      <c r="F1" s="179" t="s">
        <v>21</v>
      </c>
      <c r="G1" s="179"/>
      <c r="H1" s="179"/>
      <c r="I1" s="179"/>
      <c r="J1" s="179"/>
      <c r="K1" s="179"/>
      <c r="L1" s="179"/>
      <c r="M1" s="179"/>
      <c r="N1" s="179"/>
      <c r="O1" s="106"/>
    </row>
    <row r="2" spans="5:16" ht="45" customHeight="1">
      <c r="E2" s="107"/>
      <c r="F2" s="180" t="s">
        <v>85</v>
      </c>
      <c r="G2" s="180"/>
      <c r="H2" s="180"/>
      <c r="I2" s="180"/>
      <c r="J2" s="180"/>
      <c r="K2" s="181"/>
      <c r="L2" s="181"/>
      <c r="M2" s="181"/>
      <c r="N2" s="181"/>
      <c r="O2" s="190">
        <v>41009</v>
      </c>
      <c r="P2" s="190"/>
    </row>
    <row r="3" spans="6:17" ht="30" customHeight="1">
      <c r="F3" s="108"/>
      <c r="G3" s="108"/>
      <c r="H3" s="108"/>
      <c r="I3" s="108"/>
      <c r="J3" s="108"/>
      <c r="N3" s="109"/>
      <c r="O3" s="190" t="s">
        <v>0</v>
      </c>
      <c r="P3" s="190"/>
      <c r="Q3" s="110"/>
    </row>
    <row r="4" spans="3:17" s="1" customFormat="1" ht="45" customHeight="1">
      <c r="C4" s="154" t="s">
        <v>22</v>
      </c>
      <c r="F4" s="155"/>
      <c r="G4" s="156"/>
      <c r="H4" s="155"/>
      <c r="I4" s="155"/>
      <c r="J4" s="155"/>
      <c r="M4" s="144" t="s">
        <v>75</v>
      </c>
      <c r="N4" s="157"/>
      <c r="P4" s="153"/>
      <c r="Q4" s="6"/>
    </row>
    <row r="5" spans="6:17" s="1" customFormat="1" ht="7.5" customHeight="1" thickBot="1">
      <c r="F5" s="155"/>
      <c r="G5" s="155"/>
      <c r="H5" s="155"/>
      <c r="I5" s="155"/>
      <c r="J5" s="155"/>
      <c r="N5" s="157"/>
      <c r="O5" s="153"/>
      <c r="P5" s="153"/>
      <c r="Q5" s="6"/>
    </row>
    <row r="6" spans="3:19" s="1" customFormat="1" ht="45" customHeight="1">
      <c r="C6" s="186" t="s">
        <v>20</v>
      </c>
      <c r="D6" s="187"/>
      <c r="E6" s="188"/>
      <c r="F6" s="189" t="s">
        <v>80</v>
      </c>
      <c r="G6" s="188"/>
      <c r="H6" s="187" t="s">
        <v>81</v>
      </c>
      <c r="I6" s="187"/>
      <c r="J6" s="189" t="s">
        <v>82</v>
      </c>
      <c r="K6" s="194"/>
      <c r="L6" s="187" t="s">
        <v>86</v>
      </c>
      <c r="M6" s="191"/>
      <c r="P6" s="157"/>
      <c r="Q6" s="153"/>
      <c r="R6" s="153"/>
      <c r="S6" s="6"/>
    </row>
    <row r="7" spans="3:19" s="1" customFormat="1" ht="45" customHeight="1" thickBot="1">
      <c r="C7" s="184" t="s">
        <v>19</v>
      </c>
      <c r="D7" s="185"/>
      <c r="E7" s="185"/>
      <c r="F7" s="172">
        <v>43545</v>
      </c>
      <c r="G7" s="162"/>
      <c r="H7" s="161">
        <v>31536</v>
      </c>
      <c r="I7" s="162"/>
      <c r="J7" s="172">
        <v>16264</v>
      </c>
      <c r="K7" s="173"/>
      <c r="L7" s="192">
        <f>SUM(F7:K7)</f>
        <v>91345</v>
      </c>
      <c r="M7" s="193"/>
      <c r="P7" s="157"/>
      <c r="Q7" s="153"/>
      <c r="R7" s="153"/>
      <c r="S7" s="6"/>
    </row>
    <row r="8" spans="3:21" s="1" customFormat="1" ht="30" customHeight="1">
      <c r="C8" s="158"/>
      <c r="D8" s="158"/>
      <c r="E8" s="158"/>
      <c r="F8" s="159"/>
      <c r="G8" s="159"/>
      <c r="H8" s="160"/>
      <c r="I8" s="160"/>
      <c r="J8" s="159"/>
      <c r="K8" s="159"/>
      <c r="L8" s="159"/>
      <c r="M8" s="159"/>
      <c r="N8" s="160"/>
      <c r="O8" s="160"/>
      <c r="R8" s="157"/>
      <c r="S8" s="153"/>
      <c r="T8" s="153"/>
      <c r="U8" s="6"/>
    </row>
    <row r="9" spans="3:17" ht="45" customHeight="1">
      <c r="C9" s="111" t="s">
        <v>23</v>
      </c>
      <c r="E9" s="112"/>
      <c r="O9" s="143"/>
      <c r="P9" s="145" t="s">
        <v>75</v>
      </c>
      <c r="Q9" s="110"/>
    </row>
    <row r="10" spans="3:17" ht="6.75" customHeight="1" thickBot="1">
      <c r="C10" s="113"/>
      <c r="D10" s="113"/>
      <c r="E10" s="114"/>
      <c r="L10" s="115"/>
      <c r="M10" s="115"/>
      <c r="N10" s="174"/>
      <c r="O10" s="174"/>
      <c r="P10" s="174"/>
      <c r="Q10" s="115"/>
    </row>
    <row r="11" spans="3:17" ht="49.5" customHeight="1">
      <c r="C11" s="166"/>
      <c r="D11" s="167"/>
      <c r="E11" s="167"/>
      <c r="F11" s="11" t="s">
        <v>10</v>
      </c>
      <c r="G11" s="11" t="s">
        <v>28</v>
      </c>
      <c r="H11" s="12" t="s">
        <v>11</v>
      </c>
      <c r="I11" s="13" t="s">
        <v>29</v>
      </c>
      <c r="J11" s="14" t="s">
        <v>1</v>
      </c>
      <c r="K11" s="14" t="s">
        <v>2</v>
      </c>
      <c r="L11" s="14" t="s">
        <v>3</v>
      </c>
      <c r="M11" s="14" t="s">
        <v>4</v>
      </c>
      <c r="N11" s="14" t="s">
        <v>5</v>
      </c>
      <c r="O11" s="15" t="s">
        <v>11</v>
      </c>
      <c r="P11" s="16" t="s">
        <v>83</v>
      </c>
      <c r="Q11" s="17"/>
    </row>
    <row r="12" spans="3:17" ht="49.5" customHeight="1">
      <c r="C12" s="116" t="s">
        <v>87</v>
      </c>
      <c r="D12" s="18"/>
      <c r="E12" s="18"/>
      <c r="F12" s="24">
        <f>SUM(F13:F15)</f>
        <v>3495</v>
      </c>
      <c r="G12" s="24">
        <f>SUM(G13:G15)</f>
        <v>2756</v>
      </c>
      <c r="H12" s="25">
        <f>SUM(H13:H15)</f>
        <v>6251</v>
      </c>
      <c r="I12" s="19">
        <v>0</v>
      </c>
      <c r="J12" s="24">
        <f aca="true" t="shared" si="0" ref="J12:O12">SUM(J13:J15)</f>
        <v>4333</v>
      </c>
      <c r="K12" s="24">
        <f t="shared" si="0"/>
        <v>2554</v>
      </c>
      <c r="L12" s="24">
        <f t="shared" si="0"/>
        <v>2099</v>
      </c>
      <c r="M12" s="24">
        <f t="shared" si="0"/>
        <v>2477</v>
      </c>
      <c r="N12" s="24">
        <f t="shared" si="0"/>
        <v>1490</v>
      </c>
      <c r="O12" s="25">
        <f t="shared" si="0"/>
        <v>12953</v>
      </c>
      <c r="P12" s="27">
        <f aca="true" t="shared" si="1" ref="P12:P17">H12+O12</f>
        <v>19204</v>
      </c>
      <c r="Q12" s="17"/>
    </row>
    <row r="13" spans="3:16" ht="49.5" customHeight="1">
      <c r="C13" s="116" t="s">
        <v>88</v>
      </c>
      <c r="D13" s="117"/>
      <c r="E13" s="117"/>
      <c r="F13" s="24">
        <v>430</v>
      </c>
      <c r="G13" s="24">
        <v>298</v>
      </c>
      <c r="H13" s="25">
        <f>SUM(F13:G13)</f>
        <v>728</v>
      </c>
      <c r="I13" s="19">
        <v>0</v>
      </c>
      <c r="J13" s="24">
        <v>452</v>
      </c>
      <c r="K13" s="24">
        <v>293</v>
      </c>
      <c r="L13" s="24">
        <v>190</v>
      </c>
      <c r="M13" s="24">
        <v>200</v>
      </c>
      <c r="N13" s="24">
        <v>117</v>
      </c>
      <c r="O13" s="25">
        <f>SUM(J13:N13)</f>
        <v>1252</v>
      </c>
      <c r="P13" s="27">
        <f t="shared" si="1"/>
        <v>1980</v>
      </c>
    </row>
    <row r="14" spans="3:16" ht="49.5" customHeight="1">
      <c r="C14" s="182" t="s">
        <v>89</v>
      </c>
      <c r="D14" s="183"/>
      <c r="E14" s="183"/>
      <c r="F14" s="24">
        <v>1632</v>
      </c>
      <c r="G14" s="24">
        <v>1113</v>
      </c>
      <c r="H14" s="25">
        <f>SUM(F14:G14)</f>
        <v>2745</v>
      </c>
      <c r="I14" s="19">
        <v>0</v>
      </c>
      <c r="J14" s="24">
        <v>1550</v>
      </c>
      <c r="K14" s="24">
        <v>832</v>
      </c>
      <c r="L14" s="24">
        <v>600</v>
      </c>
      <c r="M14" s="24">
        <v>678</v>
      </c>
      <c r="N14" s="24">
        <v>437</v>
      </c>
      <c r="O14" s="25">
        <f>SUM(J14:N14)</f>
        <v>4097</v>
      </c>
      <c r="P14" s="27">
        <f t="shared" si="1"/>
        <v>6842</v>
      </c>
    </row>
    <row r="15" spans="3:16" ht="49.5" customHeight="1">
      <c r="C15" s="116" t="s">
        <v>90</v>
      </c>
      <c r="D15" s="117"/>
      <c r="E15" s="117"/>
      <c r="F15" s="24">
        <v>1433</v>
      </c>
      <c r="G15" s="24">
        <v>1345</v>
      </c>
      <c r="H15" s="25">
        <f>SUM(F15:G15)</f>
        <v>2778</v>
      </c>
      <c r="I15" s="19"/>
      <c r="J15" s="24">
        <v>2331</v>
      </c>
      <c r="K15" s="24">
        <v>1429</v>
      </c>
      <c r="L15" s="24">
        <v>1309</v>
      </c>
      <c r="M15" s="24">
        <v>1599</v>
      </c>
      <c r="N15" s="24">
        <v>936</v>
      </c>
      <c r="O15" s="25">
        <f>SUM(J15:N15)</f>
        <v>7604</v>
      </c>
      <c r="P15" s="27">
        <f t="shared" si="1"/>
        <v>10382</v>
      </c>
    </row>
    <row r="16" spans="3:16" ht="49.5" customHeight="1">
      <c r="C16" s="182" t="s">
        <v>91</v>
      </c>
      <c r="D16" s="183"/>
      <c r="E16" s="183"/>
      <c r="F16" s="24">
        <v>37</v>
      </c>
      <c r="G16" s="24">
        <v>40</v>
      </c>
      <c r="H16" s="25">
        <f>SUM(F16:G16)</f>
        <v>77</v>
      </c>
      <c r="I16" s="19">
        <v>0</v>
      </c>
      <c r="J16" s="24">
        <v>73</v>
      </c>
      <c r="K16" s="24">
        <v>60</v>
      </c>
      <c r="L16" s="24">
        <v>32</v>
      </c>
      <c r="M16" s="24">
        <v>37</v>
      </c>
      <c r="N16" s="24">
        <v>23</v>
      </c>
      <c r="O16" s="25">
        <f>SUM(J16:N16)</f>
        <v>225</v>
      </c>
      <c r="P16" s="27">
        <f t="shared" si="1"/>
        <v>302</v>
      </c>
    </row>
    <row r="17" spans="3:16" ht="49.5" customHeight="1" thickBot="1">
      <c r="C17" s="170" t="s">
        <v>14</v>
      </c>
      <c r="D17" s="171"/>
      <c r="E17" s="171"/>
      <c r="F17" s="118">
        <f>F12+F16</f>
        <v>3532</v>
      </c>
      <c r="G17" s="118">
        <f>G12+G16</f>
        <v>2796</v>
      </c>
      <c r="H17" s="118">
        <f>H12+H16</f>
        <v>6328</v>
      </c>
      <c r="I17" s="119">
        <v>0</v>
      </c>
      <c r="J17" s="118">
        <f aca="true" t="shared" si="2" ref="J17:O17">J12+J16</f>
        <v>4406</v>
      </c>
      <c r="K17" s="118">
        <f t="shared" si="2"/>
        <v>2614</v>
      </c>
      <c r="L17" s="118">
        <f t="shared" si="2"/>
        <v>2131</v>
      </c>
      <c r="M17" s="118">
        <f t="shared" si="2"/>
        <v>2514</v>
      </c>
      <c r="N17" s="118">
        <f t="shared" si="2"/>
        <v>1513</v>
      </c>
      <c r="O17" s="118">
        <f t="shared" si="2"/>
        <v>13178</v>
      </c>
      <c r="P17" s="120">
        <f t="shared" si="1"/>
        <v>19506</v>
      </c>
    </row>
    <row r="18" ht="30" customHeight="1"/>
    <row r="19" spans="3:17" ht="39.75" customHeight="1">
      <c r="C19" s="111" t="s">
        <v>24</v>
      </c>
      <c r="E19" s="112"/>
      <c r="N19" s="151"/>
      <c r="O19" s="110"/>
      <c r="P19" s="152" t="s">
        <v>79</v>
      </c>
      <c r="Q19" s="110"/>
    </row>
    <row r="20" spans="3:17" ht="6.75" customHeight="1" thickBot="1">
      <c r="C20" s="113"/>
      <c r="D20" s="113"/>
      <c r="E20" s="114"/>
      <c r="L20" s="115"/>
      <c r="M20" s="115"/>
      <c r="N20" s="115"/>
      <c r="P20" s="115"/>
      <c r="Q20" s="115"/>
    </row>
    <row r="21" spans="3:17" ht="49.5" customHeight="1">
      <c r="C21" s="166"/>
      <c r="D21" s="167"/>
      <c r="E21" s="167"/>
      <c r="F21" s="178" t="s">
        <v>15</v>
      </c>
      <c r="G21" s="163"/>
      <c r="H21" s="163"/>
      <c r="I21" s="163" t="s">
        <v>16</v>
      </c>
      <c r="J21" s="163"/>
      <c r="K21" s="163"/>
      <c r="L21" s="163"/>
      <c r="M21" s="163"/>
      <c r="N21" s="163"/>
      <c r="O21" s="163"/>
      <c r="P21" s="164" t="s">
        <v>84</v>
      </c>
      <c r="Q21" s="17"/>
    </row>
    <row r="22" spans="3:17" ht="49.5" customHeight="1">
      <c r="C22" s="168"/>
      <c r="D22" s="169"/>
      <c r="E22" s="169"/>
      <c r="F22" s="18" t="s">
        <v>7</v>
      </c>
      <c r="G22" s="18" t="s">
        <v>8</v>
      </c>
      <c r="H22" s="20" t="s">
        <v>9</v>
      </c>
      <c r="I22" s="21" t="s">
        <v>29</v>
      </c>
      <c r="J22" s="18" t="s">
        <v>1</v>
      </c>
      <c r="K22" s="22" t="s">
        <v>2</v>
      </c>
      <c r="L22" s="22" t="s">
        <v>3</v>
      </c>
      <c r="M22" s="22" t="s">
        <v>4</v>
      </c>
      <c r="N22" s="22" t="s">
        <v>5</v>
      </c>
      <c r="O22" s="23" t="s">
        <v>9</v>
      </c>
      <c r="P22" s="165"/>
      <c r="Q22" s="17"/>
    </row>
    <row r="23" spans="3:17" ht="49.5" customHeight="1">
      <c r="C23" s="116" t="s">
        <v>12</v>
      </c>
      <c r="D23" s="18"/>
      <c r="E23" s="18"/>
      <c r="F23" s="24">
        <v>870</v>
      </c>
      <c r="G23" s="24">
        <v>1192</v>
      </c>
      <c r="H23" s="25">
        <f>SUM(F23:G23)</f>
        <v>2062</v>
      </c>
      <c r="I23" s="26">
        <v>0</v>
      </c>
      <c r="J23" s="24">
        <v>3302</v>
      </c>
      <c r="K23" s="24">
        <v>1972</v>
      </c>
      <c r="L23" s="24">
        <v>1178</v>
      </c>
      <c r="M23" s="24">
        <v>821</v>
      </c>
      <c r="N23" s="24">
        <v>367</v>
      </c>
      <c r="O23" s="25">
        <f>SUM(I23:N23)</f>
        <v>7640</v>
      </c>
      <c r="P23" s="27">
        <f>H23+O23</f>
        <v>9702</v>
      </c>
      <c r="Q23" s="17"/>
    </row>
    <row r="24" spans="3:16" ht="49.5" customHeight="1">
      <c r="C24" s="182" t="s">
        <v>13</v>
      </c>
      <c r="D24" s="183"/>
      <c r="E24" s="183"/>
      <c r="F24" s="24">
        <v>8</v>
      </c>
      <c r="G24" s="24">
        <v>18</v>
      </c>
      <c r="H24" s="25">
        <f>SUM(F24:G24)</f>
        <v>26</v>
      </c>
      <c r="I24" s="26">
        <v>0</v>
      </c>
      <c r="J24" s="24">
        <v>53</v>
      </c>
      <c r="K24" s="24">
        <v>42</v>
      </c>
      <c r="L24" s="24">
        <v>19</v>
      </c>
      <c r="M24" s="24">
        <v>16</v>
      </c>
      <c r="N24" s="24">
        <v>9</v>
      </c>
      <c r="O24" s="25">
        <f>SUM(I24:N24)</f>
        <v>139</v>
      </c>
      <c r="P24" s="27">
        <f>H24+O24</f>
        <v>165</v>
      </c>
    </row>
    <row r="25" spans="3:16" ht="49.5" customHeight="1" thickBot="1">
      <c r="C25" s="170" t="s">
        <v>14</v>
      </c>
      <c r="D25" s="171"/>
      <c r="E25" s="171"/>
      <c r="F25" s="118">
        <f>SUM(F23:F24)</f>
        <v>878</v>
      </c>
      <c r="G25" s="118">
        <f>SUM(G23:G24)</f>
        <v>1210</v>
      </c>
      <c r="H25" s="121">
        <f>SUM(F25:G25)</f>
        <v>2088</v>
      </c>
      <c r="I25" s="122">
        <f>SUM(I23:I24)</f>
        <v>0</v>
      </c>
      <c r="J25" s="118">
        <f aca="true" t="shared" si="3" ref="J25:O25">SUM(J23:J24)</f>
        <v>3355</v>
      </c>
      <c r="K25" s="118">
        <f t="shared" si="3"/>
        <v>2014</v>
      </c>
      <c r="L25" s="118">
        <f t="shared" si="3"/>
        <v>1197</v>
      </c>
      <c r="M25" s="118">
        <f t="shared" si="3"/>
        <v>837</v>
      </c>
      <c r="N25" s="118">
        <f t="shared" si="3"/>
        <v>376</v>
      </c>
      <c r="O25" s="121">
        <f t="shared" si="3"/>
        <v>7779</v>
      </c>
      <c r="P25" s="120">
        <f>H25+O25</f>
        <v>9867</v>
      </c>
    </row>
    <row r="26" ht="30" customHeight="1"/>
    <row r="27" spans="3:17" ht="39.75" customHeight="1">
      <c r="C27" s="111" t="s">
        <v>25</v>
      </c>
      <c r="E27" s="112"/>
      <c r="N27" s="110"/>
      <c r="O27" s="110"/>
      <c r="P27" s="152" t="s">
        <v>79</v>
      </c>
      <c r="Q27" s="110"/>
    </row>
    <row r="28" spans="3:17" ht="6.75" customHeight="1" thickBot="1">
      <c r="C28" s="113"/>
      <c r="D28" s="113"/>
      <c r="E28" s="114"/>
      <c r="L28" s="115"/>
      <c r="M28" s="115"/>
      <c r="N28" s="115"/>
      <c r="P28" s="115"/>
      <c r="Q28" s="115"/>
    </row>
    <row r="29" spans="3:17" ht="49.5" customHeight="1">
      <c r="C29" s="166"/>
      <c r="D29" s="167"/>
      <c r="E29" s="167"/>
      <c r="F29" s="178" t="s">
        <v>15</v>
      </c>
      <c r="G29" s="163"/>
      <c r="H29" s="163"/>
      <c r="I29" s="163" t="s">
        <v>16</v>
      </c>
      <c r="J29" s="163"/>
      <c r="K29" s="163"/>
      <c r="L29" s="163"/>
      <c r="M29" s="163"/>
      <c r="N29" s="163"/>
      <c r="O29" s="163"/>
      <c r="P29" s="164" t="s">
        <v>84</v>
      </c>
      <c r="Q29" s="17"/>
    </row>
    <row r="30" spans="3:17" ht="49.5" customHeight="1">
      <c r="C30" s="168"/>
      <c r="D30" s="169"/>
      <c r="E30" s="169"/>
      <c r="F30" s="18" t="s">
        <v>7</v>
      </c>
      <c r="G30" s="18" t="s">
        <v>8</v>
      </c>
      <c r="H30" s="20" t="s">
        <v>9</v>
      </c>
      <c r="I30" s="21" t="s">
        <v>29</v>
      </c>
      <c r="J30" s="18" t="s">
        <v>1</v>
      </c>
      <c r="K30" s="22" t="s">
        <v>2</v>
      </c>
      <c r="L30" s="22" t="s">
        <v>3</v>
      </c>
      <c r="M30" s="22" t="s">
        <v>4</v>
      </c>
      <c r="N30" s="22" t="s">
        <v>5</v>
      </c>
      <c r="O30" s="23" t="s">
        <v>9</v>
      </c>
      <c r="P30" s="165"/>
      <c r="Q30" s="17"/>
    </row>
    <row r="31" spans="3:17" ht="49.5" customHeight="1">
      <c r="C31" s="116" t="s">
        <v>12</v>
      </c>
      <c r="D31" s="18"/>
      <c r="E31" s="18"/>
      <c r="F31" s="24">
        <v>14</v>
      </c>
      <c r="G31" s="24">
        <v>11</v>
      </c>
      <c r="H31" s="25">
        <f>SUM(F31:G31)</f>
        <v>25</v>
      </c>
      <c r="I31" s="26">
        <v>0</v>
      </c>
      <c r="J31" s="24">
        <v>1047</v>
      </c>
      <c r="K31" s="24">
        <v>711</v>
      </c>
      <c r="L31" s="24">
        <v>605</v>
      </c>
      <c r="M31" s="24">
        <v>502</v>
      </c>
      <c r="N31" s="24">
        <v>316</v>
      </c>
      <c r="O31" s="25">
        <f>SUM(I31:N31)</f>
        <v>3181</v>
      </c>
      <c r="P31" s="27">
        <f>H31+O31</f>
        <v>3206</v>
      </c>
      <c r="Q31" s="17"/>
    </row>
    <row r="32" spans="3:16" ht="49.5" customHeight="1">
      <c r="C32" s="182" t="s">
        <v>13</v>
      </c>
      <c r="D32" s="183"/>
      <c r="E32" s="183"/>
      <c r="F32" s="24">
        <v>0</v>
      </c>
      <c r="G32" s="24">
        <v>0</v>
      </c>
      <c r="H32" s="25">
        <f>SUM(F32:G32)</f>
        <v>0</v>
      </c>
      <c r="I32" s="26">
        <v>0</v>
      </c>
      <c r="J32" s="24">
        <v>10</v>
      </c>
      <c r="K32" s="24">
        <v>10</v>
      </c>
      <c r="L32" s="24">
        <v>3</v>
      </c>
      <c r="M32" s="24">
        <v>3</v>
      </c>
      <c r="N32" s="24">
        <v>3</v>
      </c>
      <c r="O32" s="25">
        <f>SUM(I32:N32)</f>
        <v>29</v>
      </c>
      <c r="P32" s="27">
        <f>H32+O32</f>
        <v>29</v>
      </c>
    </row>
    <row r="33" spans="3:16" ht="49.5" customHeight="1" thickBot="1">
      <c r="C33" s="170" t="s">
        <v>14</v>
      </c>
      <c r="D33" s="171"/>
      <c r="E33" s="171"/>
      <c r="F33" s="118">
        <f>SUM(F31:F32)</f>
        <v>14</v>
      </c>
      <c r="G33" s="118">
        <f>SUM(G31:G32)</f>
        <v>11</v>
      </c>
      <c r="H33" s="121">
        <f>SUM(F33:G33)</f>
        <v>25</v>
      </c>
      <c r="I33" s="122">
        <f aca="true" t="shared" si="4" ref="I33:N33">SUM(I31:I32)</f>
        <v>0</v>
      </c>
      <c r="J33" s="118">
        <f t="shared" si="4"/>
        <v>1057</v>
      </c>
      <c r="K33" s="118">
        <f t="shared" si="4"/>
        <v>721</v>
      </c>
      <c r="L33" s="118">
        <f t="shared" si="4"/>
        <v>608</v>
      </c>
      <c r="M33" s="118">
        <f t="shared" si="4"/>
        <v>505</v>
      </c>
      <c r="N33" s="118">
        <f t="shared" si="4"/>
        <v>319</v>
      </c>
      <c r="O33" s="121">
        <f>SUM(I33:N33)</f>
        <v>3210</v>
      </c>
      <c r="P33" s="120">
        <f>H33+O33</f>
        <v>3235</v>
      </c>
    </row>
    <row r="34" ht="30" customHeight="1"/>
    <row r="35" spans="3:17" ht="39.75" customHeight="1">
      <c r="C35" s="111" t="s">
        <v>26</v>
      </c>
      <c r="E35" s="112"/>
      <c r="N35" s="110"/>
      <c r="O35" s="152" t="s">
        <v>79</v>
      </c>
      <c r="P35" s="110"/>
      <c r="Q35" s="110"/>
    </row>
    <row r="36" spans="3:17" ht="6.75" customHeight="1" thickBot="1">
      <c r="C36" s="113"/>
      <c r="D36" s="113"/>
      <c r="E36" s="114"/>
      <c r="L36" s="115"/>
      <c r="M36" s="115"/>
      <c r="N36" s="115"/>
      <c r="P36" s="115"/>
      <c r="Q36" s="115"/>
    </row>
    <row r="37" spans="3:17" ht="49.5" customHeight="1">
      <c r="C37" s="166"/>
      <c r="D37" s="167"/>
      <c r="E37" s="167"/>
      <c r="F37" s="178" t="s">
        <v>15</v>
      </c>
      <c r="G37" s="163"/>
      <c r="H37" s="163"/>
      <c r="I37" s="163" t="s">
        <v>16</v>
      </c>
      <c r="J37" s="163"/>
      <c r="K37" s="163"/>
      <c r="L37" s="163"/>
      <c r="M37" s="163"/>
      <c r="N37" s="177"/>
      <c r="O37" s="175" t="s">
        <v>84</v>
      </c>
      <c r="P37" s="17"/>
      <c r="Q37" s="17"/>
    </row>
    <row r="38" spans="3:17" ht="49.5" customHeight="1" thickBot="1">
      <c r="C38" s="199"/>
      <c r="D38" s="200"/>
      <c r="E38" s="200"/>
      <c r="F38" s="28" t="s">
        <v>7</v>
      </c>
      <c r="G38" s="28" t="s">
        <v>8</v>
      </c>
      <c r="H38" s="29" t="s">
        <v>9</v>
      </c>
      <c r="I38" s="30" t="s">
        <v>1</v>
      </c>
      <c r="J38" s="28" t="s">
        <v>2</v>
      </c>
      <c r="K38" s="31" t="s">
        <v>3</v>
      </c>
      <c r="L38" s="31" t="s">
        <v>4</v>
      </c>
      <c r="M38" s="31" t="s">
        <v>5</v>
      </c>
      <c r="N38" s="32" t="s">
        <v>11</v>
      </c>
      <c r="O38" s="176"/>
      <c r="P38" s="17"/>
      <c r="Q38" s="17"/>
    </row>
    <row r="39" spans="3:17" ht="49.5" customHeight="1">
      <c r="C39" s="123" t="s">
        <v>17</v>
      </c>
      <c r="D39" s="11"/>
      <c r="E39" s="11"/>
      <c r="F39" s="33">
        <f>SUM(F40:F41)</f>
        <v>0</v>
      </c>
      <c r="G39" s="33">
        <f>SUM(G40:G41)</f>
        <v>0</v>
      </c>
      <c r="H39" s="34">
        <f aca="true" t="shared" si="5" ref="H39:H51">SUM(F39:G39)</f>
        <v>0</v>
      </c>
      <c r="I39" s="35">
        <f>SUM(I40:I41)</f>
        <v>9</v>
      </c>
      <c r="J39" s="33">
        <f>SUM(J40:J41)</f>
        <v>12</v>
      </c>
      <c r="K39" s="33">
        <f>SUM(K40:K41)</f>
        <v>194</v>
      </c>
      <c r="L39" s="33">
        <f>SUM(L40:L41)</f>
        <v>504</v>
      </c>
      <c r="M39" s="33">
        <f>SUM(M40:M41)</f>
        <v>370</v>
      </c>
      <c r="N39" s="34">
        <f aca="true" t="shared" si="6" ref="N39:N51">SUM(I39:M39)</f>
        <v>1089</v>
      </c>
      <c r="O39" s="36">
        <f aca="true" t="shared" si="7" ref="O39:O51">H39+N39</f>
        <v>1089</v>
      </c>
      <c r="P39" s="17"/>
      <c r="Q39" s="17"/>
    </row>
    <row r="40" spans="3:15" ht="49.5" customHeight="1">
      <c r="C40" s="182" t="s">
        <v>12</v>
      </c>
      <c r="D40" s="183"/>
      <c r="E40" s="183"/>
      <c r="F40" s="24">
        <v>0</v>
      </c>
      <c r="G40" s="24">
        <v>0</v>
      </c>
      <c r="H40" s="25">
        <f t="shared" si="5"/>
        <v>0</v>
      </c>
      <c r="I40" s="26">
        <v>9</v>
      </c>
      <c r="J40" s="24">
        <v>12</v>
      </c>
      <c r="K40" s="24">
        <v>190</v>
      </c>
      <c r="L40" s="24">
        <v>503</v>
      </c>
      <c r="M40" s="24">
        <v>367</v>
      </c>
      <c r="N40" s="25">
        <f t="shared" si="6"/>
        <v>1081</v>
      </c>
      <c r="O40" s="27">
        <f t="shared" si="7"/>
        <v>1081</v>
      </c>
    </row>
    <row r="41" spans="3:15" ht="49.5" customHeight="1" thickBot="1">
      <c r="C41" s="170" t="s">
        <v>13</v>
      </c>
      <c r="D41" s="171"/>
      <c r="E41" s="171"/>
      <c r="F41" s="118">
        <v>0</v>
      </c>
      <c r="G41" s="118">
        <v>0</v>
      </c>
      <c r="H41" s="121">
        <f t="shared" si="5"/>
        <v>0</v>
      </c>
      <c r="I41" s="122">
        <v>0</v>
      </c>
      <c r="J41" s="118">
        <v>0</v>
      </c>
      <c r="K41" s="118">
        <v>4</v>
      </c>
      <c r="L41" s="118">
        <v>1</v>
      </c>
      <c r="M41" s="118">
        <v>3</v>
      </c>
      <c r="N41" s="121">
        <f t="shared" si="6"/>
        <v>8</v>
      </c>
      <c r="O41" s="120">
        <f t="shared" si="7"/>
        <v>8</v>
      </c>
    </row>
    <row r="42" spans="3:15" ht="49.5" customHeight="1">
      <c r="C42" s="197" t="s">
        <v>30</v>
      </c>
      <c r="D42" s="198"/>
      <c r="E42" s="198"/>
      <c r="F42" s="33">
        <f>SUM(F43:F44)</f>
        <v>0</v>
      </c>
      <c r="G42" s="33">
        <f>SUM(G43:G44)</f>
        <v>0</v>
      </c>
      <c r="H42" s="34">
        <f t="shared" si="5"/>
        <v>0</v>
      </c>
      <c r="I42" s="35">
        <f>SUM(I43:I44)</f>
        <v>147</v>
      </c>
      <c r="J42" s="33">
        <f>SUM(J43:J44)</f>
        <v>134</v>
      </c>
      <c r="K42" s="33">
        <f>SUM(K43:K44)</f>
        <v>182</v>
      </c>
      <c r="L42" s="33">
        <f>SUM(L43:L44)</f>
        <v>234</v>
      </c>
      <c r="M42" s="33">
        <f>SUM(M43:M44)</f>
        <v>111</v>
      </c>
      <c r="N42" s="34">
        <f t="shared" si="6"/>
        <v>808</v>
      </c>
      <c r="O42" s="36">
        <f t="shared" si="7"/>
        <v>808</v>
      </c>
    </row>
    <row r="43" spans="3:15" ht="49.5" customHeight="1">
      <c r="C43" s="182" t="s">
        <v>12</v>
      </c>
      <c r="D43" s="183"/>
      <c r="E43" s="183"/>
      <c r="F43" s="24">
        <v>0</v>
      </c>
      <c r="G43" s="24">
        <v>0</v>
      </c>
      <c r="H43" s="25">
        <f t="shared" si="5"/>
        <v>0</v>
      </c>
      <c r="I43" s="26">
        <v>145</v>
      </c>
      <c r="J43" s="24">
        <v>133</v>
      </c>
      <c r="K43" s="24">
        <v>179</v>
      </c>
      <c r="L43" s="24">
        <v>234</v>
      </c>
      <c r="M43" s="24">
        <v>110</v>
      </c>
      <c r="N43" s="25">
        <f t="shared" si="6"/>
        <v>801</v>
      </c>
      <c r="O43" s="27">
        <f t="shared" si="7"/>
        <v>801</v>
      </c>
    </row>
    <row r="44" spans="3:15" ht="49.5" customHeight="1" thickBot="1">
      <c r="C44" s="170" t="s">
        <v>13</v>
      </c>
      <c r="D44" s="171"/>
      <c r="E44" s="171"/>
      <c r="F44" s="118">
        <v>0</v>
      </c>
      <c r="G44" s="118">
        <v>0</v>
      </c>
      <c r="H44" s="121">
        <f t="shared" si="5"/>
        <v>0</v>
      </c>
      <c r="I44" s="122">
        <v>2</v>
      </c>
      <c r="J44" s="118">
        <v>1</v>
      </c>
      <c r="K44" s="118">
        <v>3</v>
      </c>
      <c r="L44" s="118">
        <v>0</v>
      </c>
      <c r="M44" s="118">
        <v>1</v>
      </c>
      <c r="N44" s="121">
        <f t="shared" si="6"/>
        <v>7</v>
      </c>
      <c r="O44" s="120">
        <f t="shared" si="7"/>
        <v>7</v>
      </c>
    </row>
    <row r="45" spans="3:15" ht="49.5" customHeight="1">
      <c r="C45" s="197" t="s">
        <v>18</v>
      </c>
      <c r="D45" s="198"/>
      <c r="E45" s="198"/>
      <c r="F45" s="33">
        <f>SUM(F46:F47)</f>
        <v>0</v>
      </c>
      <c r="G45" s="33">
        <f>SUM(G46:G47)</f>
        <v>0</v>
      </c>
      <c r="H45" s="34">
        <f t="shared" si="5"/>
        <v>0</v>
      </c>
      <c r="I45" s="35">
        <f>SUM(I46:I47)</f>
        <v>6</v>
      </c>
      <c r="J45" s="33">
        <f>SUM(J46:J47)</f>
        <v>10</v>
      </c>
      <c r="K45" s="33">
        <f>SUM(K46:K47)</f>
        <v>43</v>
      </c>
      <c r="L45" s="33">
        <f>SUM(L46:L47)</f>
        <v>168</v>
      </c>
      <c r="M45" s="33">
        <f>SUM(M46:M47)</f>
        <v>112</v>
      </c>
      <c r="N45" s="34">
        <f>SUM(I45:M45)</f>
        <v>339</v>
      </c>
      <c r="O45" s="36">
        <f t="shared" si="7"/>
        <v>339</v>
      </c>
    </row>
    <row r="46" spans="3:15" ht="49.5" customHeight="1">
      <c r="C46" s="182" t="s">
        <v>12</v>
      </c>
      <c r="D46" s="183"/>
      <c r="E46" s="183"/>
      <c r="F46" s="24">
        <v>0</v>
      </c>
      <c r="G46" s="24">
        <v>0</v>
      </c>
      <c r="H46" s="25">
        <f t="shared" si="5"/>
        <v>0</v>
      </c>
      <c r="I46" s="26">
        <v>6</v>
      </c>
      <c r="J46" s="24">
        <v>10</v>
      </c>
      <c r="K46" s="24">
        <v>42</v>
      </c>
      <c r="L46" s="24">
        <v>167</v>
      </c>
      <c r="M46" s="24">
        <v>110</v>
      </c>
      <c r="N46" s="25">
        <f>SUM(I46:M46)</f>
        <v>335</v>
      </c>
      <c r="O46" s="27">
        <f t="shared" si="7"/>
        <v>335</v>
      </c>
    </row>
    <row r="47" spans="3:15" ht="49.5" customHeight="1" thickBot="1">
      <c r="C47" s="170" t="s">
        <v>13</v>
      </c>
      <c r="D47" s="171"/>
      <c r="E47" s="171"/>
      <c r="F47" s="118">
        <v>0</v>
      </c>
      <c r="G47" s="118">
        <v>0</v>
      </c>
      <c r="H47" s="121">
        <f t="shared" si="5"/>
        <v>0</v>
      </c>
      <c r="I47" s="122">
        <v>0</v>
      </c>
      <c r="J47" s="118">
        <v>0</v>
      </c>
      <c r="K47" s="118">
        <v>1</v>
      </c>
      <c r="L47" s="118">
        <v>1</v>
      </c>
      <c r="M47" s="118">
        <v>2</v>
      </c>
      <c r="N47" s="121">
        <f>SUM(I47:M47)</f>
        <v>4</v>
      </c>
      <c r="O47" s="120">
        <f t="shared" si="7"/>
        <v>4</v>
      </c>
    </row>
    <row r="48" spans="3:15" ht="49.5" customHeight="1">
      <c r="C48" s="197" t="s">
        <v>76</v>
      </c>
      <c r="D48" s="198"/>
      <c r="E48" s="198"/>
      <c r="F48" s="33">
        <f>SUM(F49:F50)</f>
        <v>0</v>
      </c>
      <c r="G48" s="33">
        <f>SUM(G49:G50)</f>
        <v>0</v>
      </c>
      <c r="H48" s="34">
        <f>SUM(F48:G48)</f>
        <v>0</v>
      </c>
      <c r="I48" s="35">
        <f>SUM(I49:I50)</f>
        <v>0</v>
      </c>
      <c r="J48" s="33">
        <f>SUM(J49:J50)</f>
        <v>0</v>
      </c>
      <c r="K48" s="33">
        <f>SUM(K49:K50)</f>
        <v>0</v>
      </c>
      <c r="L48" s="33">
        <f>SUM(L49:L50)</f>
        <v>0</v>
      </c>
      <c r="M48" s="33">
        <f>SUM(M49:M50)</f>
        <v>0</v>
      </c>
      <c r="N48" s="34">
        <f>SUM(I48:M48)</f>
        <v>0</v>
      </c>
      <c r="O48" s="36">
        <f>H48+N48</f>
        <v>0</v>
      </c>
    </row>
    <row r="49" spans="3:15" ht="49.5" customHeight="1">
      <c r="C49" s="182" t="s">
        <v>12</v>
      </c>
      <c r="D49" s="183"/>
      <c r="E49" s="183"/>
      <c r="F49" s="24">
        <v>0</v>
      </c>
      <c r="G49" s="24">
        <v>0</v>
      </c>
      <c r="H49" s="25">
        <f t="shared" si="5"/>
        <v>0</v>
      </c>
      <c r="I49" s="26">
        <v>0</v>
      </c>
      <c r="J49" s="24">
        <v>0</v>
      </c>
      <c r="K49" s="24">
        <v>0</v>
      </c>
      <c r="L49" s="24">
        <v>0</v>
      </c>
      <c r="M49" s="24">
        <v>0</v>
      </c>
      <c r="N49" s="25">
        <f t="shared" si="6"/>
        <v>0</v>
      </c>
      <c r="O49" s="27">
        <f t="shared" si="7"/>
        <v>0</v>
      </c>
    </row>
    <row r="50" spans="3:15" ht="49.5" customHeight="1" thickBot="1">
      <c r="C50" s="170" t="s">
        <v>13</v>
      </c>
      <c r="D50" s="171"/>
      <c r="E50" s="171"/>
      <c r="F50" s="118">
        <v>0</v>
      </c>
      <c r="G50" s="118">
        <v>0</v>
      </c>
      <c r="H50" s="121">
        <f t="shared" si="5"/>
        <v>0</v>
      </c>
      <c r="I50" s="122">
        <v>0</v>
      </c>
      <c r="J50" s="118">
        <v>0</v>
      </c>
      <c r="K50" s="118">
        <v>0</v>
      </c>
      <c r="L50" s="118">
        <v>0</v>
      </c>
      <c r="M50" s="118">
        <v>0</v>
      </c>
      <c r="N50" s="121">
        <f t="shared" si="6"/>
        <v>0</v>
      </c>
      <c r="O50" s="120">
        <f t="shared" si="7"/>
        <v>0</v>
      </c>
    </row>
    <row r="51" spans="3:15" ht="49.5" customHeight="1" thickBot="1">
      <c r="C51" s="195" t="s">
        <v>14</v>
      </c>
      <c r="D51" s="196"/>
      <c r="E51" s="196"/>
      <c r="F51" s="124">
        <v>0</v>
      </c>
      <c r="G51" s="124">
        <v>0</v>
      </c>
      <c r="H51" s="125">
        <f t="shared" si="5"/>
        <v>0</v>
      </c>
      <c r="I51" s="126">
        <v>162</v>
      </c>
      <c r="J51" s="124">
        <v>155</v>
      </c>
      <c r="K51" s="124">
        <v>416</v>
      </c>
      <c r="L51" s="124">
        <v>902</v>
      </c>
      <c r="M51" s="124">
        <v>592</v>
      </c>
      <c r="N51" s="125">
        <f t="shared" si="6"/>
        <v>2227</v>
      </c>
      <c r="O51" s="127">
        <f t="shared" si="7"/>
        <v>2227</v>
      </c>
    </row>
    <row r="52" ht="19.5" customHeight="1"/>
    <row r="53" ht="12"/>
  </sheetData>
  <sheetProtection/>
  <mergeCells count="47">
    <mergeCell ref="C48:E48"/>
    <mergeCell ref="C32:E32"/>
    <mergeCell ref="C33:E33"/>
    <mergeCell ref="C40:E40"/>
    <mergeCell ref="F21:H21"/>
    <mergeCell ref="C24:E24"/>
    <mergeCell ref="C25:E25"/>
    <mergeCell ref="C37:E38"/>
    <mergeCell ref="F37:H37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6:E6"/>
    <mergeCell ref="F6:G6"/>
    <mergeCell ref="H6:I6"/>
    <mergeCell ref="O2:P2"/>
    <mergeCell ref="O3:P3"/>
    <mergeCell ref="P21:P22"/>
    <mergeCell ref="I21:O21"/>
    <mergeCell ref="L6:M6"/>
    <mergeCell ref="L7:M7"/>
    <mergeCell ref="J6:K6"/>
    <mergeCell ref="O37:O38"/>
    <mergeCell ref="I37:N37"/>
    <mergeCell ref="F29:H29"/>
    <mergeCell ref="F1:N1"/>
    <mergeCell ref="F2:N2"/>
    <mergeCell ref="C16:E16"/>
    <mergeCell ref="C11:E11"/>
    <mergeCell ref="C14:E14"/>
    <mergeCell ref="C7:E7"/>
    <mergeCell ref="F7:G7"/>
    <mergeCell ref="H7:I7"/>
    <mergeCell ref="I29:O29"/>
    <mergeCell ref="P29:P30"/>
    <mergeCell ref="C29:E30"/>
    <mergeCell ref="C21:E22"/>
    <mergeCell ref="C17:E17"/>
    <mergeCell ref="J7:K7"/>
    <mergeCell ref="N10:P10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201" t="s">
        <v>21</v>
      </c>
      <c r="H1" s="201"/>
      <c r="I1" s="201"/>
      <c r="J1" s="201"/>
      <c r="K1" s="201"/>
      <c r="L1" s="201"/>
      <c r="M1" s="201"/>
      <c r="N1" s="37"/>
      <c r="O1" s="4"/>
    </row>
    <row r="2" spans="5:16" ht="30" customHeight="1">
      <c r="E2" s="5"/>
      <c r="G2" s="180" t="s">
        <v>85</v>
      </c>
      <c r="H2" s="180"/>
      <c r="I2" s="180"/>
      <c r="J2" s="180"/>
      <c r="K2" s="180"/>
      <c r="L2" s="180"/>
      <c r="M2" s="180"/>
      <c r="N2" s="38"/>
      <c r="O2" s="202">
        <v>41086</v>
      </c>
      <c r="P2" s="202"/>
    </row>
    <row r="3" spans="5:17" ht="24.75" customHeight="1">
      <c r="E3" s="39"/>
      <c r="F3" s="40"/>
      <c r="N3" s="41"/>
      <c r="O3" s="202"/>
      <c r="P3" s="202"/>
      <c r="Q3" s="6"/>
    </row>
    <row r="4" spans="3:17" ht="24.75" customHeight="1">
      <c r="C4" s="7"/>
      <c r="N4" s="39"/>
      <c r="O4" s="202" t="s">
        <v>31</v>
      </c>
      <c r="P4" s="202"/>
      <c r="Q4" s="6"/>
    </row>
    <row r="5" spans="3:17" ht="27" customHeight="1">
      <c r="C5" s="7" t="s">
        <v>27</v>
      </c>
      <c r="E5" s="8"/>
      <c r="F5" s="9"/>
      <c r="N5" s="58"/>
      <c r="O5" s="58"/>
      <c r="P5" s="152" t="s">
        <v>79</v>
      </c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203" t="s">
        <v>32</v>
      </c>
      <c r="D7" s="204"/>
      <c r="E7" s="204"/>
      <c r="F7" s="207" t="s">
        <v>33</v>
      </c>
      <c r="G7" s="208"/>
      <c r="H7" s="208"/>
      <c r="I7" s="209" t="s">
        <v>34</v>
      </c>
      <c r="J7" s="209"/>
      <c r="K7" s="209"/>
      <c r="L7" s="209"/>
      <c r="M7" s="209"/>
      <c r="N7" s="209"/>
      <c r="O7" s="210"/>
      <c r="P7" s="211" t="s">
        <v>6</v>
      </c>
      <c r="Q7" s="17"/>
    </row>
    <row r="8" spans="3:17" ht="42" customHeight="1" thickBot="1">
      <c r="C8" s="205"/>
      <c r="D8" s="206"/>
      <c r="E8" s="206"/>
      <c r="F8" s="44" t="s">
        <v>7</v>
      </c>
      <c r="G8" s="44" t="s">
        <v>8</v>
      </c>
      <c r="H8" s="45" t="s">
        <v>9</v>
      </c>
      <c r="I8" s="46" t="s">
        <v>35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212"/>
      <c r="Q8" s="17"/>
    </row>
    <row r="9" spans="3:17" ht="30" customHeight="1" thickBot="1">
      <c r="C9" s="49" t="s">
        <v>36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37</v>
      </c>
      <c r="D10" s="53"/>
      <c r="E10" s="54"/>
      <c r="F10" s="60">
        <f>SUM(F11,F17,F20,F25,F29,F30)</f>
        <v>1838</v>
      </c>
      <c r="G10" s="60">
        <f>SUM(G11,G17,G20,G25,G29,G30)</f>
        <v>2679</v>
      </c>
      <c r="H10" s="85">
        <f>SUM(F10:G10)</f>
        <v>4517</v>
      </c>
      <c r="I10" s="134">
        <f aca="true" t="shared" si="0" ref="I10:N10">SUM(I11,I17,I20,I25,I29,I30)</f>
        <v>0</v>
      </c>
      <c r="J10" s="60">
        <f>SUM(J11,J17,J20,J25,J29,J30)</f>
        <v>8862</v>
      </c>
      <c r="K10" s="60">
        <f t="shared" si="0"/>
        <v>5986</v>
      </c>
      <c r="L10" s="60">
        <f t="shared" si="0"/>
        <v>3640</v>
      </c>
      <c r="M10" s="60">
        <f t="shared" si="0"/>
        <v>2700</v>
      </c>
      <c r="N10" s="60">
        <f t="shared" si="0"/>
        <v>1344</v>
      </c>
      <c r="O10" s="128">
        <f>SUM(I10:N10)</f>
        <v>22532</v>
      </c>
      <c r="P10" s="87">
        <f>SUM(O10,H10)</f>
        <v>27049</v>
      </c>
      <c r="Q10" s="17"/>
    </row>
    <row r="11" spans="3:16" s="61" customFormat="1" ht="30" customHeight="1">
      <c r="C11" s="62"/>
      <c r="D11" s="63" t="s">
        <v>38</v>
      </c>
      <c r="E11" s="64"/>
      <c r="F11" s="65">
        <f>SUM(F12:F16)</f>
        <v>100</v>
      </c>
      <c r="G11" s="65">
        <f>SUM(G12:G16)</f>
        <v>210</v>
      </c>
      <c r="H11" s="66">
        <f>SUM(F11:G11)</f>
        <v>310</v>
      </c>
      <c r="I11" s="135">
        <f aca="true" t="shared" si="1" ref="I11:N11">SUM(I12:I16)</f>
        <v>0</v>
      </c>
      <c r="J11" s="65">
        <f t="shared" si="1"/>
        <v>1831</v>
      </c>
      <c r="K11" s="65">
        <f t="shared" si="1"/>
        <v>1257</v>
      </c>
      <c r="L11" s="65">
        <f t="shared" si="1"/>
        <v>815</v>
      </c>
      <c r="M11" s="65">
        <f t="shared" si="1"/>
        <v>748</v>
      </c>
      <c r="N11" s="65">
        <f t="shared" si="1"/>
        <v>437</v>
      </c>
      <c r="O11" s="129">
        <f aca="true" t="shared" si="2" ref="O11:O45">SUM(I11:N11)</f>
        <v>5088</v>
      </c>
      <c r="P11" s="68">
        <f aca="true" t="shared" si="3" ref="P11:P45">SUM(O11,H11)</f>
        <v>5398</v>
      </c>
    </row>
    <row r="12" spans="3:16" s="61" customFormat="1" ht="30" customHeight="1">
      <c r="C12" s="62"/>
      <c r="D12" s="63"/>
      <c r="E12" s="69" t="s">
        <v>39</v>
      </c>
      <c r="F12" s="65">
        <v>0</v>
      </c>
      <c r="G12" s="65">
        <v>0</v>
      </c>
      <c r="H12" s="66">
        <f>SUM(F12:G12)</f>
        <v>0</v>
      </c>
      <c r="I12" s="135">
        <v>0</v>
      </c>
      <c r="J12" s="65">
        <v>1061</v>
      </c>
      <c r="K12" s="65">
        <v>605</v>
      </c>
      <c r="L12" s="65">
        <v>291</v>
      </c>
      <c r="M12" s="65">
        <v>233</v>
      </c>
      <c r="N12" s="65">
        <v>127</v>
      </c>
      <c r="O12" s="129">
        <f t="shared" si="2"/>
        <v>2317</v>
      </c>
      <c r="P12" s="68">
        <f>SUM(O12,H12)</f>
        <v>2317</v>
      </c>
    </row>
    <row r="13" spans="3:16" s="61" customFormat="1" ht="30" customHeight="1">
      <c r="C13" s="62"/>
      <c r="D13" s="63"/>
      <c r="E13" s="69" t="s">
        <v>40</v>
      </c>
      <c r="F13" s="65">
        <v>0</v>
      </c>
      <c r="G13" s="65">
        <v>0</v>
      </c>
      <c r="H13" s="66">
        <f aca="true" t="shared" si="4" ref="H13:H45">SUM(F13:G13)</f>
        <v>0</v>
      </c>
      <c r="I13" s="135">
        <v>0</v>
      </c>
      <c r="J13" s="65">
        <v>2</v>
      </c>
      <c r="K13" s="65">
        <v>5</v>
      </c>
      <c r="L13" s="65">
        <v>15</v>
      </c>
      <c r="M13" s="65">
        <v>37</v>
      </c>
      <c r="N13" s="65">
        <v>42</v>
      </c>
      <c r="O13" s="129">
        <f t="shared" si="2"/>
        <v>101</v>
      </c>
      <c r="P13" s="68">
        <f t="shared" si="3"/>
        <v>101</v>
      </c>
    </row>
    <row r="14" spans="3:16" s="61" customFormat="1" ht="30" customHeight="1">
      <c r="C14" s="62"/>
      <c r="D14" s="63"/>
      <c r="E14" s="69" t="s">
        <v>41</v>
      </c>
      <c r="F14" s="65">
        <v>35</v>
      </c>
      <c r="G14" s="65">
        <v>83</v>
      </c>
      <c r="H14" s="66">
        <f>SUM(F14:G14)</f>
        <v>118</v>
      </c>
      <c r="I14" s="135">
        <v>0</v>
      </c>
      <c r="J14" s="65">
        <v>194</v>
      </c>
      <c r="K14" s="65">
        <v>146</v>
      </c>
      <c r="L14" s="65">
        <v>107</v>
      </c>
      <c r="M14" s="65">
        <v>123</v>
      </c>
      <c r="N14" s="65">
        <v>81</v>
      </c>
      <c r="O14" s="129">
        <f>SUM(I14:N14)</f>
        <v>651</v>
      </c>
      <c r="P14" s="68">
        <f t="shared" si="3"/>
        <v>769</v>
      </c>
    </row>
    <row r="15" spans="3:16" s="61" customFormat="1" ht="30" customHeight="1">
      <c r="C15" s="62"/>
      <c r="D15" s="63"/>
      <c r="E15" s="69" t="s">
        <v>42</v>
      </c>
      <c r="F15" s="65">
        <v>32</v>
      </c>
      <c r="G15" s="65">
        <v>65</v>
      </c>
      <c r="H15" s="66">
        <f t="shared" si="4"/>
        <v>97</v>
      </c>
      <c r="I15" s="135">
        <v>0</v>
      </c>
      <c r="J15" s="65">
        <v>162</v>
      </c>
      <c r="K15" s="65">
        <v>116</v>
      </c>
      <c r="L15" s="65">
        <v>102</v>
      </c>
      <c r="M15" s="65">
        <v>79</v>
      </c>
      <c r="N15" s="65">
        <v>44</v>
      </c>
      <c r="O15" s="129">
        <f t="shared" si="2"/>
        <v>503</v>
      </c>
      <c r="P15" s="68">
        <f t="shared" si="3"/>
        <v>600</v>
      </c>
    </row>
    <row r="16" spans="3:16" s="61" customFormat="1" ht="30" customHeight="1">
      <c r="C16" s="62"/>
      <c r="D16" s="63"/>
      <c r="E16" s="69" t="s">
        <v>43</v>
      </c>
      <c r="F16" s="65">
        <v>33</v>
      </c>
      <c r="G16" s="65">
        <v>62</v>
      </c>
      <c r="H16" s="66">
        <f t="shared" si="4"/>
        <v>95</v>
      </c>
      <c r="I16" s="135">
        <v>0</v>
      </c>
      <c r="J16" s="65">
        <v>412</v>
      </c>
      <c r="K16" s="65">
        <v>385</v>
      </c>
      <c r="L16" s="65">
        <v>300</v>
      </c>
      <c r="M16" s="65">
        <v>276</v>
      </c>
      <c r="N16" s="65">
        <v>143</v>
      </c>
      <c r="O16" s="129">
        <f t="shared" si="2"/>
        <v>1516</v>
      </c>
      <c r="P16" s="68">
        <f t="shared" si="3"/>
        <v>1611</v>
      </c>
    </row>
    <row r="17" spans="3:16" s="61" customFormat="1" ht="30" customHeight="1">
      <c r="C17" s="62"/>
      <c r="D17" s="70" t="s">
        <v>44</v>
      </c>
      <c r="E17" s="71"/>
      <c r="F17" s="65">
        <f>SUM(F18:F19)</f>
        <v>297</v>
      </c>
      <c r="G17" s="65">
        <f>SUM(G18:G19)</f>
        <v>340</v>
      </c>
      <c r="H17" s="66">
        <f>SUM(F17:G17)</f>
        <v>637</v>
      </c>
      <c r="I17" s="135">
        <f aca="true" t="shared" si="5" ref="I17:N17">SUM(I18:I19)</f>
        <v>0</v>
      </c>
      <c r="J17" s="65">
        <f t="shared" si="5"/>
        <v>2066</v>
      </c>
      <c r="K17" s="65">
        <f t="shared" si="5"/>
        <v>1269</v>
      </c>
      <c r="L17" s="65">
        <f t="shared" si="5"/>
        <v>671</v>
      </c>
      <c r="M17" s="65">
        <f t="shared" si="5"/>
        <v>411</v>
      </c>
      <c r="N17" s="65">
        <f t="shared" si="5"/>
        <v>175</v>
      </c>
      <c r="O17" s="129">
        <f t="shared" si="2"/>
        <v>4592</v>
      </c>
      <c r="P17" s="68">
        <f t="shared" si="3"/>
        <v>5229</v>
      </c>
    </row>
    <row r="18" spans="3:16" s="61" customFormat="1" ht="30" customHeight="1">
      <c r="C18" s="62"/>
      <c r="D18" s="63"/>
      <c r="E18" s="69" t="s">
        <v>45</v>
      </c>
      <c r="F18" s="65">
        <v>1</v>
      </c>
      <c r="G18" s="65">
        <v>-1</v>
      </c>
      <c r="H18" s="66">
        <f t="shared" si="4"/>
        <v>0</v>
      </c>
      <c r="I18" s="135">
        <v>0</v>
      </c>
      <c r="J18" s="65">
        <v>1452</v>
      </c>
      <c r="K18" s="65">
        <v>910</v>
      </c>
      <c r="L18" s="65">
        <v>483</v>
      </c>
      <c r="M18" s="65">
        <v>333</v>
      </c>
      <c r="N18" s="65">
        <v>145</v>
      </c>
      <c r="O18" s="129">
        <f t="shared" si="2"/>
        <v>3323</v>
      </c>
      <c r="P18" s="68">
        <f t="shared" si="3"/>
        <v>3323</v>
      </c>
    </row>
    <row r="19" spans="3:16" s="61" customFormat="1" ht="30" customHeight="1">
      <c r="C19" s="62"/>
      <c r="D19" s="63"/>
      <c r="E19" s="69" t="s">
        <v>46</v>
      </c>
      <c r="F19" s="65">
        <v>296</v>
      </c>
      <c r="G19" s="65">
        <v>341</v>
      </c>
      <c r="H19" s="66">
        <f t="shared" si="4"/>
        <v>637</v>
      </c>
      <c r="I19" s="135">
        <v>0</v>
      </c>
      <c r="J19" s="65">
        <v>614</v>
      </c>
      <c r="K19" s="65">
        <v>359</v>
      </c>
      <c r="L19" s="65">
        <v>188</v>
      </c>
      <c r="M19" s="65">
        <v>78</v>
      </c>
      <c r="N19" s="65">
        <v>30</v>
      </c>
      <c r="O19" s="129">
        <f t="shared" si="2"/>
        <v>1269</v>
      </c>
      <c r="P19" s="68">
        <f t="shared" si="3"/>
        <v>1906</v>
      </c>
    </row>
    <row r="20" spans="3:16" s="61" customFormat="1" ht="30" customHeight="1">
      <c r="C20" s="62"/>
      <c r="D20" s="70" t="s">
        <v>47</v>
      </c>
      <c r="E20" s="71"/>
      <c r="F20" s="65">
        <f>SUM(F21:F24)</f>
        <v>4</v>
      </c>
      <c r="G20" s="65">
        <f>SUM(G21:G24)</f>
        <v>18</v>
      </c>
      <c r="H20" s="66">
        <f t="shared" si="4"/>
        <v>22</v>
      </c>
      <c r="I20" s="135">
        <f aca="true" t="shared" si="6" ref="I20:N20">SUM(I21:I24)</f>
        <v>0</v>
      </c>
      <c r="J20" s="65">
        <f t="shared" si="6"/>
        <v>162</v>
      </c>
      <c r="K20" s="65">
        <f t="shared" si="6"/>
        <v>158</v>
      </c>
      <c r="L20" s="65">
        <f t="shared" si="6"/>
        <v>204</v>
      </c>
      <c r="M20" s="65">
        <f t="shared" si="6"/>
        <v>166</v>
      </c>
      <c r="N20" s="65">
        <f t="shared" si="6"/>
        <v>80</v>
      </c>
      <c r="O20" s="129">
        <f t="shared" si="2"/>
        <v>770</v>
      </c>
      <c r="P20" s="68">
        <f t="shared" si="3"/>
        <v>792</v>
      </c>
    </row>
    <row r="21" spans="3:16" s="61" customFormat="1" ht="30" customHeight="1">
      <c r="C21" s="62"/>
      <c r="D21" s="63"/>
      <c r="E21" s="69" t="s">
        <v>48</v>
      </c>
      <c r="F21" s="65">
        <v>3</v>
      </c>
      <c r="G21" s="65">
        <v>17</v>
      </c>
      <c r="H21" s="66">
        <f t="shared" si="4"/>
        <v>20</v>
      </c>
      <c r="I21" s="135">
        <v>0</v>
      </c>
      <c r="J21" s="65">
        <v>128</v>
      </c>
      <c r="K21" s="65">
        <v>129</v>
      </c>
      <c r="L21" s="65">
        <v>177</v>
      </c>
      <c r="M21" s="65">
        <v>157</v>
      </c>
      <c r="N21" s="65">
        <v>73</v>
      </c>
      <c r="O21" s="129">
        <f t="shared" si="2"/>
        <v>664</v>
      </c>
      <c r="P21" s="68">
        <f t="shared" si="3"/>
        <v>684</v>
      </c>
    </row>
    <row r="22" spans="3:16" s="61" customFormat="1" ht="30" customHeight="1">
      <c r="C22" s="62"/>
      <c r="D22" s="63"/>
      <c r="E22" s="72" t="s">
        <v>49</v>
      </c>
      <c r="F22" s="65">
        <v>1</v>
      </c>
      <c r="G22" s="65">
        <v>1</v>
      </c>
      <c r="H22" s="66">
        <f t="shared" si="4"/>
        <v>2</v>
      </c>
      <c r="I22" s="135">
        <v>0</v>
      </c>
      <c r="J22" s="65">
        <v>34</v>
      </c>
      <c r="K22" s="65">
        <v>29</v>
      </c>
      <c r="L22" s="65">
        <v>27</v>
      </c>
      <c r="M22" s="65">
        <v>8</v>
      </c>
      <c r="N22" s="65">
        <v>7</v>
      </c>
      <c r="O22" s="129">
        <f t="shared" si="2"/>
        <v>105</v>
      </c>
      <c r="P22" s="68">
        <f t="shared" si="3"/>
        <v>107</v>
      </c>
    </row>
    <row r="23" spans="3:16" s="61" customFormat="1" ht="30" customHeight="1">
      <c r="C23" s="62"/>
      <c r="D23" s="63"/>
      <c r="E23" s="72" t="s">
        <v>50</v>
      </c>
      <c r="F23" s="65">
        <v>0</v>
      </c>
      <c r="G23" s="65">
        <v>0</v>
      </c>
      <c r="H23" s="66">
        <f t="shared" si="4"/>
        <v>0</v>
      </c>
      <c r="I23" s="135">
        <v>0</v>
      </c>
      <c r="J23" s="65">
        <v>0</v>
      </c>
      <c r="K23" s="65">
        <v>0</v>
      </c>
      <c r="L23" s="65">
        <v>0</v>
      </c>
      <c r="M23" s="65">
        <v>1</v>
      </c>
      <c r="N23" s="65">
        <v>0</v>
      </c>
      <c r="O23" s="129">
        <f t="shared" si="2"/>
        <v>1</v>
      </c>
      <c r="P23" s="68">
        <f t="shared" si="3"/>
        <v>1</v>
      </c>
    </row>
    <row r="24" spans="3:16" s="61" customFormat="1" ht="30" customHeight="1">
      <c r="C24" s="62"/>
      <c r="D24" s="73"/>
      <c r="E24" s="72" t="s">
        <v>77</v>
      </c>
      <c r="F24" s="65">
        <v>0</v>
      </c>
      <c r="G24" s="65">
        <v>0</v>
      </c>
      <c r="H24" s="66">
        <f t="shared" si="4"/>
        <v>0</v>
      </c>
      <c r="I24" s="13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129">
        <f t="shared" si="2"/>
        <v>0</v>
      </c>
      <c r="P24" s="68">
        <f t="shared" si="3"/>
        <v>0</v>
      </c>
    </row>
    <row r="25" spans="3:16" s="61" customFormat="1" ht="30" customHeight="1">
      <c r="C25" s="62"/>
      <c r="D25" s="70" t="s">
        <v>51</v>
      </c>
      <c r="E25" s="71"/>
      <c r="F25" s="65">
        <f>SUM(F26:F28)</f>
        <v>613</v>
      </c>
      <c r="G25" s="65">
        <f>SUM(G26:G28)</f>
        <v>939</v>
      </c>
      <c r="H25" s="66">
        <f t="shared" si="4"/>
        <v>1552</v>
      </c>
      <c r="I25" s="135">
        <f aca="true" t="shared" si="7" ref="I25:N25">SUM(I26:I28)</f>
        <v>0</v>
      </c>
      <c r="J25" s="65">
        <f>SUM(J26:J28)</f>
        <v>1515</v>
      </c>
      <c r="K25" s="65">
        <f t="shared" si="7"/>
        <v>1340</v>
      </c>
      <c r="L25" s="65">
        <f t="shared" si="7"/>
        <v>827</v>
      </c>
      <c r="M25" s="65">
        <f t="shared" si="7"/>
        <v>583</v>
      </c>
      <c r="N25" s="65">
        <f t="shared" si="7"/>
        <v>286</v>
      </c>
      <c r="O25" s="129">
        <f t="shared" si="2"/>
        <v>4551</v>
      </c>
      <c r="P25" s="68">
        <f t="shared" si="3"/>
        <v>6103</v>
      </c>
    </row>
    <row r="26" spans="3:16" s="61" customFormat="1" ht="30" customHeight="1">
      <c r="C26" s="62"/>
      <c r="D26" s="63"/>
      <c r="E26" s="72" t="s">
        <v>52</v>
      </c>
      <c r="F26" s="65">
        <v>548</v>
      </c>
      <c r="G26" s="65">
        <v>894</v>
      </c>
      <c r="H26" s="66">
        <f t="shared" si="4"/>
        <v>1442</v>
      </c>
      <c r="I26" s="135">
        <v>0</v>
      </c>
      <c r="J26" s="65">
        <v>1455</v>
      </c>
      <c r="K26" s="65">
        <v>1303</v>
      </c>
      <c r="L26" s="65">
        <v>808</v>
      </c>
      <c r="M26" s="65">
        <v>569</v>
      </c>
      <c r="N26" s="65">
        <v>281</v>
      </c>
      <c r="O26" s="129">
        <f t="shared" si="2"/>
        <v>4416</v>
      </c>
      <c r="P26" s="68">
        <f t="shared" si="3"/>
        <v>5858</v>
      </c>
    </row>
    <row r="27" spans="3:16" s="61" customFormat="1" ht="30" customHeight="1">
      <c r="C27" s="62"/>
      <c r="D27" s="63"/>
      <c r="E27" s="72" t="s">
        <v>53</v>
      </c>
      <c r="F27" s="65">
        <v>23</v>
      </c>
      <c r="G27" s="65">
        <v>18</v>
      </c>
      <c r="H27" s="66">
        <f t="shared" si="4"/>
        <v>41</v>
      </c>
      <c r="I27" s="135">
        <v>0</v>
      </c>
      <c r="J27" s="65">
        <v>26</v>
      </c>
      <c r="K27" s="65">
        <v>10</v>
      </c>
      <c r="L27" s="65">
        <v>10</v>
      </c>
      <c r="M27" s="65">
        <v>10</v>
      </c>
      <c r="N27" s="65">
        <v>4</v>
      </c>
      <c r="O27" s="129">
        <f t="shared" si="2"/>
        <v>60</v>
      </c>
      <c r="P27" s="68">
        <f t="shared" si="3"/>
        <v>101</v>
      </c>
    </row>
    <row r="28" spans="3:16" s="61" customFormat="1" ht="30" customHeight="1">
      <c r="C28" s="62"/>
      <c r="D28" s="63"/>
      <c r="E28" s="72" t="s">
        <v>54</v>
      </c>
      <c r="F28" s="65">
        <v>42</v>
      </c>
      <c r="G28" s="65">
        <v>27</v>
      </c>
      <c r="H28" s="66">
        <f t="shared" si="4"/>
        <v>69</v>
      </c>
      <c r="I28" s="135">
        <v>0</v>
      </c>
      <c r="J28" s="65">
        <v>34</v>
      </c>
      <c r="K28" s="65">
        <v>27</v>
      </c>
      <c r="L28" s="65">
        <v>9</v>
      </c>
      <c r="M28" s="65">
        <v>4</v>
      </c>
      <c r="N28" s="65">
        <v>1</v>
      </c>
      <c r="O28" s="129">
        <f t="shared" si="2"/>
        <v>75</v>
      </c>
      <c r="P28" s="68">
        <f t="shared" si="3"/>
        <v>144</v>
      </c>
    </row>
    <row r="29" spans="3:16" s="61" customFormat="1" ht="30" customHeight="1">
      <c r="C29" s="62"/>
      <c r="D29" s="74" t="s">
        <v>55</v>
      </c>
      <c r="E29" s="75"/>
      <c r="F29" s="65">
        <v>20</v>
      </c>
      <c r="G29" s="65">
        <v>12</v>
      </c>
      <c r="H29" s="66">
        <f t="shared" si="4"/>
        <v>32</v>
      </c>
      <c r="I29" s="135">
        <v>0</v>
      </c>
      <c r="J29" s="65">
        <v>100</v>
      </c>
      <c r="K29" s="65">
        <v>58</v>
      </c>
      <c r="L29" s="65">
        <v>58</v>
      </c>
      <c r="M29" s="65">
        <v>64</v>
      </c>
      <c r="N29" s="65">
        <v>27</v>
      </c>
      <c r="O29" s="129">
        <f t="shared" si="2"/>
        <v>307</v>
      </c>
      <c r="P29" s="68">
        <f t="shared" si="3"/>
        <v>339</v>
      </c>
    </row>
    <row r="30" spans="3:16" s="61" customFormat="1" ht="30" customHeight="1" thickBot="1">
      <c r="C30" s="76"/>
      <c r="D30" s="77" t="s">
        <v>56</v>
      </c>
      <c r="E30" s="78"/>
      <c r="F30" s="79">
        <v>804</v>
      </c>
      <c r="G30" s="79">
        <v>1160</v>
      </c>
      <c r="H30" s="80">
        <f t="shared" si="4"/>
        <v>1964</v>
      </c>
      <c r="I30" s="136">
        <v>0</v>
      </c>
      <c r="J30" s="79">
        <v>3188</v>
      </c>
      <c r="K30" s="79">
        <v>1904</v>
      </c>
      <c r="L30" s="79">
        <v>1065</v>
      </c>
      <c r="M30" s="79">
        <v>728</v>
      </c>
      <c r="N30" s="79">
        <v>339</v>
      </c>
      <c r="O30" s="130">
        <f t="shared" si="2"/>
        <v>7224</v>
      </c>
      <c r="P30" s="82">
        <f t="shared" si="3"/>
        <v>9188</v>
      </c>
    </row>
    <row r="31" spans="3:16" s="61" customFormat="1" ht="30" customHeight="1">
      <c r="C31" s="59" t="s">
        <v>57</v>
      </c>
      <c r="D31" s="83"/>
      <c r="E31" s="84"/>
      <c r="F31" s="60">
        <f>SUM(F32:F40)</f>
        <v>14</v>
      </c>
      <c r="G31" s="60">
        <f>SUM(G32:G40)</f>
        <v>11</v>
      </c>
      <c r="H31" s="85">
        <f t="shared" si="4"/>
        <v>25</v>
      </c>
      <c r="I31" s="134">
        <f aca="true" t="shared" si="8" ref="I31:N31">SUM(I32:I40)</f>
        <v>0</v>
      </c>
      <c r="J31" s="60">
        <f t="shared" si="8"/>
        <v>1195</v>
      </c>
      <c r="K31" s="60">
        <f t="shared" si="8"/>
        <v>833</v>
      </c>
      <c r="L31" s="60">
        <f t="shared" si="8"/>
        <v>683</v>
      </c>
      <c r="M31" s="60">
        <f t="shared" si="8"/>
        <v>538</v>
      </c>
      <c r="N31" s="60">
        <f t="shared" si="8"/>
        <v>337</v>
      </c>
      <c r="O31" s="128">
        <f t="shared" si="2"/>
        <v>3586</v>
      </c>
      <c r="P31" s="87">
        <f t="shared" si="3"/>
        <v>3611</v>
      </c>
    </row>
    <row r="32" spans="3:16" s="61" customFormat="1" ht="30" customHeight="1">
      <c r="C32" s="88"/>
      <c r="D32" s="74" t="s">
        <v>58</v>
      </c>
      <c r="E32" s="75"/>
      <c r="F32" s="89">
        <v>0</v>
      </c>
      <c r="G32" s="89">
        <v>0</v>
      </c>
      <c r="H32" s="90">
        <f t="shared" si="4"/>
        <v>0</v>
      </c>
      <c r="I32" s="137">
        <v>0</v>
      </c>
      <c r="J32" s="89">
        <v>160</v>
      </c>
      <c r="K32" s="89">
        <v>164</v>
      </c>
      <c r="L32" s="89">
        <v>90</v>
      </c>
      <c r="M32" s="89">
        <v>59</v>
      </c>
      <c r="N32" s="89">
        <v>18</v>
      </c>
      <c r="O32" s="131">
        <f t="shared" si="2"/>
        <v>491</v>
      </c>
      <c r="P32" s="92">
        <f t="shared" si="3"/>
        <v>491</v>
      </c>
    </row>
    <row r="33" spans="3:16" s="61" customFormat="1" ht="30" customHeight="1">
      <c r="C33" s="62"/>
      <c r="D33" s="74" t="s">
        <v>59</v>
      </c>
      <c r="E33" s="75"/>
      <c r="F33" s="65">
        <v>0</v>
      </c>
      <c r="G33" s="65">
        <v>0</v>
      </c>
      <c r="H33" s="66">
        <f t="shared" si="4"/>
        <v>0</v>
      </c>
      <c r="I33" s="137">
        <v>0</v>
      </c>
      <c r="J33" s="65">
        <v>18</v>
      </c>
      <c r="K33" s="65">
        <v>13</v>
      </c>
      <c r="L33" s="65">
        <v>13</v>
      </c>
      <c r="M33" s="65">
        <v>6</v>
      </c>
      <c r="N33" s="65">
        <v>6</v>
      </c>
      <c r="O33" s="129">
        <f t="shared" si="2"/>
        <v>56</v>
      </c>
      <c r="P33" s="68">
        <f t="shared" si="3"/>
        <v>56</v>
      </c>
    </row>
    <row r="34" spans="3:16" s="61" customFormat="1" ht="30" customHeight="1">
      <c r="C34" s="62"/>
      <c r="D34" s="74" t="s">
        <v>74</v>
      </c>
      <c r="E34" s="75"/>
      <c r="F34" s="65">
        <v>0</v>
      </c>
      <c r="G34" s="65">
        <v>0</v>
      </c>
      <c r="H34" s="66">
        <f t="shared" si="4"/>
        <v>0</v>
      </c>
      <c r="I34" s="137">
        <v>0</v>
      </c>
      <c r="J34" s="65">
        <v>779</v>
      </c>
      <c r="K34" s="65">
        <v>453</v>
      </c>
      <c r="L34" s="65">
        <v>259</v>
      </c>
      <c r="M34" s="65">
        <v>107</v>
      </c>
      <c r="N34" s="65">
        <v>54</v>
      </c>
      <c r="O34" s="129">
        <f t="shared" si="2"/>
        <v>1652</v>
      </c>
      <c r="P34" s="68">
        <f t="shared" si="3"/>
        <v>1652</v>
      </c>
    </row>
    <row r="35" spans="3:16" s="61" customFormat="1" ht="30" customHeight="1">
      <c r="C35" s="62"/>
      <c r="D35" s="74" t="s">
        <v>60</v>
      </c>
      <c r="E35" s="75"/>
      <c r="F35" s="65">
        <v>0</v>
      </c>
      <c r="G35" s="65">
        <v>0</v>
      </c>
      <c r="H35" s="66">
        <f t="shared" si="4"/>
        <v>0</v>
      </c>
      <c r="I35" s="135">
        <v>0</v>
      </c>
      <c r="J35" s="65">
        <v>49</v>
      </c>
      <c r="K35" s="65">
        <v>36</v>
      </c>
      <c r="L35" s="65">
        <v>32</v>
      </c>
      <c r="M35" s="65">
        <v>35</v>
      </c>
      <c r="N35" s="65">
        <v>22</v>
      </c>
      <c r="O35" s="129">
        <f t="shared" si="2"/>
        <v>174</v>
      </c>
      <c r="P35" s="68">
        <f t="shared" si="3"/>
        <v>174</v>
      </c>
    </row>
    <row r="36" spans="3:16" s="61" customFormat="1" ht="30" customHeight="1">
      <c r="C36" s="62"/>
      <c r="D36" s="74" t="s">
        <v>61</v>
      </c>
      <c r="E36" s="75"/>
      <c r="F36" s="65">
        <v>14</v>
      </c>
      <c r="G36" s="65">
        <v>11</v>
      </c>
      <c r="H36" s="66">
        <f t="shared" si="4"/>
        <v>25</v>
      </c>
      <c r="I36" s="135">
        <v>0</v>
      </c>
      <c r="J36" s="65">
        <v>118</v>
      </c>
      <c r="K36" s="65">
        <v>69</v>
      </c>
      <c r="L36" s="65">
        <v>66</v>
      </c>
      <c r="M36" s="65">
        <v>45</v>
      </c>
      <c r="N36" s="65">
        <v>9</v>
      </c>
      <c r="O36" s="129">
        <f t="shared" si="2"/>
        <v>307</v>
      </c>
      <c r="P36" s="68">
        <f t="shared" si="3"/>
        <v>332</v>
      </c>
    </row>
    <row r="37" spans="3:16" s="61" customFormat="1" ht="30" customHeight="1">
      <c r="C37" s="62"/>
      <c r="D37" s="74" t="s">
        <v>62</v>
      </c>
      <c r="E37" s="75"/>
      <c r="F37" s="65">
        <v>0</v>
      </c>
      <c r="G37" s="65">
        <v>0</v>
      </c>
      <c r="H37" s="66">
        <f t="shared" si="4"/>
        <v>0</v>
      </c>
      <c r="I37" s="137">
        <v>0</v>
      </c>
      <c r="J37" s="65">
        <v>70</v>
      </c>
      <c r="K37" s="65">
        <v>93</v>
      </c>
      <c r="L37" s="65">
        <v>133</v>
      </c>
      <c r="M37" s="65">
        <v>53</v>
      </c>
      <c r="N37" s="65">
        <v>40</v>
      </c>
      <c r="O37" s="129">
        <f t="shared" si="2"/>
        <v>389</v>
      </c>
      <c r="P37" s="68">
        <f t="shared" si="3"/>
        <v>389</v>
      </c>
    </row>
    <row r="38" spans="3:16" s="61" customFormat="1" ht="30" customHeight="1">
      <c r="C38" s="62"/>
      <c r="D38" s="74" t="s">
        <v>63</v>
      </c>
      <c r="E38" s="75"/>
      <c r="F38" s="65">
        <v>0</v>
      </c>
      <c r="G38" s="65">
        <v>0</v>
      </c>
      <c r="H38" s="66">
        <f t="shared" si="4"/>
        <v>0</v>
      </c>
      <c r="I38" s="137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129">
        <f t="shared" si="2"/>
        <v>0</v>
      </c>
      <c r="P38" s="68">
        <f t="shared" si="3"/>
        <v>0</v>
      </c>
    </row>
    <row r="39" spans="3:16" s="61" customFormat="1" ht="30" customHeight="1">
      <c r="C39" s="62"/>
      <c r="D39" s="213" t="s">
        <v>64</v>
      </c>
      <c r="E39" s="214"/>
      <c r="F39" s="65">
        <v>0</v>
      </c>
      <c r="G39" s="65">
        <v>0</v>
      </c>
      <c r="H39" s="66">
        <f t="shared" si="4"/>
        <v>0</v>
      </c>
      <c r="I39" s="137">
        <v>0</v>
      </c>
      <c r="J39" s="65">
        <v>1</v>
      </c>
      <c r="K39" s="65">
        <v>5</v>
      </c>
      <c r="L39" s="65">
        <v>90</v>
      </c>
      <c r="M39" s="65">
        <v>233</v>
      </c>
      <c r="N39" s="65">
        <v>188</v>
      </c>
      <c r="O39" s="129">
        <f t="shared" si="2"/>
        <v>517</v>
      </c>
      <c r="P39" s="68">
        <f t="shared" si="3"/>
        <v>517</v>
      </c>
    </row>
    <row r="40" spans="3:16" s="61" customFormat="1" ht="30" customHeight="1" thickBot="1">
      <c r="C40" s="76"/>
      <c r="D40" s="215" t="s">
        <v>65</v>
      </c>
      <c r="E40" s="216"/>
      <c r="F40" s="93">
        <v>0</v>
      </c>
      <c r="G40" s="93">
        <v>0</v>
      </c>
      <c r="H40" s="94">
        <f t="shared" si="4"/>
        <v>0</v>
      </c>
      <c r="I40" s="138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132">
        <f t="shared" si="2"/>
        <v>0</v>
      </c>
      <c r="P40" s="96">
        <f t="shared" si="3"/>
        <v>0</v>
      </c>
    </row>
    <row r="41" spans="3:16" s="61" customFormat="1" ht="30" customHeight="1">
      <c r="C41" s="59" t="s">
        <v>66</v>
      </c>
      <c r="D41" s="83"/>
      <c r="E41" s="84"/>
      <c r="F41" s="60">
        <f>SUM(F42:F45)</f>
        <v>0</v>
      </c>
      <c r="G41" s="60">
        <f>SUM(G42:G45)</f>
        <v>0</v>
      </c>
      <c r="H41" s="85">
        <f>SUM(F41:G41)</f>
        <v>0</v>
      </c>
      <c r="I41" s="139">
        <v>0</v>
      </c>
      <c r="J41" s="60">
        <f>SUM(J42:J45)</f>
        <v>164</v>
      </c>
      <c r="K41" s="60">
        <f>SUM(K42:K45)</f>
        <v>158</v>
      </c>
      <c r="L41" s="60">
        <f>SUM(L42:L45)</f>
        <v>420</v>
      </c>
      <c r="M41" s="60">
        <f>SUM(M42:M45)</f>
        <v>915</v>
      </c>
      <c r="N41" s="60">
        <f>SUM(N42:N45)</f>
        <v>597</v>
      </c>
      <c r="O41" s="128">
        <f>SUM(I41:N41)</f>
        <v>2254</v>
      </c>
      <c r="P41" s="87">
        <f>SUM(O41,H41)</f>
        <v>2254</v>
      </c>
    </row>
    <row r="42" spans="3:16" s="61" customFormat="1" ht="30" customHeight="1">
      <c r="C42" s="62"/>
      <c r="D42" s="74" t="s">
        <v>67</v>
      </c>
      <c r="E42" s="75"/>
      <c r="F42" s="65">
        <v>0</v>
      </c>
      <c r="G42" s="65">
        <v>0</v>
      </c>
      <c r="H42" s="66">
        <f t="shared" si="4"/>
        <v>0</v>
      </c>
      <c r="I42" s="137">
        <v>0</v>
      </c>
      <c r="J42" s="65">
        <v>9</v>
      </c>
      <c r="K42" s="65">
        <v>12</v>
      </c>
      <c r="L42" s="65">
        <v>195</v>
      </c>
      <c r="M42" s="65">
        <v>507</v>
      </c>
      <c r="N42" s="65">
        <v>371</v>
      </c>
      <c r="O42" s="129">
        <f t="shared" si="2"/>
        <v>1094</v>
      </c>
      <c r="P42" s="68">
        <f t="shared" si="3"/>
        <v>1094</v>
      </c>
    </row>
    <row r="43" spans="3:16" s="61" customFormat="1" ht="30" customHeight="1">
      <c r="C43" s="62"/>
      <c r="D43" s="74" t="s">
        <v>68</v>
      </c>
      <c r="E43" s="75"/>
      <c r="F43" s="65">
        <v>0</v>
      </c>
      <c r="G43" s="65">
        <v>0</v>
      </c>
      <c r="H43" s="66">
        <f t="shared" si="4"/>
        <v>0</v>
      </c>
      <c r="I43" s="137">
        <v>0</v>
      </c>
      <c r="J43" s="65">
        <v>149</v>
      </c>
      <c r="K43" s="65">
        <v>136</v>
      </c>
      <c r="L43" s="65">
        <v>182</v>
      </c>
      <c r="M43" s="65">
        <v>238</v>
      </c>
      <c r="N43" s="65">
        <v>111</v>
      </c>
      <c r="O43" s="129">
        <f t="shared" si="2"/>
        <v>816</v>
      </c>
      <c r="P43" s="68">
        <f t="shared" si="3"/>
        <v>816</v>
      </c>
    </row>
    <row r="44" spans="3:16" s="61" customFormat="1" ht="30" customHeight="1">
      <c r="C44" s="62"/>
      <c r="D44" s="74" t="s">
        <v>69</v>
      </c>
      <c r="E44" s="75"/>
      <c r="F44" s="146">
        <v>0</v>
      </c>
      <c r="G44" s="146">
        <v>0</v>
      </c>
      <c r="H44" s="147">
        <f t="shared" si="4"/>
        <v>0</v>
      </c>
      <c r="I44" s="148">
        <v>0</v>
      </c>
      <c r="J44" s="146">
        <v>6</v>
      </c>
      <c r="K44" s="146">
        <v>10</v>
      </c>
      <c r="L44" s="146">
        <v>43</v>
      </c>
      <c r="M44" s="146">
        <v>170</v>
      </c>
      <c r="N44" s="146">
        <v>115</v>
      </c>
      <c r="O44" s="149">
        <f>SUM(I44:N44)</f>
        <v>344</v>
      </c>
      <c r="P44" s="150">
        <f>SUM(O44,H44)</f>
        <v>344</v>
      </c>
    </row>
    <row r="45" spans="3:16" s="61" customFormat="1" ht="30" customHeight="1" thickBot="1">
      <c r="C45" s="76"/>
      <c r="D45" s="77" t="s">
        <v>78</v>
      </c>
      <c r="E45" s="78"/>
      <c r="F45" s="79">
        <v>0</v>
      </c>
      <c r="G45" s="79">
        <v>0</v>
      </c>
      <c r="H45" s="80">
        <f t="shared" si="4"/>
        <v>0</v>
      </c>
      <c r="I45" s="140">
        <v>0</v>
      </c>
      <c r="J45" s="79">
        <v>0</v>
      </c>
      <c r="K45" s="79">
        <v>0</v>
      </c>
      <c r="L45" s="79">
        <v>0</v>
      </c>
      <c r="M45" s="79">
        <v>0</v>
      </c>
      <c r="N45" s="79">
        <v>0</v>
      </c>
      <c r="O45" s="130">
        <f t="shared" si="2"/>
        <v>0</v>
      </c>
      <c r="P45" s="82">
        <f t="shared" si="3"/>
        <v>0</v>
      </c>
    </row>
    <row r="46" spans="3:16" s="61" customFormat="1" ht="30" customHeight="1" thickBot="1">
      <c r="C46" s="217" t="s">
        <v>70</v>
      </c>
      <c r="D46" s="218"/>
      <c r="E46" s="219"/>
      <c r="F46" s="99">
        <f>SUM(F10,F31,F41)</f>
        <v>1852</v>
      </c>
      <c r="G46" s="99">
        <f>SUM(G10,G31,G41)</f>
        <v>2690</v>
      </c>
      <c r="H46" s="101">
        <f>SUM(F46:G46)</f>
        <v>4542</v>
      </c>
      <c r="I46" s="141">
        <f aca="true" t="shared" si="9" ref="I46:N46">SUM(I10,I31,I41)</f>
        <v>0</v>
      </c>
      <c r="J46" s="99">
        <f t="shared" si="9"/>
        <v>10221</v>
      </c>
      <c r="K46" s="99">
        <f t="shared" si="9"/>
        <v>6977</v>
      </c>
      <c r="L46" s="99">
        <f t="shared" si="9"/>
        <v>4743</v>
      </c>
      <c r="M46" s="99">
        <f t="shared" si="9"/>
        <v>4153</v>
      </c>
      <c r="N46" s="99">
        <f t="shared" si="9"/>
        <v>2278</v>
      </c>
      <c r="O46" s="133">
        <f>SUM(I46:N46)</f>
        <v>28372</v>
      </c>
      <c r="P46" s="103">
        <f>SUM(O46,H46)</f>
        <v>32914</v>
      </c>
    </row>
    <row r="47" spans="3:17" s="61" customFormat="1" ht="30" customHeight="1" thickBot="1" thickTop="1">
      <c r="C47" s="100" t="s">
        <v>71</v>
      </c>
      <c r="D47" s="55"/>
      <c r="E47" s="55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142"/>
      <c r="Q47" s="17"/>
    </row>
    <row r="48" spans="3:17" s="61" customFormat="1" ht="30" customHeight="1">
      <c r="C48" s="59" t="s">
        <v>37</v>
      </c>
      <c r="D48" s="53"/>
      <c r="E48" s="54"/>
      <c r="F48" s="60">
        <f>SUM(F49,F55,F58,F63,F67,F68)</f>
        <v>1651300</v>
      </c>
      <c r="G48" s="60">
        <f>SUM(G49,G55,G58,G63,G67,G68)</f>
        <v>3412988</v>
      </c>
      <c r="H48" s="85">
        <f>SUM(F48:G48)</f>
        <v>5064288</v>
      </c>
      <c r="I48" s="86">
        <f aca="true" t="shared" si="10" ref="I48:N48">SUM(I49,I55,I58,I63,I67,I68)</f>
        <v>0</v>
      </c>
      <c r="J48" s="60">
        <f t="shared" si="10"/>
        <v>26246143</v>
      </c>
      <c r="K48" s="60">
        <f t="shared" si="10"/>
        <v>20970214</v>
      </c>
      <c r="L48" s="60">
        <f t="shared" si="10"/>
        <v>17457365</v>
      </c>
      <c r="M48" s="60">
        <f t="shared" si="10"/>
        <v>15527953</v>
      </c>
      <c r="N48" s="60">
        <f t="shared" si="10"/>
        <v>8589397</v>
      </c>
      <c r="O48" s="128">
        <f>SUM(I48:N48)</f>
        <v>88791072</v>
      </c>
      <c r="P48" s="87">
        <f>SUM(O48,H48)</f>
        <v>93855360</v>
      </c>
      <c r="Q48" s="17"/>
    </row>
    <row r="49" spans="3:16" s="61" customFormat="1" ht="30" customHeight="1">
      <c r="C49" s="62"/>
      <c r="D49" s="63" t="s">
        <v>38</v>
      </c>
      <c r="E49" s="64"/>
      <c r="F49" s="65">
        <f>SUM(F50:F54)</f>
        <v>188171</v>
      </c>
      <c r="G49" s="65">
        <f>SUM(G50:G54)</f>
        <v>621176</v>
      </c>
      <c r="H49" s="66">
        <f aca="true" t="shared" si="11" ref="H49:H83">SUM(F49:G49)</f>
        <v>809347</v>
      </c>
      <c r="I49" s="67">
        <f aca="true" t="shared" si="12" ref="I49:N49">SUM(I50:I54)</f>
        <v>0</v>
      </c>
      <c r="J49" s="65">
        <f t="shared" si="12"/>
        <v>4964433</v>
      </c>
      <c r="K49" s="65">
        <f t="shared" si="12"/>
        <v>3741817</v>
      </c>
      <c r="L49" s="65">
        <f t="shared" si="12"/>
        <v>3164655</v>
      </c>
      <c r="M49" s="65">
        <f t="shared" si="12"/>
        <v>3512044</v>
      </c>
      <c r="N49" s="65">
        <f t="shared" si="12"/>
        <v>2551685</v>
      </c>
      <c r="O49" s="129">
        <f aca="true" t="shared" si="13" ref="O49:O83">SUM(I49:N49)</f>
        <v>17934634</v>
      </c>
      <c r="P49" s="68">
        <f aca="true" t="shared" si="14" ref="P49:P83">SUM(O49,H49)</f>
        <v>18743981</v>
      </c>
    </row>
    <row r="50" spans="3:16" s="61" customFormat="1" ht="30" customHeight="1">
      <c r="C50" s="62"/>
      <c r="D50" s="63"/>
      <c r="E50" s="69" t="s">
        <v>39</v>
      </c>
      <c r="F50" s="65">
        <v>0</v>
      </c>
      <c r="G50" s="65">
        <v>0</v>
      </c>
      <c r="H50" s="66">
        <f t="shared" si="11"/>
        <v>0</v>
      </c>
      <c r="I50" s="67">
        <v>0</v>
      </c>
      <c r="J50" s="65">
        <v>3197098</v>
      </c>
      <c r="K50" s="65">
        <v>2271113</v>
      </c>
      <c r="L50" s="65">
        <v>1957573</v>
      </c>
      <c r="M50" s="65">
        <v>2161851</v>
      </c>
      <c r="N50" s="65">
        <v>1575078</v>
      </c>
      <c r="O50" s="129">
        <f t="shared" si="13"/>
        <v>11162713</v>
      </c>
      <c r="P50" s="68">
        <f t="shared" si="14"/>
        <v>11162713</v>
      </c>
    </row>
    <row r="51" spans="3:16" s="61" customFormat="1" ht="30" customHeight="1">
      <c r="C51" s="62"/>
      <c r="D51" s="63"/>
      <c r="E51" s="69" t="s">
        <v>40</v>
      </c>
      <c r="F51" s="65">
        <v>0</v>
      </c>
      <c r="G51" s="65">
        <v>0</v>
      </c>
      <c r="H51" s="66">
        <f t="shared" si="11"/>
        <v>0</v>
      </c>
      <c r="I51" s="67">
        <v>0</v>
      </c>
      <c r="J51" s="65">
        <v>6533</v>
      </c>
      <c r="K51" s="65">
        <v>32667</v>
      </c>
      <c r="L51" s="65">
        <v>78590</v>
      </c>
      <c r="M51" s="65">
        <v>284715</v>
      </c>
      <c r="N51" s="65">
        <v>286320</v>
      </c>
      <c r="O51" s="129">
        <f t="shared" si="13"/>
        <v>688825</v>
      </c>
      <c r="P51" s="68">
        <f t="shared" si="14"/>
        <v>688825</v>
      </c>
    </row>
    <row r="52" spans="3:16" s="61" customFormat="1" ht="30" customHeight="1">
      <c r="C52" s="62"/>
      <c r="D52" s="63"/>
      <c r="E52" s="69" t="s">
        <v>41</v>
      </c>
      <c r="F52" s="65">
        <v>71929</v>
      </c>
      <c r="G52" s="65">
        <v>290362</v>
      </c>
      <c r="H52" s="66">
        <f t="shared" si="11"/>
        <v>362291</v>
      </c>
      <c r="I52" s="67">
        <v>0</v>
      </c>
      <c r="J52" s="65">
        <v>752610</v>
      </c>
      <c r="K52" s="65">
        <v>611808</v>
      </c>
      <c r="L52" s="65">
        <v>431456</v>
      </c>
      <c r="M52" s="65">
        <v>532596</v>
      </c>
      <c r="N52" s="65">
        <v>386776</v>
      </c>
      <c r="O52" s="129">
        <f t="shared" si="13"/>
        <v>2715246</v>
      </c>
      <c r="P52" s="68">
        <f t="shared" si="14"/>
        <v>3077537</v>
      </c>
    </row>
    <row r="53" spans="3:16" s="61" customFormat="1" ht="30" customHeight="1">
      <c r="C53" s="62"/>
      <c r="D53" s="63"/>
      <c r="E53" s="69" t="s">
        <v>42</v>
      </c>
      <c r="F53" s="65">
        <v>87864</v>
      </c>
      <c r="G53" s="65">
        <v>272672</v>
      </c>
      <c r="H53" s="66">
        <f t="shared" si="11"/>
        <v>360536</v>
      </c>
      <c r="I53" s="67">
        <v>0</v>
      </c>
      <c r="J53" s="65">
        <v>674145</v>
      </c>
      <c r="K53" s="65">
        <v>509977</v>
      </c>
      <c r="L53" s="65">
        <v>447341</v>
      </c>
      <c r="M53" s="65">
        <v>324193</v>
      </c>
      <c r="N53" s="65">
        <v>193937</v>
      </c>
      <c r="O53" s="129">
        <f t="shared" si="13"/>
        <v>2149593</v>
      </c>
      <c r="P53" s="68">
        <f t="shared" si="14"/>
        <v>2510129</v>
      </c>
    </row>
    <row r="54" spans="3:16" s="61" customFormat="1" ht="30" customHeight="1">
      <c r="C54" s="62"/>
      <c r="D54" s="63"/>
      <c r="E54" s="69" t="s">
        <v>43</v>
      </c>
      <c r="F54" s="65">
        <v>28378</v>
      </c>
      <c r="G54" s="65">
        <v>58142</v>
      </c>
      <c r="H54" s="66">
        <f t="shared" si="11"/>
        <v>86520</v>
      </c>
      <c r="I54" s="67">
        <v>0</v>
      </c>
      <c r="J54" s="65">
        <v>334047</v>
      </c>
      <c r="K54" s="65">
        <v>316252</v>
      </c>
      <c r="L54" s="65">
        <v>249695</v>
      </c>
      <c r="M54" s="65">
        <v>208689</v>
      </c>
      <c r="N54" s="65">
        <v>109574</v>
      </c>
      <c r="O54" s="129">
        <f t="shared" si="13"/>
        <v>1218257</v>
      </c>
      <c r="P54" s="68">
        <f t="shared" si="14"/>
        <v>1304777</v>
      </c>
    </row>
    <row r="55" spans="3:16" s="61" customFormat="1" ht="30" customHeight="1">
      <c r="C55" s="62"/>
      <c r="D55" s="70" t="s">
        <v>44</v>
      </c>
      <c r="E55" s="71"/>
      <c r="F55" s="65">
        <f>SUM(F56:F57)</f>
        <v>695243</v>
      </c>
      <c r="G55" s="65">
        <f>SUM(G56:G57)</f>
        <v>1476583</v>
      </c>
      <c r="H55" s="66">
        <f t="shared" si="11"/>
        <v>2171826</v>
      </c>
      <c r="I55" s="67">
        <f aca="true" t="shared" si="15" ref="I55:N55">SUM(I56:I57)</f>
        <v>0</v>
      </c>
      <c r="J55" s="65">
        <f t="shared" si="15"/>
        <v>13645775</v>
      </c>
      <c r="K55" s="65">
        <f t="shared" si="15"/>
        <v>10821130</v>
      </c>
      <c r="L55" s="65">
        <f t="shared" si="15"/>
        <v>7586913</v>
      </c>
      <c r="M55" s="65">
        <f t="shared" si="15"/>
        <v>5624039</v>
      </c>
      <c r="N55" s="65">
        <f t="shared" si="15"/>
        <v>2948719</v>
      </c>
      <c r="O55" s="129">
        <f t="shared" si="13"/>
        <v>40626576</v>
      </c>
      <c r="P55" s="68">
        <f t="shared" si="14"/>
        <v>42798402</v>
      </c>
    </row>
    <row r="56" spans="3:16" s="61" customFormat="1" ht="30" customHeight="1">
      <c r="C56" s="62"/>
      <c r="D56" s="63"/>
      <c r="E56" s="69" t="s">
        <v>45</v>
      </c>
      <c r="F56" s="65">
        <v>2186</v>
      </c>
      <c r="G56" s="65">
        <v>0</v>
      </c>
      <c r="H56" s="66">
        <f t="shared" si="11"/>
        <v>2186</v>
      </c>
      <c r="I56" s="67">
        <v>0</v>
      </c>
      <c r="J56" s="65">
        <v>10039339</v>
      </c>
      <c r="K56" s="65">
        <v>8256915</v>
      </c>
      <c r="L56" s="65">
        <v>5857373</v>
      </c>
      <c r="M56" s="65">
        <v>4890462</v>
      </c>
      <c r="N56" s="65">
        <v>2595582</v>
      </c>
      <c r="O56" s="129">
        <f t="shared" si="13"/>
        <v>31639671</v>
      </c>
      <c r="P56" s="68">
        <f t="shared" si="14"/>
        <v>31641857</v>
      </c>
    </row>
    <row r="57" spans="3:16" s="61" customFormat="1" ht="30" customHeight="1">
      <c r="C57" s="62"/>
      <c r="D57" s="63"/>
      <c r="E57" s="69" t="s">
        <v>46</v>
      </c>
      <c r="F57" s="65">
        <v>693057</v>
      </c>
      <c r="G57" s="65">
        <v>1476583</v>
      </c>
      <c r="H57" s="66">
        <f t="shared" si="11"/>
        <v>2169640</v>
      </c>
      <c r="I57" s="67">
        <v>0</v>
      </c>
      <c r="J57" s="65">
        <v>3606436</v>
      </c>
      <c r="K57" s="65">
        <v>2564215</v>
      </c>
      <c r="L57" s="65">
        <v>1729540</v>
      </c>
      <c r="M57" s="65">
        <v>733577</v>
      </c>
      <c r="N57" s="65">
        <v>353137</v>
      </c>
      <c r="O57" s="129">
        <f t="shared" si="13"/>
        <v>8986905</v>
      </c>
      <c r="P57" s="68">
        <f t="shared" si="14"/>
        <v>11156545</v>
      </c>
    </row>
    <row r="58" spans="3:16" s="61" customFormat="1" ht="30" customHeight="1">
      <c r="C58" s="62"/>
      <c r="D58" s="70" t="s">
        <v>47</v>
      </c>
      <c r="E58" s="71"/>
      <c r="F58" s="65">
        <f>SUM(F59:F62)</f>
        <v>8844</v>
      </c>
      <c r="G58" s="65">
        <f>SUM(G59:G62)</f>
        <v>86316</v>
      </c>
      <c r="H58" s="66">
        <f t="shared" si="11"/>
        <v>95160</v>
      </c>
      <c r="I58" s="67">
        <f aca="true" t="shared" si="16" ref="I58:N58">SUM(I59:I62)</f>
        <v>0</v>
      </c>
      <c r="J58" s="65">
        <f t="shared" si="16"/>
        <v>1061933</v>
      </c>
      <c r="K58" s="65">
        <f t="shared" si="16"/>
        <v>1321867</v>
      </c>
      <c r="L58" s="65">
        <f t="shared" si="16"/>
        <v>2561464</v>
      </c>
      <c r="M58" s="65">
        <f t="shared" si="16"/>
        <v>2808413</v>
      </c>
      <c r="N58" s="65">
        <f t="shared" si="16"/>
        <v>1340690</v>
      </c>
      <c r="O58" s="129">
        <f t="shared" si="13"/>
        <v>9094367</v>
      </c>
      <c r="P58" s="68">
        <f t="shared" si="14"/>
        <v>9189527</v>
      </c>
    </row>
    <row r="59" spans="3:16" s="61" customFormat="1" ht="30" customHeight="1">
      <c r="C59" s="62"/>
      <c r="D59" s="63"/>
      <c r="E59" s="69" t="s">
        <v>48</v>
      </c>
      <c r="F59" s="65">
        <v>6097</v>
      </c>
      <c r="G59" s="65">
        <v>79906</v>
      </c>
      <c r="H59" s="66">
        <f t="shared" si="11"/>
        <v>86003</v>
      </c>
      <c r="I59" s="67">
        <v>0</v>
      </c>
      <c r="J59" s="65">
        <v>852120</v>
      </c>
      <c r="K59" s="65">
        <v>1106560</v>
      </c>
      <c r="L59" s="65">
        <v>2348681</v>
      </c>
      <c r="M59" s="65">
        <v>2727838</v>
      </c>
      <c r="N59" s="65">
        <v>1264070</v>
      </c>
      <c r="O59" s="129">
        <f t="shared" si="13"/>
        <v>8299269</v>
      </c>
      <c r="P59" s="68">
        <f t="shared" si="14"/>
        <v>8385272</v>
      </c>
    </row>
    <row r="60" spans="3:16" s="61" customFormat="1" ht="30" customHeight="1">
      <c r="C60" s="62"/>
      <c r="D60" s="63"/>
      <c r="E60" s="72" t="s">
        <v>49</v>
      </c>
      <c r="F60" s="65">
        <v>2747</v>
      </c>
      <c r="G60" s="65">
        <v>6410</v>
      </c>
      <c r="H60" s="66">
        <f t="shared" si="11"/>
        <v>9157</v>
      </c>
      <c r="I60" s="67">
        <v>0</v>
      </c>
      <c r="J60" s="65">
        <v>209813</v>
      </c>
      <c r="K60" s="65">
        <v>215307</v>
      </c>
      <c r="L60" s="65">
        <v>212783</v>
      </c>
      <c r="M60" s="65">
        <v>68446</v>
      </c>
      <c r="N60" s="65">
        <v>76620</v>
      </c>
      <c r="O60" s="129">
        <f t="shared" si="13"/>
        <v>782969</v>
      </c>
      <c r="P60" s="68">
        <f t="shared" si="14"/>
        <v>792126</v>
      </c>
    </row>
    <row r="61" spans="3:16" s="61" customFormat="1" ht="30" customHeight="1">
      <c r="C61" s="62"/>
      <c r="D61" s="63"/>
      <c r="E61" s="72" t="s">
        <v>50</v>
      </c>
      <c r="F61" s="65">
        <v>0</v>
      </c>
      <c r="G61" s="65">
        <v>0</v>
      </c>
      <c r="H61" s="66">
        <f t="shared" si="11"/>
        <v>0</v>
      </c>
      <c r="I61" s="67">
        <v>0</v>
      </c>
      <c r="J61" s="65">
        <v>0</v>
      </c>
      <c r="K61" s="65">
        <v>0</v>
      </c>
      <c r="L61" s="65">
        <v>0</v>
      </c>
      <c r="M61" s="65">
        <v>12129</v>
      </c>
      <c r="N61" s="65">
        <v>0</v>
      </c>
      <c r="O61" s="129">
        <f t="shared" si="13"/>
        <v>12129</v>
      </c>
      <c r="P61" s="68">
        <f t="shared" si="14"/>
        <v>12129</v>
      </c>
    </row>
    <row r="62" spans="3:16" s="61" customFormat="1" ht="30" customHeight="1">
      <c r="C62" s="62"/>
      <c r="D62" s="73"/>
      <c r="E62" s="72" t="s">
        <v>77</v>
      </c>
      <c r="F62" s="65">
        <v>0</v>
      </c>
      <c r="G62" s="65">
        <v>0</v>
      </c>
      <c r="H62" s="66">
        <f t="shared" si="11"/>
        <v>0</v>
      </c>
      <c r="I62" s="67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129">
        <f t="shared" si="13"/>
        <v>0</v>
      </c>
      <c r="P62" s="68">
        <f t="shared" si="14"/>
        <v>0</v>
      </c>
    </row>
    <row r="63" spans="3:16" s="61" customFormat="1" ht="30" customHeight="1">
      <c r="C63" s="62"/>
      <c r="D63" s="70" t="s">
        <v>51</v>
      </c>
      <c r="E63" s="71"/>
      <c r="F63" s="65">
        <f>SUM(F64)</f>
        <v>284577</v>
      </c>
      <c r="G63" s="65">
        <f>SUM(G64)</f>
        <v>602311</v>
      </c>
      <c r="H63" s="66">
        <f t="shared" si="11"/>
        <v>886888</v>
      </c>
      <c r="I63" s="67">
        <f aca="true" t="shared" si="17" ref="I63:N63">SUM(I64)</f>
        <v>0</v>
      </c>
      <c r="J63" s="65">
        <f t="shared" si="17"/>
        <v>1090482</v>
      </c>
      <c r="K63" s="65">
        <f t="shared" si="17"/>
        <v>1728614</v>
      </c>
      <c r="L63" s="65">
        <f t="shared" si="17"/>
        <v>1303680</v>
      </c>
      <c r="M63" s="65">
        <f t="shared" si="17"/>
        <v>1020478</v>
      </c>
      <c r="N63" s="65">
        <f t="shared" si="17"/>
        <v>601456</v>
      </c>
      <c r="O63" s="129">
        <f t="shared" si="13"/>
        <v>5744710</v>
      </c>
      <c r="P63" s="68">
        <f t="shared" si="14"/>
        <v>6631598</v>
      </c>
    </row>
    <row r="64" spans="3:16" s="61" customFormat="1" ht="30" customHeight="1">
      <c r="C64" s="62"/>
      <c r="D64" s="63"/>
      <c r="E64" s="72" t="s">
        <v>52</v>
      </c>
      <c r="F64" s="65">
        <v>284577</v>
      </c>
      <c r="G64" s="65">
        <v>602311</v>
      </c>
      <c r="H64" s="66">
        <f t="shared" si="11"/>
        <v>886888</v>
      </c>
      <c r="I64" s="67">
        <v>0</v>
      </c>
      <c r="J64" s="65">
        <v>1090482</v>
      </c>
      <c r="K64" s="65">
        <v>1728614</v>
      </c>
      <c r="L64" s="65">
        <v>1303680</v>
      </c>
      <c r="M64" s="65">
        <v>1020478</v>
      </c>
      <c r="N64" s="65">
        <v>601456</v>
      </c>
      <c r="O64" s="129">
        <f t="shared" si="13"/>
        <v>5744710</v>
      </c>
      <c r="P64" s="68">
        <f t="shared" si="14"/>
        <v>6631598</v>
      </c>
    </row>
    <row r="65" spans="3:16" s="61" customFormat="1" ht="30" customHeight="1" hidden="1">
      <c r="C65" s="62"/>
      <c r="D65" s="63"/>
      <c r="E65" s="72" t="s">
        <v>53</v>
      </c>
      <c r="F65" s="65">
        <v>0</v>
      </c>
      <c r="G65" s="65">
        <v>0</v>
      </c>
      <c r="H65" s="66">
        <f t="shared" si="11"/>
        <v>0</v>
      </c>
      <c r="I65" s="67">
        <v>0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129">
        <f t="shared" si="13"/>
        <v>0</v>
      </c>
      <c r="P65" s="68">
        <f t="shared" si="14"/>
        <v>0</v>
      </c>
    </row>
    <row r="66" spans="3:16" s="61" customFormat="1" ht="30" customHeight="1" hidden="1">
      <c r="C66" s="62"/>
      <c r="D66" s="63"/>
      <c r="E66" s="72" t="s">
        <v>54</v>
      </c>
      <c r="F66" s="65">
        <v>0</v>
      </c>
      <c r="G66" s="65">
        <v>0</v>
      </c>
      <c r="H66" s="66">
        <f t="shared" si="11"/>
        <v>0</v>
      </c>
      <c r="I66" s="67">
        <v>0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129">
        <f t="shared" si="13"/>
        <v>0</v>
      </c>
      <c r="P66" s="68">
        <f t="shared" si="14"/>
        <v>0</v>
      </c>
    </row>
    <row r="67" spans="3:16" s="61" customFormat="1" ht="30" customHeight="1">
      <c r="C67" s="62"/>
      <c r="D67" s="74" t="s">
        <v>55</v>
      </c>
      <c r="E67" s="75"/>
      <c r="F67" s="65">
        <v>120945</v>
      </c>
      <c r="G67" s="65">
        <v>115802</v>
      </c>
      <c r="H67" s="66">
        <f t="shared" si="11"/>
        <v>236747</v>
      </c>
      <c r="I67" s="67">
        <v>0</v>
      </c>
      <c r="J67" s="65">
        <v>1671643</v>
      </c>
      <c r="K67" s="65">
        <v>1054017</v>
      </c>
      <c r="L67" s="65">
        <v>1233936</v>
      </c>
      <c r="M67" s="65">
        <v>1465761</v>
      </c>
      <c r="N67" s="65">
        <v>647175</v>
      </c>
      <c r="O67" s="129">
        <f t="shared" si="13"/>
        <v>6072532</v>
      </c>
      <c r="P67" s="68">
        <f t="shared" si="14"/>
        <v>6309279</v>
      </c>
    </row>
    <row r="68" spans="3:16" s="61" customFormat="1" ht="30" customHeight="1" thickBot="1">
      <c r="C68" s="76"/>
      <c r="D68" s="77" t="s">
        <v>56</v>
      </c>
      <c r="E68" s="78"/>
      <c r="F68" s="79">
        <v>353520</v>
      </c>
      <c r="G68" s="79">
        <v>510800</v>
      </c>
      <c r="H68" s="80">
        <f t="shared" si="11"/>
        <v>864320</v>
      </c>
      <c r="I68" s="81">
        <v>0</v>
      </c>
      <c r="J68" s="79">
        <v>3811877</v>
      </c>
      <c r="K68" s="79">
        <v>2302769</v>
      </c>
      <c r="L68" s="79">
        <v>1606717</v>
      </c>
      <c r="M68" s="79">
        <v>1097218</v>
      </c>
      <c r="N68" s="79">
        <v>499672</v>
      </c>
      <c r="O68" s="130">
        <f t="shared" si="13"/>
        <v>9318253</v>
      </c>
      <c r="P68" s="82">
        <f t="shared" si="14"/>
        <v>10182573</v>
      </c>
    </row>
    <row r="69" spans="3:16" s="61" customFormat="1" ht="30" customHeight="1">
      <c r="C69" s="59" t="s">
        <v>57</v>
      </c>
      <c r="D69" s="83"/>
      <c r="E69" s="84"/>
      <c r="F69" s="60">
        <f>SUM(F70:F78)</f>
        <v>68499</v>
      </c>
      <c r="G69" s="60">
        <f>SUM(G70:G78)</f>
        <v>94701</v>
      </c>
      <c r="H69" s="85">
        <f t="shared" si="11"/>
        <v>163200</v>
      </c>
      <c r="I69" s="86">
        <f aca="true" t="shared" si="18" ref="I69:N69">SUM(I70:I78)</f>
        <v>0</v>
      </c>
      <c r="J69" s="60">
        <f t="shared" si="18"/>
        <v>10003793</v>
      </c>
      <c r="K69" s="60">
        <f t="shared" si="18"/>
        <v>9993995</v>
      </c>
      <c r="L69" s="60">
        <f t="shared" si="18"/>
        <v>12858880</v>
      </c>
      <c r="M69" s="60">
        <f t="shared" si="18"/>
        <v>13232985</v>
      </c>
      <c r="N69" s="60">
        <f t="shared" si="18"/>
        <v>9570966</v>
      </c>
      <c r="O69" s="128">
        <f t="shared" si="13"/>
        <v>55660619</v>
      </c>
      <c r="P69" s="87">
        <f t="shared" si="14"/>
        <v>55823819</v>
      </c>
    </row>
    <row r="70" spans="3:16" s="61" customFormat="1" ht="30" customHeight="1">
      <c r="C70" s="88"/>
      <c r="D70" s="74" t="s">
        <v>58</v>
      </c>
      <c r="E70" s="75"/>
      <c r="F70" s="89">
        <v>0</v>
      </c>
      <c r="G70" s="89">
        <v>0</v>
      </c>
      <c r="H70" s="90">
        <f t="shared" si="11"/>
        <v>0</v>
      </c>
      <c r="I70" s="91">
        <v>0</v>
      </c>
      <c r="J70" s="89">
        <v>1079486</v>
      </c>
      <c r="K70" s="89">
        <v>1842590</v>
      </c>
      <c r="L70" s="89">
        <v>1601357</v>
      </c>
      <c r="M70" s="89">
        <v>1345493</v>
      </c>
      <c r="N70" s="89">
        <v>511708</v>
      </c>
      <c r="O70" s="131">
        <f t="shared" si="13"/>
        <v>6380634</v>
      </c>
      <c r="P70" s="92">
        <f t="shared" si="14"/>
        <v>6380634</v>
      </c>
    </row>
    <row r="71" spans="3:16" s="61" customFormat="1" ht="30" customHeight="1">
      <c r="C71" s="62"/>
      <c r="D71" s="74" t="s">
        <v>59</v>
      </c>
      <c r="E71" s="75"/>
      <c r="F71" s="65">
        <v>0</v>
      </c>
      <c r="G71" s="65">
        <v>0</v>
      </c>
      <c r="H71" s="65">
        <f t="shared" si="11"/>
        <v>0</v>
      </c>
      <c r="I71" s="91">
        <v>0</v>
      </c>
      <c r="J71" s="65">
        <v>41482</v>
      </c>
      <c r="K71" s="65">
        <v>17687</v>
      </c>
      <c r="L71" s="65">
        <v>23186</v>
      </c>
      <c r="M71" s="65">
        <v>9658</v>
      </c>
      <c r="N71" s="65">
        <v>28332</v>
      </c>
      <c r="O71" s="129">
        <f t="shared" si="13"/>
        <v>120345</v>
      </c>
      <c r="P71" s="68">
        <f t="shared" si="14"/>
        <v>120345</v>
      </c>
    </row>
    <row r="72" spans="3:16" s="61" customFormat="1" ht="30" customHeight="1">
      <c r="C72" s="62"/>
      <c r="D72" s="74" t="s">
        <v>74</v>
      </c>
      <c r="E72" s="75"/>
      <c r="F72" s="65">
        <v>0</v>
      </c>
      <c r="G72" s="65">
        <v>0</v>
      </c>
      <c r="H72" s="65">
        <f t="shared" si="11"/>
        <v>0</v>
      </c>
      <c r="I72" s="91">
        <v>0</v>
      </c>
      <c r="J72" s="65">
        <v>5037994</v>
      </c>
      <c r="K72" s="65">
        <v>3863760</v>
      </c>
      <c r="L72" s="65">
        <v>2992361</v>
      </c>
      <c r="M72" s="65">
        <v>1583434</v>
      </c>
      <c r="N72" s="65">
        <v>1187549</v>
      </c>
      <c r="O72" s="129">
        <f t="shared" si="13"/>
        <v>14665098</v>
      </c>
      <c r="P72" s="68">
        <f t="shared" si="14"/>
        <v>14665098</v>
      </c>
    </row>
    <row r="73" spans="3:16" s="61" customFormat="1" ht="30" customHeight="1">
      <c r="C73" s="62"/>
      <c r="D73" s="74" t="s">
        <v>60</v>
      </c>
      <c r="E73" s="75"/>
      <c r="F73" s="65">
        <v>0</v>
      </c>
      <c r="G73" s="65">
        <v>0</v>
      </c>
      <c r="H73" s="65">
        <f t="shared" si="11"/>
        <v>0</v>
      </c>
      <c r="I73" s="67">
        <v>0</v>
      </c>
      <c r="J73" s="65">
        <v>534908</v>
      </c>
      <c r="K73" s="65">
        <v>443606</v>
      </c>
      <c r="L73" s="65">
        <v>450974</v>
      </c>
      <c r="M73" s="65">
        <v>745670</v>
      </c>
      <c r="N73" s="65">
        <v>453179</v>
      </c>
      <c r="O73" s="129">
        <f t="shared" si="13"/>
        <v>2628337</v>
      </c>
      <c r="P73" s="68">
        <f t="shared" si="14"/>
        <v>2628337</v>
      </c>
    </row>
    <row r="74" spans="3:16" s="61" customFormat="1" ht="30" customHeight="1">
      <c r="C74" s="62"/>
      <c r="D74" s="74" t="s">
        <v>61</v>
      </c>
      <c r="E74" s="75"/>
      <c r="F74" s="65">
        <v>68499</v>
      </c>
      <c r="G74" s="65">
        <v>94701</v>
      </c>
      <c r="H74" s="65">
        <f t="shared" si="11"/>
        <v>163200</v>
      </c>
      <c r="I74" s="67">
        <v>0</v>
      </c>
      <c r="J74" s="65">
        <v>1553837</v>
      </c>
      <c r="K74" s="65">
        <v>1225601</v>
      </c>
      <c r="L74" s="65">
        <v>1651590</v>
      </c>
      <c r="M74" s="65">
        <v>1237578</v>
      </c>
      <c r="N74" s="65">
        <v>260085</v>
      </c>
      <c r="O74" s="129">
        <f t="shared" si="13"/>
        <v>5928691</v>
      </c>
      <c r="P74" s="68">
        <f t="shared" si="14"/>
        <v>6091891</v>
      </c>
    </row>
    <row r="75" spans="3:16" s="61" customFormat="1" ht="30" customHeight="1">
      <c r="C75" s="62"/>
      <c r="D75" s="74" t="s">
        <v>62</v>
      </c>
      <c r="E75" s="75"/>
      <c r="F75" s="65">
        <v>0</v>
      </c>
      <c r="G75" s="65">
        <v>0</v>
      </c>
      <c r="H75" s="65">
        <f t="shared" si="11"/>
        <v>0</v>
      </c>
      <c r="I75" s="91">
        <v>0</v>
      </c>
      <c r="J75" s="65">
        <v>1734545</v>
      </c>
      <c r="K75" s="65">
        <v>2480244</v>
      </c>
      <c r="L75" s="65">
        <v>3645503</v>
      </c>
      <c r="M75" s="65">
        <v>1490357</v>
      </c>
      <c r="N75" s="65">
        <v>1146530</v>
      </c>
      <c r="O75" s="129">
        <f t="shared" si="13"/>
        <v>10497179</v>
      </c>
      <c r="P75" s="68">
        <f t="shared" si="14"/>
        <v>10497179</v>
      </c>
    </row>
    <row r="76" spans="3:16" s="61" customFormat="1" ht="30" customHeight="1">
      <c r="C76" s="62"/>
      <c r="D76" s="74" t="s">
        <v>63</v>
      </c>
      <c r="E76" s="75"/>
      <c r="F76" s="65">
        <v>0</v>
      </c>
      <c r="G76" s="65">
        <v>0</v>
      </c>
      <c r="H76" s="65">
        <f t="shared" si="11"/>
        <v>0</v>
      </c>
      <c r="I76" s="91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129">
        <f t="shared" si="13"/>
        <v>0</v>
      </c>
      <c r="P76" s="68">
        <f t="shared" si="14"/>
        <v>0</v>
      </c>
    </row>
    <row r="77" spans="3:16" s="61" customFormat="1" ht="30" customHeight="1">
      <c r="C77" s="62"/>
      <c r="D77" s="213" t="s">
        <v>64</v>
      </c>
      <c r="E77" s="214"/>
      <c r="F77" s="65">
        <v>0</v>
      </c>
      <c r="G77" s="65">
        <v>0</v>
      </c>
      <c r="H77" s="66">
        <f t="shared" si="11"/>
        <v>0</v>
      </c>
      <c r="I77" s="91">
        <v>0</v>
      </c>
      <c r="J77" s="65">
        <v>21541</v>
      </c>
      <c r="K77" s="65">
        <v>120507</v>
      </c>
      <c r="L77" s="65">
        <v>2493909</v>
      </c>
      <c r="M77" s="65">
        <v>6820795</v>
      </c>
      <c r="N77" s="65">
        <v>5983583</v>
      </c>
      <c r="O77" s="129">
        <f t="shared" si="13"/>
        <v>15440335</v>
      </c>
      <c r="P77" s="68">
        <f t="shared" si="14"/>
        <v>15440335</v>
      </c>
    </row>
    <row r="78" spans="3:16" s="61" customFormat="1" ht="30" customHeight="1" thickBot="1">
      <c r="C78" s="76"/>
      <c r="D78" s="215" t="s">
        <v>65</v>
      </c>
      <c r="E78" s="216"/>
      <c r="F78" s="93">
        <v>0</v>
      </c>
      <c r="G78" s="93">
        <v>0</v>
      </c>
      <c r="H78" s="94">
        <f t="shared" si="11"/>
        <v>0</v>
      </c>
      <c r="I78" s="95">
        <v>0</v>
      </c>
      <c r="J78" s="93">
        <v>0</v>
      </c>
      <c r="K78" s="93">
        <v>0</v>
      </c>
      <c r="L78" s="93">
        <v>0</v>
      </c>
      <c r="M78" s="93">
        <v>0</v>
      </c>
      <c r="N78" s="93">
        <v>0</v>
      </c>
      <c r="O78" s="132">
        <f t="shared" si="13"/>
        <v>0</v>
      </c>
      <c r="P78" s="96">
        <f t="shared" si="14"/>
        <v>0</v>
      </c>
    </row>
    <row r="79" spans="3:16" s="61" customFormat="1" ht="30" customHeight="1">
      <c r="C79" s="59" t="s">
        <v>66</v>
      </c>
      <c r="D79" s="83"/>
      <c r="E79" s="84"/>
      <c r="F79" s="60">
        <f>SUM(F80:F83)</f>
        <v>0</v>
      </c>
      <c r="G79" s="60">
        <f>SUM(G80:G83)</f>
        <v>0</v>
      </c>
      <c r="H79" s="85">
        <f t="shared" si="11"/>
        <v>0</v>
      </c>
      <c r="I79" s="97">
        <v>0</v>
      </c>
      <c r="J79" s="60">
        <f>SUM(J80:J83)</f>
        <v>3952050</v>
      </c>
      <c r="K79" s="60">
        <f>SUM(K80:K83)</f>
        <v>4133791</v>
      </c>
      <c r="L79" s="60">
        <f>SUM(L80:L83)</f>
        <v>11349851</v>
      </c>
      <c r="M79" s="60">
        <f>SUM(M80:M83)</f>
        <v>27256633</v>
      </c>
      <c r="N79" s="60">
        <f>SUM(N80:N83)</f>
        <v>19422369</v>
      </c>
      <c r="O79" s="128">
        <f t="shared" si="13"/>
        <v>66114694</v>
      </c>
      <c r="P79" s="87">
        <f t="shared" si="14"/>
        <v>66114694</v>
      </c>
    </row>
    <row r="80" spans="3:16" s="61" customFormat="1" ht="30" customHeight="1">
      <c r="C80" s="62"/>
      <c r="D80" s="74" t="s">
        <v>67</v>
      </c>
      <c r="E80" s="75"/>
      <c r="F80" s="65">
        <v>0</v>
      </c>
      <c r="G80" s="65">
        <v>0</v>
      </c>
      <c r="H80" s="66">
        <f t="shared" si="11"/>
        <v>0</v>
      </c>
      <c r="I80" s="91">
        <v>0</v>
      </c>
      <c r="J80" s="65">
        <v>175445</v>
      </c>
      <c r="K80" s="65">
        <v>266393</v>
      </c>
      <c r="L80" s="65">
        <v>4857952</v>
      </c>
      <c r="M80" s="65">
        <v>13662188</v>
      </c>
      <c r="N80" s="65">
        <v>11035460</v>
      </c>
      <c r="O80" s="129">
        <f t="shared" si="13"/>
        <v>29997438</v>
      </c>
      <c r="P80" s="68">
        <f t="shared" si="14"/>
        <v>29997438</v>
      </c>
    </row>
    <row r="81" spans="3:16" s="61" customFormat="1" ht="30" customHeight="1">
      <c r="C81" s="62"/>
      <c r="D81" s="74" t="s">
        <v>68</v>
      </c>
      <c r="E81" s="75"/>
      <c r="F81" s="65">
        <v>0</v>
      </c>
      <c r="G81" s="65">
        <v>0</v>
      </c>
      <c r="H81" s="66">
        <f t="shared" si="11"/>
        <v>0</v>
      </c>
      <c r="I81" s="91">
        <v>0</v>
      </c>
      <c r="J81" s="65">
        <v>3646321</v>
      </c>
      <c r="K81" s="65">
        <v>3645238</v>
      </c>
      <c r="L81" s="65">
        <v>5095585</v>
      </c>
      <c r="M81" s="65">
        <v>7232320</v>
      </c>
      <c r="N81" s="65">
        <v>3687768</v>
      </c>
      <c r="O81" s="129">
        <f t="shared" si="13"/>
        <v>23307232</v>
      </c>
      <c r="P81" s="68">
        <f t="shared" si="14"/>
        <v>23307232</v>
      </c>
    </row>
    <row r="82" spans="3:16" s="61" customFormat="1" ht="30" customHeight="1">
      <c r="C82" s="62"/>
      <c r="D82" s="74" t="s">
        <v>69</v>
      </c>
      <c r="E82" s="75"/>
      <c r="F82" s="65">
        <v>0</v>
      </c>
      <c r="G82" s="65">
        <v>0</v>
      </c>
      <c r="H82" s="66">
        <f t="shared" si="11"/>
        <v>0</v>
      </c>
      <c r="I82" s="91">
        <v>0</v>
      </c>
      <c r="J82" s="65">
        <v>130284</v>
      </c>
      <c r="K82" s="65">
        <v>222160</v>
      </c>
      <c r="L82" s="65">
        <v>1396314</v>
      </c>
      <c r="M82" s="65">
        <v>6362125</v>
      </c>
      <c r="N82" s="65">
        <v>4699141</v>
      </c>
      <c r="O82" s="129">
        <f t="shared" si="13"/>
        <v>12810024</v>
      </c>
      <c r="P82" s="68">
        <f t="shared" si="14"/>
        <v>12810024</v>
      </c>
    </row>
    <row r="83" spans="3:16" s="61" customFormat="1" ht="30" customHeight="1" thickBot="1">
      <c r="C83" s="76"/>
      <c r="D83" s="77" t="s">
        <v>78</v>
      </c>
      <c r="E83" s="78"/>
      <c r="F83" s="79">
        <v>0</v>
      </c>
      <c r="G83" s="79">
        <v>0</v>
      </c>
      <c r="H83" s="80">
        <f t="shared" si="11"/>
        <v>0</v>
      </c>
      <c r="I83" s="98">
        <v>0</v>
      </c>
      <c r="J83" s="79">
        <v>0</v>
      </c>
      <c r="K83" s="79">
        <v>0</v>
      </c>
      <c r="L83" s="79">
        <v>0</v>
      </c>
      <c r="M83" s="79">
        <v>0</v>
      </c>
      <c r="N83" s="79">
        <v>0</v>
      </c>
      <c r="O83" s="130">
        <f t="shared" si="13"/>
        <v>0</v>
      </c>
      <c r="P83" s="82">
        <f t="shared" si="14"/>
        <v>0</v>
      </c>
    </row>
    <row r="84" spans="3:16" s="61" customFormat="1" ht="30" customHeight="1" thickBot="1">
      <c r="C84" s="217" t="s">
        <v>70</v>
      </c>
      <c r="D84" s="218"/>
      <c r="E84" s="218"/>
      <c r="F84" s="99">
        <f>SUM(F48,F69,F79)</f>
        <v>1719799</v>
      </c>
      <c r="G84" s="99">
        <f>SUM(G48,G69,G79)</f>
        <v>3507689</v>
      </c>
      <c r="H84" s="101">
        <f>SUM(F84:G84)</f>
        <v>5227488</v>
      </c>
      <c r="I84" s="102">
        <f aca="true" t="shared" si="19" ref="I84:N84">SUM(I48,I69,I79)</f>
        <v>0</v>
      </c>
      <c r="J84" s="99">
        <f t="shared" si="19"/>
        <v>40201986</v>
      </c>
      <c r="K84" s="99">
        <f t="shared" si="19"/>
        <v>35098000</v>
      </c>
      <c r="L84" s="99">
        <f t="shared" si="19"/>
        <v>41666096</v>
      </c>
      <c r="M84" s="99">
        <f t="shared" si="19"/>
        <v>56017571</v>
      </c>
      <c r="N84" s="99">
        <f t="shared" si="19"/>
        <v>37582732</v>
      </c>
      <c r="O84" s="133">
        <f>SUM(I84:N84)</f>
        <v>210566385</v>
      </c>
      <c r="P84" s="103">
        <f>SUM(O84,H84)</f>
        <v>215793873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201" t="s">
        <v>21</v>
      </c>
      <c r="H1" s="201"/>
      <c r="I1" s="201"/>
      <c r="J1" s="201"/>
      <c r="K1" s="201"/>
      <c r="L1" s="201"/>
      <c r="M1" s="201"/>
      <c r="N1" s="37"/>
      <c r="O1" s="4"/>
    </row>
    <row r="2" spans="5:16" ht="30" customHeight="1">
      <c r="E2" s="5"/>
      <c r="G2" s="180" t="s">
        <v>85</v>
      </c>
      <c r="H2" s="180"/>
      <c r="I2" s="180"/>
      <c r="J2" s="180"/>
      <c r="K2" s="180"/>
      <c r="L2" s="180"/>
      <c r="M2" s="180"/>
      <c r="N2" s="38"/>
      <c r="O2" s="202">
        <v>41086</v>
      </c>
      <c r="P2" s="202"/>
    </row>
    <row r="3" spans="5:17" ht="24.75" customHeight="1">
      <c r="E3" s="39"/>
      <c r="F3" s="40"/>
      <c r="N3" s="41"/>
      <c r="O3" s="202"/>
      <c r="P3" s="202"/>
      <c r="Q3" s="6"/>
    </row>
    <row r="4" spans="3:17" ht="24.75" customHeight="1">
      <c r="C4" s="7"/>
      <c r="N4" s="39"/>
      <c r="O4" s="202" t="s">
        <v>31</v>
      </c>
      <c r="P4" s="202"/>
      <c r="Q4" s="6"/>
    </row>
    <row r="5" spans="3:17" ht="27" customHeight="1">
      <c r="C5" s="7" t="s">
        <v>27</v>
      </c>
      <c r="E5" s="8"/>
      <c r="F5" s="9"/>
      <c r="N5" s="58"/>
      <c r="O5" s="58"/>
      <c r="P5" s="152" t="s">
        <v>79</v>
      </c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203" t="s">
        <v>32</v>
      </c>
      <c r="D7" s="204"/>
      <c r="E7" s="204"/>
      <c r="F7" s="207" t="s">
        <v>33</v>
      </c>
      <c r="G7" s="208"/>
      <c r="H7" s="208"/>
      <c r="I7" s="209" t="s">
        <v>34</v>
      </c>
      <c r="J7" s="209"/>
      <c r="K7" s="209"/>
      <c r="L7" s="209"/>
      <c r="M7" s="209"/>
      <c r="N7" s="209"/>
      <c r="O7" s="210"/>
      <c r="P7" s="211" t="s">
        <v>6</v>
      </c>
      <c r="Q7" s="17"/>
    </row>
    <row r="8" spans="3:17" ht="42" customHeight="1" thickBot="1">
      <c r="C8" s="205"/>
      <c r="D8" s="206"/>
      <c r="E8" s="206"/>
      <c r="F8" s="44" t="s">
        <v>7</v>
      </c>
      <c r="G8" s="44" t="s">
        <v>8</v>
      </c>
      <c r="H8" s="45" t="s">
        <v>9</v>
      </c>
      <c r="I8" s="46" t="s">
        <v>35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212"/>
      <c r="Q8" s="17"/>
    </row>
    <row r="9" spans="3:17" ht="30" customHeight="1" thickBot="1">
      <c r="C9" s="49" t="s">
        <v>72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37</v>
      </c>
      <c r="D10" s="53"/>
      <c r="E10" s="54"/>
      <c r="F10" s="60">
        <f>SUM(F11,F17,F20,F25,F29,F30)</f>
        <v>21583368</v>
      </c>
      <c r="G10" s="60">
        <f>SUM(G11,G17,G20,G25,G29,G30)</f>
        <v>37176825</v>
      </c>
      <c r="H10" s="85">
        <f>SUM(F10:G10)</f>
        <v>58760193</v>
      </c>
      <c r="I10" s="134">
        <f aca="true" t="shared" si="0" ref="I10:N10">SUM(I11,I17,I20,I25,I29,I30)</f>
        <v>0</v>
      </c>
      <c r="J10" s="60">
        <f t="shared" si="0"/>
        <v>266040125</v>
      </c>
      <c r="K10" s="60">
        <f t="shared" si="0"/>
        <v>211875563</v>
      </c>
      <c r="L10" s="60">
        <f t="shared" si="0"/>
        <v>176105672</v>
      </c>
      <c r="M10" s="60">
        <f t="shared" si="0"/>
        <v>155991817</v>
      </c>
      <c r="N10" s="60">
        <f t="shared" si="0"/>
        <v>86403546</v>
      </c>
      <c r="O10" s="128">
        <f>SUM(I10:N10)</f>
        <v>896416723</v>
      </c>
      <c r="P10" s="87">
        <f>SUM(O10,H10)</f>
        <v>955176916</v>
      </c>
      <c r="Q10" s="17"/>
    </row>
    <row r="11" spans="3:16" s="61" customFormat="1" ht="30" customHeight="1">
      <c r="C11" s="62"/>
      <c r="D11" s="63" t="s">
        <v>38</v>
      </c>
      <c r="E11" s="64"/>
      <c r="F11" s="65">
        <f>SUM(F12:F16)</f>
        <v>1881710</v>
      </c>
      <c r="G11" s="65">
        <f>SUM(G12:G16)</f>
        <v>6212358</v>
      </c>
      <c r="H11" s="66">
        <f>SUM(F11:G11)</f>
        <v>8094068</v>
      </c>
      <c r="I11" s="135">
        <f aca="true" t="shared" si="1" ref="I11:N11">SUM(I12:I16)</f>
        <v>0</v>
      </c>
      <c r="J11" s="65">
        <f t="shared" si="1"/>
        <v>49676075</v>
      </c>
      <c r="K11" s="65">
        <f t="shared" si="1"/>
        <v>37431143</v>
      </c>
      <c r="L11" s="65">
        <f t="shared" si="1"/>
        <v>31658127</v>
      </c>
      <c r="M11" s="65">
        <f t="shared" si="1"/>
        <v>35200734</v>
      </c>
      <c r="N11" s="65">
        <f t="shared" si="1"/>
        <v>25630603</v>
      </c>
      <c r="O11" s="129">
        <f aca="true" t="shared" si="2" ref="O11:O45">SUM(I11:N11)</f>
        <v>179596682</v>
      </c>
      <c r="P11" s="68">
        <f aca="true" t="shared" si="3" ref="P11:P45">SUM(O11,H11)</f>
        <v>187690750</v>
      </c>
    </row>
    <row r="12" spans="3:16" s="61" customFormat="1" ht="30" customHeight="1">
      <c r="C12" s="62"/>
      <c r="D12" s="63"/>
      <c r="E12" s="69" t="s">
        <v>39</v>
      </c>
      <c r="F12" s="65">
        <v>0</v>
      </c>
      <c r="G12" s="65">
        <v>0</v>
      </c>
      <c r="H12" s="66">
        <f>SUM(F12:G12)</f>
        <v>0</v>
      </c>
      <c r="I12" s="135">
        <v>0</v>
      </c>
      <c r="J12" s="65">
        <v>31995232</v>
      </c>
      <c r="K12" s="65">
        <v>22720722</v>
      </c>
      <c r="L12" s="65">
        <v>19583949</v>
      </c>
      <c r="M12" s="65">
        <v>21683629</v>
      </c>
      <c r="N12" s="65">
        <v>15834090</v>
      </c>
      <c r="O12" s="129">
        <f t="shared" si="2"/>
        <v>111817622</v>
      </c>
      <c r="P12" s="68">
        <f t="shared" si="3"/>
        <v>111817622</v>
      </c>
    </row>
    <row r="13" spans="3:16" s="61" customFormat="1" ht="30" customHeight="1">
      <c r="C13" s="62"/>
      <c r="D13" s="63"/>
      <c r="E13" s="69" t="s">
        <v>40</v>
      </c>
      <c r="F13" s="65">
        <v>0</v>
      </c>
      <c r="G13" s="65">
        <v>0</v>
      </c>
      <c r="H13" s="66">
        <f aca="true" t="shared" si="4" ref="H13:H45">SUM(F13:G13)</f>
        <v>0</v>
      </c>
      <c r="I13" s="135">
        <v>0</v>
      </c>
      <c r="J13" s="65">
        <v>65330</v>
      </c>
      <c r="K13" s="65">
        <v>328336</v>
      </c>
      <c r="L13" s="65">
        <v>789258</v>
      </c>
      <c r="M13" s="65">
        <v>2856867</v>
      </c>
      <c r="N13" s="65">
        <v>2881951</v>
      </c>
      <c r="O13" s="129">
        <f t="shared" si="2"/>
        <v>6921742</v>
      </c>
      <c r="P13" s="68">
        <f t="shared" si="3"/>
        <v>6921742</v>
      </c>
    </row>
    <row r="14" spans="3:16" s="61" customFormat="1" ht="30" customHeight="1">
      <c r="C14" s="62"/>
      <c r="D14" s="63"/>
      <c r="E14" s="69" t="s">
        <v>41</v>
      </c>
      <c r="F14" s="65">
        <v>719290</v>
      </c>
      <c r="G14" s="65">
        <v>2904218</v>
      </c>
      <c r="H14" s="66">
        <f t="shared" si="4"/>
        <v>3623508</v>
      </c>
      <c r="I14" s="135">
        <v>0</v>
      </c>
      <c r="J14" s="65">
        <v>7530596</v>
      </c>
      <c r="K14" s="65">
        <v>6118685</v>
      </c>
      <c r="L14" s="65">
        <v>4314560</v>
      </c>
      <c r="M14" s="65">
        <v>5331418</v>
      </c>
      <c r="N14" s="65">
        <v>3879452</v>
      </c>
      <c r="O14" s="129">
        <f t="shared" si="2"/>
        <v>27174711</v>
      </c>
      <c r="P14" s="68">
        <f t="shared" si="3"/>
        <v>30798219</v>
      </c>
    </row>
    <row r="15" spans="3:16" s="61" customFormat="1" ht="30" customHeight="1">
      <c r="C15" s="62"/>
      <c r="D15" s="63"/>
      <c r="E15" s="69" t="s">
        <v>42</v>
      </c>
      <c r="F15" s="65">
        <v>878640</v>
      </c>
      <c r="G15" s="65">
        <v>2726720</v>
      </c>
      <c r="H15" s="66">
        <f t="shared" si="4"/>
        <v>3605360</v>
      </c>
      <c r="I15" s="135">
        <v>0</v>
      </c>
      <c r="J15" s="65">
        <v>6744447</v>
      </c>
      <c r="K15" s="65">
        <v>5100880</v>
      </c>
      <c r="L15" s="65">
        <v>4473410</v>
      </c>
      <c r="M15" s="65">
        <v>3241930</v>
      </c>
      <c r="N15" s="65">
        <v>1939370</v>
      </c>
      <c r="O15" s="129">
        <f t="shared" si="2"/>
        <v>21500037</v>
      </c>
      <c r="P15" s="68">
        <f t="shared" si="3"/>
        <v>25105397</v>
      </c>
    </row>
    <row r="16" spans="3:16" s="61" customFormat="1" ht="30" customHeight="1">
      <c r="C16" s="62"/>
      <c r="D16" s="63"/>
      <c r="E16" s="69" t="s">
        <v>43</v>
      </c>
      <c r="F16" s="65">
        <v>283780</v>
      </c>
      <c r="G16" s="65">
        <v>581420</v>
      </c>
      <c r="H16" s="66">
        <f t="shared" si="4"/>
        <v>865200</v>
      </c>
      <c r="I16" s="135">
        <v>0</v>
      </c>
      <c r="J16" s="65">
        <v>3340470</v>
      </c>
      <c r="K16" s="65">
        <v>3162520</v>
      </c>
      <c r="L16" s="65">
        <v>2496950</v>
      </c>
      <c r="M16" s="65">
        <v>2086890</v>
      </c>
      <c r="N16" s="65">
        <v>1095740</v>
      </c>
      <c r="O16" s="129">
        <f t="shared" si="2"/>
        <v>12182570</v>
      </c>
      <c r="P16" s="68">
        <f t="shared" si="3"/>
        <v>13047770</v>
      </c>
    </row>
    <row r="17" spans="3:16" s="61" customFormat="1" ht="30" customHeight="1">
      <c r="C17" s="62"/>
      <c r="D17" s="70" t="s">
        <v>44</v>
      </c>
      <c r="E17" s="71"/>
      <c r="F17" s="65">
        <f>SUM(F18:F19)</f>
        <v>6952430</v>
      </c>
      <c r="G17" s="65">
        <f>SUM(G18:G19)</f>
        <v>14766619</v>
      </c>
      <c r="H17" s="66">
        <f>SUM(F17:G17)</f>
        <v>21719049</v>
      </c>
      <c r="I17" s="135">
        <f aca="true" t="shared" si="5" ref="I17:N17">SUM(I18:I19)</f>
        <v>0</v>
      </c>
      <c r="J17" s="65">
        <f t="shared" si="5"/>
        <v>136495818</v>
      </c>
      <c r="K17" s="65">
        <f t="shared" si="5"/>
        <v>108243725</v>
      </c>
      <c r="L17" s="65">
        <f t="shared" si="5"/>
        <v>75893975</v>
      </c>
      <c r="M17" s="65">
        <f t="shared" si="5"/>
        <v>56274129</v>
      </c>
      <c r="N17" s="65">
        <f t="shared" si="5"/>
        <v>29507945</v>
      </c>
      <c r="O17" s="129">
        <f t="shared" si="2"/>
        <v>406415592</v>
      </c>
      <c r="P17" s="68">
        <f t="shared" si="3"/>
        <v>428134641</v>
      </c>
    </row>
    <row r="18" spans="3:16" s="61" customFormat="1" ht="30" customHeight="1">
      <c r="C18" s="62"/>
      <c r="D18" s="63"/>
      <c r="E18" s="69" t="s">
        <v>45</v>
      </c>
      <c r="F18" s="65">
        <v>21860</v>
      </c>
      <c r="G18" s="65">
        <v>0</v>
      </c>
      <c r="H18" s="66">
        <f t="shared" si="4"/>
        <v>21860</v>
      </c>
      <c r="I18" s="135">
        <v>0</v>
      </c>
      <c r="J18" s="65">
        <v>100423476</v>
      </c>
      <c r="K18" s="65">
        <v>82590740</v>
      </c>
      <c r="L18" s="65">
        <v>58596189</v>
      </c>
      <c r="M18" s="65">
        <v>48938359</v>
      </c>
      <c r="N18" s="65">
        <v>25976575</v>
      </c>
      <c r="O18" s="129">
        <f t="shared" si="2"/>
        <v>316525339</v>
      </c>
      <c r="P18" s="68">
        <f t="shared" si="3"/>
        <v>316547199</v>
      </c>
    </row>
    <row r="19" spans="3:16" s="61" customFormat="1" ht="30" customHeight="1">
      <c r="C19" s="62"/>
      <c r="D19" s="63"/>
      <c r="E19" s="69" t="s">
        <v>46</v>
      </c>
      <c r="F19" s="65">
        <v>6930570</v>
      </c>
      <c r="G19" s="65">
        <v>14766619</v>
      </c>
      <c r="H19" s="66">
        <f t="shared" si="4"/>
        <v>21697189</v>
      </c>
      <c r="I19" s="135">
        <v>0</v>
      </c>
      <c r="J19" s="65">
        <v>36072342</v>
      </c>
      <c r="K19" s="65">
        <v>25652985</v>
      </c>
      <c r="L19" s="65">
        <v>17297786</v>
      </c>
      <c r="M19" s="65">
        <v>7335770</v>
      </c>
      <c r="N19" s="65">
        <v>3531370</v>
      </c>
      <c r="O19" s="129">
        <f t="shared" si="2"/>
        <v>89890253</v>
      </c>
      <c r="P19" s="68">
        <f t="shared" si="3"/>
        <v>111587442</v>
      </c>
    </row>
    <row r="20" spans="3:16" s="61" customFormat="1" ht="30" customHeight="1">
      <c r="C20" s="62"/>
      <c r="D20" s="70" t="s">
        <v>47</v>
      </c>
      <c r="E20" s="71"/>
      <c r="F20" s="65">
        <f>SUM(F21:F24)</f>
        <v>88440</v>
      </c>
      <c r="G20" s="65">
        <f>SUM(G21:G24)</f>
        <v>863160</v>
      </c>
      <c r="H20" s="66">
        <f t="shared" si="4"/>
        <v>951600</v>
      </c>
      <c r="I20" s="135">
        <f aca="true" t="shared" si="6" ref="I20:N20">SUM(I21:I24)</f>
        <v>0</v>
      </c>
      <c r="J20" s="65">
        <f t="shared" si="6"/>
        <v>10619330</v>
      </c>
      <c r="K20" s="65">
        <f t="shared" si="6"/>
        <v>13222865</v>
      </c>
      <c r="L20" s="65">
        <f t="shared" si="6"/>
        <v>25615890</v>
      </c>
      <c r="M20" s="65">
        <f t="shared" si="6"/>
        <v>28088148</v>
      </c>
      <c r="N20" s="65">
        <f t="shared" si="6"/>
        <v>13406900</v>
      </c>
      <c r="O20" s="129">
        <f t="shared" si="2"/>
        <v>90953133</v>
      </c>
      <c r="P20" s="68">
        <f t="shared" si="3"/>
        <v>91904733</v>
      </c>
    </row>
    <row r="21" spans="3:16" s="61" customFormat="1" ht="30" customHeight="1">
      <c r="C21" s="62"/>
      <c r="D21" s="63"/>
      <c r="E21" s="69" t="s">
        <v>48</v>
      </c>
      <c r="F21" s="65">
        <v>60970</v>
      </c>
      <c r="G21" s="65">
        <v>799060</v>
      </c>
      <c r="H21" s="66">
        <f t="shared" si="4"/>
        <v>860030</v>
      </c>
      <c r="I21" s="135">
        <v>0</v>
      </c>
      <c r="J21" s="65">
        <v>8521200</v>
      </c>
      <c r="K21" s="65">
        <v>11069795</v>
      </c>
      <c r="L21" s="65">
        <v>23488060</v>
      </c>
      <c r="M21" s="65">
        <v>27282398</v>
      </c>
      <c r="N21" s="65">
        <v>12640700</v>
      </c>
      <c r="O21" s="129">
        <f t="shared" si="2"/>
        <v>83002153</v>
      </c>
      <c r="P21" s="68">
        <f t="shared" si="3"/>
        <v>83862183</v>
      </c>
    </row>
    <row r="22" spans="3:16" s="61" customFormat="1" ht="30" customHeight="1">
      <c r="C22" s="62"/>
      <c r="D22" s="63"/>
      <c r="E22" s="72" t="s">
        <v>49</v>
      </c>
      <c r="F22" s="65">
        <v>27470</v>
      </c>
      <c r="G22" s="65">
        <v>64100</v>
      </c>
      <c r="H22" s="66">
        <f t="shared" si="4"/>
        <v>91570</v>
      </c>
      <c r="I22" s="135">
        <v>0</v>
      </c>
      <c r="J22" s="65">
        <v>2098130</v>
      </c>
      <c r="K22" s="65">
        <v>2153070</v>
      </c>
      <c r="L22" s="65">
        <v>2127830</v>
      </c>
      <c r="M22" s="65">
        <v>684460</v>
      </c>
      <c r="N22" s="65">
        <v>766200</v>
      </c>
      <c r="O22" s="129">
        <f t="shared" si="2"/>
        <v>7829690</v>
      </c>
      <c r="P22" s="68">
        <f t="shared" si="3"/>
        <v>7921260</v>
      </c>
    </row>
    <row r="23" spans="3:16" s="61" customFormat="1" ht="30" customHeight="1">
      <c r="C23" s="62"/>
      <c r="D23" s="63"/>
      <c r="E23" s="72" t="s">
        <v>50</v>
      </c>
      <c r="F23" s="65">
        <v>0</v>
      </c>
      <c r="G23" s="65">
        <v>0</v>
      </c>
      <c r="H23" s="66">
        <f t="shared" si="4"/>
        <v>0</v>
      </c>
      <c r="I23" s="135">
        <v>0</v>
      </c>
      <c r="J23" s="65">
        <v>0</v>
      </c>
      <c r="K23" s="65">
        <v>0</v>
      </c>
      <c r="L23" s="65">
        <v>0</v>
      </c>
      <c r="M23" s="65">
        <v>121290</v>
      </c>
      <c r="N23" s="65">
        <v>0</v>
      </c>
      <c r="O23" s="129">
        <f t="shared" si="2"/>
        <v>121290</v>
      </c>
      <c r="P23" s="68">
        <f t="shared" si="3"/>
        <v>121290</v>
      </c>
    </row>
    <row r="24" spans="3:16" s="61" customFormat="1" ht="30" customHeight="1">
      <c r="C24" s="62"/>
      <c r="D24" s="73"/>
      <c r="E24" s="72" t="s">
        <v>77</v>
      </c>
      <c r="F24" s="65">
        <v>0</v>
      </c>
      <c r="G24" s="65">
        <v>0</v>
      </c>
      <c r="H24" s="66">
        <f t="shared" si="4"/>
        <v>0</v>
      </c>
      <c r="I24" s="13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129">
        <f t="shared" si="2"/>
        <v>0</v>
      </c>
      <c r="P24" s="68">
        <f t="shared" si="3"/>
        <v>0</v>
      </c>
    </row>
    <row r="25" spans="3:16" s="61" customFormat="1" ht="30" customHeight="1">
      <c r="C25" s="62"/>
      <c r="D25" s="70" t="s">
        <v>51</v>
      </c>
      <c r="E25" s="71"/>
      <c r="F25" s="65">
        <f>SUM(F26:F28)</f>
        <v>7903609</v>
      </c>
      <c r="G25" s="65">
        <f>SUM(G26:G28)</f>
        <v>9050326</v>
      </c>
      <c r="H25" s="66">
        <f t="shared" si="4"/>
        <v>16953935</v>
      </c>
      <c r="I25" s="135">
        <f aca="true" t="shared" si="7" ref="I25:N25">SUM(I26:I28)</f>
        <v>0</v>
      </c>
      <c r="J25" s="65">
        <f>SUM(J26:J28)</f>
        <v>14313874</v>
      </c>
      <c r="K25" s="65">
        <f t="shared" si="7"/>
        <v>19363753</v>
      </c>
      <c r="L25" s="65">
        <f t="shared" si="7"/>
        <v>14498839</v>
      </c>
      <c r="M25" s="65">
        <f t="shared" si="7"/>
        <v>10723732</v>
      </c>
      <c r="N25" s="65">
        <f t="shared" si="7"/>
        <v>6332483</v>
      </c>
      <c r="O25" s="129">
        <f t="shared" si="2"/>
        <v>65232681</v>
      </c>
      <c r="P25" s="68">
        <f t="shared" si="3"/>
        <v>82186616</v>
      </c>
    </row>
    <row r="26" spans="3:16" s="61" customFormat="1" ht="30" customHeight="1">
      <c r="C26" s="62"/>
      <c r="D26" s="63"/>
      <c r="E26" s="72" t="s">
        <v>52</v>
      </c>
      <c r="F26" s="65">
        <v>2845770</v>
      </c>
      <c r="G26" s="65">
        <v>6023110</v>
      </c>
      <c r="H26" s="66">
        <f t="shared" si="4"/>
        <v>8868880</v>
      </c>
      <c r="I26" s="135">
        <v>0</v>
      </c>
      <c r="J26" s="65">
        <v>10904820</v>
      </c>
      <c r="K26" s="65">
        <v>17286140</v>
      </c>
      <c r="L26" s="65">
        <v>13036800</v>
      </c>
      <c r="M26" s="65">
        <v>10204780</v>
      </c>
      <c r="N26" s="65">
        <v>6014560</v>
      </c>
      <c r="O26" s="129">
        <f t="shared" si="2"/>
        <v>57447100</v>
      </c>
      <c r="P26" s="68">
        <f t="shared" si="3"/>
        <v>66315980</v>
      </c>
    </row>
    <row r="27" spans="3:16" s="61" customFormat="1" ht="30" customHeight="1">
      <c r="C27" s="62"/>
      <c r="D27" s="63"/>
      <c r="E27" s="72" t="s">
        <v>53</v>
      </c>
      <c r="F27" s="65">
        <v>670570</v>
      </c>
      <c r="G27" s="65">
        <v>574766</v>
      </c>
      <c r="H27" s="66">
        <f t="shared" si="4"/>
        <v>1245336</v>
      </c>
      <c r="I27" s="135">
        <v>0</v>
      </c>
      <c r="J27" s="65">
        <v>804322</v>
      </c>
      <c r="K27" s="65">
        <v>230572</v>
      </c>
      <c r="L27" s="65">
        <v>378198</v>
      </c>
      <c r="M27" s="65">
        <v>291020</v>
      </c>
      <c r="N27" s="65">
        <v>245368</v>
      </c>
      <c r="O27" s="129">
        <f t="shared" si="2"/>
        <v>1949480</v>
      </c>
      <c r="P27" s="68">
        <f t="shared" si="3"/>
        <v>3194816</v>
      </c>
    </row>
    <row r="28" spans="3:16" s="61" customFormat="1" ht="30" customHeight="1">
      <c r="C28" s="62"/>
      <c r="D28" s="63"/>
      <c r="E28" s="72" t="s">
        <v>54</v>
      </c>
      <c r="F28" s="65">
        <v>4387269</v>
      </c>
      <c r="G28" s="65">
        <v>2452450</v>
      </c>
      <c r="H28" s="66">
        <f t="shared" si="4"/>
        <v>6839719</v>
      </c>
      <c r="I28" s="135">
        <v>0</v>
      </c>
      <c r="J28" s="65">
        <v>2604732</v>
      </c>
      <c r="K28" s="65">
        <v>1847041</v>
      </c>
      <c r="L28" s="65">
        <v>1083841</v>
      </c>
      <c r="M28" s="65">
        <v>227932</v>
      </c>
      <c r="N28" s="65">
        <v>72555</v>
      </c>
      <c r="O28" s="129">
        <f t="shared" si="2"/>
        <v>5836101</v>
      </c>
      <c r="P28" s="68">
        <f t="shared" si="3"/>
        <v>12675820</v>
      </c>
    </row>
    <row r="29" spans="3:16" s="61" customFormat="1" ht="30" customHeight="1">
      <c r="C29" s="62"/>
      <c r="D29" s="74" t="s">
        <v>55</v>
      </c>
      <c r="E29" s="75"/>
      <c r="F29" s="65">
        <v>1221678</v>
      </c>
      <c r="G29" s="65">
        <v>1176272</v>
      </c>
      <c r="H29" s="66">
        <f t="shared" si="4"/>
        <v>2397950</v>
      </c>
      <c r="I29" s="135">
        <v>0</v>
      </c>
      <c r="J29" s="65">
        <v>16798516</v>
      </c>
      <c r="K29" s="65">
        <v>10578535</v>
      </c>
      <c r="L29" s="65">
        <v>12363442</v>
      </c>
      <c r="M29" s="65">
        <v>14723198</v>
      </c>
      <c r="N29" s="65">
        <v>6520590</v>
      </c>
      <c r="O29" s="129">
        <f t="shared" si="2"/>
        <v>60984281</v>
      </c>
      <c r="P29" s="68">
        <f t="shared" si="3"/>
        <v>63382231</v>
      </c>
    </row>
    <row r="30" spans="3:16" s="61" customFormat="1" ht="30" customHeight="1" thickBot="1">
      <c r="C30" s="76"/>
      <c r="D30" s="77" t="s">
        <v>56</v>
      </c>
      <c r="E30" s="78"/>
      <c r="F30" s="79">
        <v>3535501</v>
      </c>
      <c r="G30" s="79">
        <v>5108090</v>
      </c>
      <c r="H30" s="80">
        <f t="shared" si="4"/>
        <v>8643591</v>
      </c>
      <c r="I30" s="136">
        <v>0</v>
      </c>
      <c r="J30" s="79">
        <v>38136512</v>
      </c>
      <c r="K30" s="79">
        <v>23035542</v>
      </c>
      <c r="L30" s="79">
        <v>16075399</v>
      </c>
      <c r="M30" s="79">
        <v>10981876</v>
      </c>
      <c r="N30" s="79">
        <v>5005025</v>
      </c>
      <c r="O30" s="130">
        <f t="shared" si="2"/>
        <v>93234354</v>
      </c>
      <c r="P30" s="82">
        <f t="shared" si="3"/>
        <v>101877945</v>
      </c>
    </row>
    <row r="31" spans="3:16" s="61" customFormat="1" ht="30" customHeight="1">
      <c r="C31" s="59" t="s">
        <v>57</v>
      </c>
      <c r="D31" s="83"/>
      <c r="E31" s="84"/>
      <c r="F31" s="60">
        <f>SUM(F32:F40)</f>
        <v>684990</v>
      </c>
      <c r="G31" s="60">
        <f>SUM(G32:G40)</f>
        <v>947010</v>
      </c>
      <c r="H31" s="85">
        <f t="shared" si="4"/>
        <v>1632000</v>
      </c>
      <c r="I31" s="134">
        <f aca="true" t="shared" si="8" ref="I31:N31">SUM(I32:I40)</f>
        <v>0</v>
      </c>
      <c r="J31" s="60">
        <f t="shared" si="8"/>
        <v>100042406</v>
      </c>
      <c r="K31" s="60">
        <f t="shared" si="8"/>
        <v>99939950</v>
      </c>
      <c r="L31" s="60">
        <f t="shared" si="8"/>
        <v>128619570</v>
      </c>
      <c r="M31" s="60">
        <f t="shared" si="8"/>
        <v>132333895</v>
      </c>
      <c r="N31" s="60">
        <f t="shared" si="8"/>
        <v>95724970</v>
      </c>
      <c r="O31" s="128">
        <f t="shared" si="2"/>
        <v>556660791</v>
      </c>
      <c r="P31" s="87">
        <f t="shared" si="3"/>
        <v>558292791</v>
      </c>
    </row>
    <row r="32" spans="3:16" s="61" customFormat="1" ht="30" customHeight="1">
      <c r="C32" s="88"/>
      <c r="D32" s="74" t="s">
        <v>58</v>
      </c>
      <c r="E32" s="75"/>
      <c r="F32" s="89">
        <v>0</v>
      </c>
      <c r="G32" s="89">
        <v>0</v>
      </c>
      <c r="H32" s="90">
        <f t="shared" si="4"/>
        <v>0</v>
      </c>
      <c r="I32" s="137">
        <v>0</v>
      </c>
      <c r="J32" s="89">
        <v>10794860</v>
      </c>
      <c r="K32" s="89">
        <v>18425900</v>
      </c>
      <c r="L32" s="89">
        <v>16035565</v>
      </c>
      <c r="M32" s="89">
        <v>13454930</v>
      </c>
      <c r="N32" s="89">
        <v>5117080</v>
      </c>
      <c r="O32" s="131">
        <f t="shared" si="2"/>
        <v>63828335</v>
      </c>
      <c r="P32" s="92">
        <f t="shared" si="3"/>
        <v>63828335</v>
      </c>
    </row>
    <row r="33" spans="3:16" s="61" customFormat="1" ht="30" customHeight="1">
      <c r="C33" s="62"/>
      <c r="D33" s="74" t="s">
        <v>59</v>
      </c>
      <c r="E33" s="75"/>
      <c r="F33" s="65">
        <v>0</v>
      </c>
      <c r="G33" s="65">
        <v>0</v>
      </c>
      <c r="H33" s="66">
        <f t="shared" si="4"/>
        <v>0</v>
      </c>
      <c r="I33" s="137">
        <v>0</v>
      </c>
      <c r="J33" s="65">
        <v>414820</v>
      </c>
      <c r="K33" s="65">
        <v>176870</v>
      </c>
      <c r="L33" s="65">
        <v>231860</v>
      </c>
      <c r="M33" s="65">
        <v>96580</v>
      </c>
      <c r="N33" s="65">
        <v>283320</v>
      </c>
      <c r="O33" s="129">
        <f t="shared" si="2"/>
        <v>1203450</v>
      </c>
      <c r="P33" s="68">
        <f t="shared" si="3"/>
        <v>1203450</v>
      </c>
    </row>
    <row r="34" spans="3:16" s="61" customFormat="1" ht="30" customHeight="1">
      <c r="C34" s="62"/>
      <c r="D34" s="74" t="s">
        <v>74</v>
      </c>
      <c r="E34" s="75"/>
      <c r="F34" s="65">
        <v>0</v>
      </c>
      <c r="G34" s="65">
        <v>0</v>
      </c>
      <c r="H34" s="66">
        <f t="shared" si="4"/>
        <v>0</v>
      </c>
      <c r="I34" s="137">
        <v>0</v>
      </c>
      <c r="J34" s="65">
        <v>50384416</v>
      </c>
      <c r="K34" s="65">
        <v>38637600</v>
      </c>
      <c r="L34" s="65">
        <v>29932385</v>
      </c>
      <c r="M34" s="65">
        <v>15834340</v>
      </c>
      <c r="N34" s="65">
        <v>11882423</v>
      </c>
      <c r="O34" s="129">
        <f t="shared" si="2"/>
        <v>146671164</v>
      </c>
      <c r="P34" s="68">
        <f t="shared" si="3"/>
        <v>146671164</v>
      </c>
    </row>
    <row r="35" spans="3:16" s="61" customFormat="1" ht="30" customHeight="1">
      <c r="C35" s="62"/>
      <c r="D35" s="74" t="s">
        <v>60</v>
      </c>
      <c r="E35" s="75"/>
      <c r="F35" s="65">
        <v>0</v>
      </c>
      <c r="G35" s="65">
        <v>0</v>
      </c>
      <c r="H35" s="66">
        <f t="shared" si="4"/>
        <v>0</v>
      </c>
      <c r="I35" s="135">
        <v>0</v>
      </c>
      <c r="J35" s="65">
        <v>5349080</v>
      </c>
      <c r="K35" s="65">
        <v>4436060</v>
      </c>
      <c r="L35" s="65">
        <v>4509740</v>
      </c>
      <c r="M35" s="65">
        <v>7456700</v>
      </c>
      <c r="N35" s="65">
        <v>4531790</v>
      </c>
      <c r="O35" s="129">
        <f t="shared" si="2"/>
        <v>26283370</v>
      </c>
      <c r="P35" s="68">
        <f t="shared" si="3"/>
        <v>26283370</v>
      </c>
    </row>
    <row r="36" spans="3:16" s="61" customFormat="1" ht="30" customHeight="1">
      <c r="C36" s="62"/>
      <c r="D36" s="74" t="s">
        <v>61</v>
      </c>
      <c r="E36" s="75"/>
      <c r="F36" s="65">
        <v>684990</v>
      </c>
      <c r="G36" s="65">
        <v>947010</v>
      </c>
      <c r="H36" s="66">
        <f t="shared" si="4"/>
        <v>1632000</v>
      </c>
      <c r="I36" s="135">
        <v>0</v>
      </c>
      <c r="J36" s="65">
        <v>15538370</v>
      </c>
      <c r="K36" s="65">
        <v>12256010</v>
      </c>
      <c r="L36" s="65">
        <v>16515900</v>
      </c>
      <c r="M36" s="65">
        <v>12375780</v>
      </c>
      <c r="N36" s="65">
        <v>2600850</v>
      </c>
      <c r="O36" s="129">
        <f t="shared" si="2"/>
        <v>59286910</v>
      </c>
      <c r="P36" s="68">
        <f t="shared" si="3"/>
        <v>60918910</v>
      </c>
    </row>
    <row r="37" spans="3:16" s="61" customFormat="1" ht="30" customHeight="1">
      <c r="C37" s="62"/>
      <c r="D37" s="74" t="s">
        <v>62</v>
      </c>
      <c r="E37" s="75"/>
      <c r="F37" s="65">
        <v>0</v>
      </c>
      <c r="G37" s="65">
        <v>0</v>
      </c>
      <c r="H37" s="66">
        <f t="shared" si="4"/>
        <v>0</v>
      </c>
      <c r="I37" s="137">
        <v>0</v>
      </c>
      <c r="J37" s="65">
        <v>17345450</v>
      </c>
      <c r="K37" s="65">
        <v>24802440</v>
      </c>
      <c r="L37" s="65">
        <v>36455030</v>
      </c>
      <c r="M37" s="65">
        <v>14907615</v>
      </c>
      <c r="N37" s="65">
        <v>11473677</v>
      </c>
      <c r="O37" s="129">
        <f t="shared" si="2"/>
        <v>104984212</v>
      </c>
      <c r="P37" s="68">
        <f t="shared" si="3"/>
        <v>104984212</v>
      </c>
    </row>
    <row r="38" spans="3:16" s="61" customFormat="1" ht="30" customHeight="1">
      <c r="C38" s="62"/>
      <c r="D38" s="74" t="s">
        <v>63</v>
      </c>
      <c r="E38" s="75"/>
      <c r="F38" s="65">
        <v>0</v>
      </c>
      <c r="G38" s="65">
        <v>0</v>
      </c>
      <c r="H38" s="66">
        <f t="shared" si="4"/>
        <v>0</v>
      </c>
      <c r="I38" s="137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129">
        <f t="shared" si="2"/>
        <v>0</v>
      </c>
      <c r="P38" s="68">
        <f t="shared" si="3"/>
        <v>0</v>
      </c>
    </row>
    <row r="39" spans="3:16" s="61" customFormat="1" ht="30" customHeight="1">
      <c r="C39" s="62"/>
      <c r="D39" s="213" t="s">
        <v>64</v>
      </c>
      <c r="E39" s="220"/>
      <c r="F39" s="65">
        <v>0</v>
      </c>
      <c r="G39" s="65">
        <v>0</v>
      </c>
      <c r="H39" s="66">
        <f t="shared" si="4"/>
        <v>0</v>
      </c>
      <c r="I39" s="137">
        <v>0</v>
      </c>
      <c r="J39" s="65">
        <v>215410</v>
      </c>
      <c r="K39" s="65">
        <v>1205070</v>
      </c>
      <c r="L39" s="65">
        <v>24939090</v>
      </c>
      <c r="M39" s="65">
        <v>68207950</v>
      </c>
      <c r="N39" s="65">
        <v>59835830</v>
      </c>
      <c r="O39" s="129">
        <f t="shared" si="2"/>
        <v>154403350</v>
      </c>
      <c r="P39" s="68">
        <f t="shared" si="3"/>
        <v>154403350</v>
      </c>
    </row>
    <row r="40" spans="3:16" s="61" customFormat="1" ht="30" customHeight="1" thickBot="1">
      <c r="C40" s="76"/>
      <c r="D40" s="215" t="s">
        <v>65</v>
      </c>
      <c r="E40" s="216"/>
      <c r="F40" s="93">
        <v>0</v>
      </c>
      <c r="G40" s="93">
        <v>0</v>
      </c>
      <c r="H40" s="94">
        <f t="shared" si="4"/>
        <v>0</v>
      </c>
      <c r="I40" s="138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132">
        <f t="shared" si="2"/>
        <v>0</v>
      </c>
      <c r="P40" s="96">
        <f t="shared" si="3"/>
        <v>0</v>
      </c>
    </row>
    <row r="41" spans="3:16" s="61" customFormat="1" ht="30" customHeight="1">
      <c r="C41" s="59" t="s">
        <v>66</v>
      </c>
      <c r="D41" s="83"/>
      <c r="E41" s="84"/>
      <c r="F41" s="60">
        <f>SUM(F42:F45)</f>
        <v>0</v>
      </c>
      <c r="G41" s="60">
        <f>SUM(G42:G45)</f>
        <v>0</v>
      </c>
      <c r="H41" s="85">
        <f>SUM(F41:G41)</f>
        <v>0</v>
      </c>
      <c r="I41" s="139">
        <v>0</v>
      </c>
      <c r="J41" s="60">
        <f>SUM(J42:J45)</f>
        <v>39533979</v>
      </c>
      <c r="K41" s="60">
        <f>SUM(K42:K45)</f>
        <v>41341882</v>
      </c>
      <c r="L41" s="60">
        <f>SUM(L42:L45)</f>
        <v>113546639</v>
      </c>
      <c r="M41" s="60">
        <f>SUM(M42:M45)</f>
        <v>272726499</v>
      </c>
      <c r="N41" s="60">
        <f>SUM(N42:N45)</f>
        <v>194358895</v>
      </c>
      <c r="O41" s="128">
        <f>SUM(I41:N41)</f>
        <v>661507894</v>
      </c>
      <c r="P41" s="87">
        <f t="shared" si="3"/>
        <v>661507894</v>
      </c>
    </row>
    <row r="42" spans="3:16" s="61" customFormat="1" ht="30" customHeight="1">
      <c r="C42" s="62"/>
      <c r="D42" s="74" t="s">
        <v>67</v>
      </c>
      <c r="E42" s="75"/>
      <c r="F42" s="65">
        <v>0</v>
      </c>
      <c r="G42" s="65">
        <v>0</v>
      </c>
      <c r="H42" s="66">
        <f t="shared" si="4"/>
        <v>0</v>
      </c>
      <c r="I42" s="137">
        <v>0</v>
      </c>
      <c r="J42" s="65">
        <v>1760827</v>
      </c>
      <c r="K42" s="65">
        <v>2663930</v>
      </c>
      <c r="L42" s="65">
        <v>48604596</v>
      </c>
      <c r="M42" s="65">
        <v>136682703</v>
      </c>
      <c r="N42" s="65">
        <v>110434356</v>
      </c>
      <c r="O42" s="129">
        <f t="shared" si="2"/>
        <v>300146412</v>
      </c>
      <c r="P42" s="68">
        <f t="shared" si="3"/>
        <v>300146412</v>
      </c>
    </row>
    <row r="43" spans="3:16" s="61" customFormat="1" ht="30" customHeight="1">
      <c r="C43" s="62"/>
      <c r="D43" s="74" t="s">
        <v>68</v>
      </c>
      <c r="E43" s="75"/>
      <c r="F43" s="65">
        <v>0</v>
      </c>
      <c r="G43" s="65">
        <v>0</v>
      </c>
      <c r="H43" s="66">
        <f t="shared" si="4"/>
        <v>0</v>
      </c>
      <c r="I43" s="137">
        <v>0</v>
      </c>
      <c r="J43" s="65">
        <v>36470312</v>
      </c>
      <c r="K43" s="65">
        <v>36456352</v>
      </c>
      <c r="L43" s="65">
        <v>50978903</v>
      </c>
      <c r="M43" s="65">
        <v>72379358</v>
      </c>
      <c r="N43" s="65">
        <v>36897692</v>
      </c>
      <c r="O43" s="129">
        <f t="shared" si="2"/>
        <v>233182617</v>
      </c>
      <c r="P43" s="68">
        <f t="shared" si="3"/>
        <v>233182617</v>
      </c>
    </row>
    <row r="44" spans="3:16" s="61" customFormat="1" ht="30" customHeight="1">
      <c r="C44" s="62"/>
      <c r="D44" s="74" t="s">
        <v>69</v>
      </c>
      <c r="E44" s="75"/>
      <c r="F44" s="65">
        <v>0</v>
      </c>
      <c r="G44" s="65">
        <v>0</v>
      </c>
      <c r="H44" s="66">
        <f t="shared" si="4"/>
        <v>0</v>
      </c>
      <c r="I44" s="137">
        <v>0</v>
      </c>
      <c r="J44" s="65">
        <v>1302840</v>
      </c>
      <c r="K44" s="65">
        <v>2221600</v>
      </c>
      <c r="L44" s="65">
        <v>13963140</v>
      </c>
      <c r="M44" s="65">
        <v>63664438</v>
      </c>
      <c r="N44" s="65">
        <v>47026847</v>
      </c>
      <c r="O44" s="129">
        <f>SUM(I44:N44)</f>
        <v>128178865</v>
      </c>
      <c r="P44" s="68">
        <f>SUM(O44,H44)</f>
        <v>128178865</v>
      </c>
    </row>
    <row r="45" spans="3:16" s="61" customFormat="1" ht="30" customHeight="1" thickBot="1">
      <c r="C45" s="76"/>
      <c r="D45" s="77" t="s">
        <v>78</v>
      </c>
      <c r="E45" s="78"/>
      <c r="F45" s="79">
        <v>0</v>
      </c>
      <c r="G45" s="79">
        <v>0</v>
      </c>
      <c r="H45" s="66">
        <f t="shared" si="4"/>
        <v>0</v>
      </c>
      <c r="I45" s="140">
        <v>0</v>
      </c>
      <c r="J45" s="79">
        <v>0</v>
      </c>
      <c r="K45" s="79">
        <v>0</v>
      </c>
      <c r="L45" s="79">
        <v>0</v>
      </c>
      <c r="M45" s="79">
        <v>0</v>
      </c>
      <c r="N45" s="79">
        <v>0</v>
      </c>
      <c r="O45" s="130">
        <f t="shared" si="2"/>
        <v>0</v>
      </c>
      <c r="P45" s="82">
        <f t="shared" si="3"/>
        <v>0</v>
      </c>
    </row>
    <row r="46" spans="3:16" s="61" customFormat="1" ht="30" customHeight="1" thickBot="1">
      <c r="C46" s="217" t="s">
        <v>70</v>
      </c>
      <c r="D46" s="218"/>
      <c r="E46" s="218"/>
      <c r="F46" s="99">
        <f>SUM(F10,F31,F41)</f>
        <v>22268358</v>
      </c>
      <c r="G46" s="99">
        <f>SUM(G10,G31,G41)</f>
        <v>38123835</v>
      </c>
      <c r="H46" s="101">
        <f>SUM(F46:G46)</f>
        <v>60392193</v>
      </c>
      <c r="I46" s="141">
        <f aca="true" t="shared" si="9" ref="I46:N46">SUM(I10,I31,I41)</f>
        <v>0</v>
      </c>
      <c r="J46" s="99">
        <f t="shared" si="9"/>
        <v>405616510</v>
      </c>
      <c r="K46" s="99">
        <f t="shared" si="9"/>
        <v>353157395</v>
      </c>
      <c r="L46" s="99">
        <f t="shared" si="9"/>
        <v>418271881</v>
      </c>
      <c r="M46" s="99">
        <f t="shared" si="9"/>
        <v>561052211</v>
      </c>
      <c r="N46" s="99">
        <f t="shared" si="9"/>
        <v>376487411</v>
      </c>
      <c r="O46" s="133">
        <f>SUM(I46:N46)</f>
        <v>2114585408</v>
      </c>
      <c r="P46" s="103">
        <f>SUM(O46,H46)</f>
        <v>2174977601</v>
      </c>
    </row>
    <row r="47" spans="3:17" s="61" customFormat="1" ht="30" customHeight="1" thickBot="1" thickTop="1">
      <c r="C47" s="100" t="s">
        <v>73</v>
      </c>
      <c r="D47" s="55"/>
      <c r="E47" s="55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142"/>
      <c r="Q47" s="17"/>
    </row>
    <row r="48" spans="3:17" s="61" customFormat="1" ht="30" customHeight="1">
      <c r="C48" s="59" t="s">
        <v>37</v>
      </c>
      <c r="D48" s="53"/>
      <c r="E48" s="54"/>
      <c r="F48" s="60">
        <f>SUM(F49,F55,F58,F63,F67,F68)</f>
        <v>19653984</v>
      </c>
      <c r="G48" s="60">
        <f>SUM(G49,G55,G58,G63,G67,G68)</f>
        <v>33797378</v>
      </c>
      <c r="H48" s="85">
        <f>SUM(F48:G48)</f>
        <v>53451362</v>
      </c>
      <c r="I48" s="134">
        <f aca="true" t="shared" si="10" ref="I48:N48">SUM(I49,I55,I58,I63,I67,I68)</f>
        <v>0</v>
      </c>
      <c r="J48" s="60">
        <f t="shared" si="10"/>
        <v>241175752</v>
      </c>
      <c r="K48" s="60">
        <f t="shared" si="10"/>
        <v>191445691</v>
      </c>
      <c r="L48" s="60">
        <f t="shared" si="10"/>
        <v>158358142</v>
      </c>
      <c r="M48" s="60">
        <f t="shared" si="10"/>
        <v>140559769</v>
      </c>
      <c r="N48" s="60">
        <f t="shared" si="10"/>
        <v>77659923</v>
      </c>
      <c r="O48" s="128">
        <f>SUM(I48:N48)</f>
        <v>809199277</v>
      </c>
      <c r="P48" s="87">
        <f>SUM(O48,H48)</f>
        <v>862650639</v>
      </c>
      <c r="Q48" s="17"/>
    </row>
    <row r="49" spans="3:16" s="61" customFormat="1" ht="30" customHeight="1">
      <c r="C49" s="62"/>
      <c r="D49" s="63" t="s">
        <v>38</v>
      </c>
      <c r="E49" s="64"/>
      <c r="F49" s="65">
        <f>SUM(F50:F54)</f>
        <v>1671566</v>
      </c>
      <c r="G49" s="65">
        <f>SUM(G50:G54)</f>
        <v>5547507</v>
      </c>
      <c r="H49" s="66">
        <f aca="true" t="shared" si="11" ref="H49:H83">SUM(F49:G49)</f>
        <v>7219073</v>
      </c>
      <c r="I49" s="135">
        <f aca="true" t="shared" si="12" ref="I49:N49">SUM(I50:I54)</f>
        <v>0</v>
      </c>
      <c r="J49" s="65">
        <f t="shared" si="12"/>
        <v>44237183</v>
      </c>
      <c r="K49" s="65">
        <f t="shared" si="12"/>
        <v>33300398</v>
      </c>
      <c r="L49" s="65">
        <f t="shared" si="12"/>
        <v>28088881</v>
      </c>
      <c r="M49" s="65">
        <f t="shared" si="12"/>
        <v>31389001</v>
      </c>
      <c r="N49" s="65">
        <f t="shared" si="12"/>
        <v>22789541</v>
      </c>
      <c r="O49" s="129">
        <f aca="true" t="shared" si="13" ref="O49:O83">SUM(I49:N49)</f>
        <v>159805004</v>
      </c>
      <c r="P49" s="68">
        <f aca="true" t="shared" si="14" ref="P49:P83">SUM(O49,H49)</f>
        <v>167024077</v>
      </c>
    </row>
    <row r="50" spans="3:16" s="61" customFormat="1" ht="30" customHeight="1">
      <c r="C50" s="62"/>
      <c r="D50" s="63"/>
      <c r="E50" s="69" t="s">
        <v>39</v>
      </c>
      <c r="F50" s="65">
        <v>0</v>
      </c>
      <c r="G50" s="65">
        <v>0</v>
      </c>
      <c r="H50" s="66">
        <f t="shared" si="11"/>
        <v>0</v>
      </c>
      <c r="I50" s="135">
        <v>0</v>
      </c>
      <c r="J50" s="65">
        <v>28482794</v>
      </c>
      <c r="K50" s="65">
        <v>20246506</v>
      </c>
      <c r="L50" s="65">
        <v>17334089</v>
      </c>
      <c r="M50" s="65">
        <v>19380448</v>
      </c>
      <c r="N50" s="65">
        <v>14098049</v>
      </c>
      <c r="O50" s="129">
        <f t="shared" si="13"/>
        <v>99541886</v>
      </c>
      <c r="P50" s="68">
        <f t="shared" si="14"/>
        <v>99541886</v>
      </c>
    </row>
    <row r="51" spans="3:16" s="61" customFormat="1" ht="30" customHeight="1">
      <c r="C51" s="62"/>
      <c r="D51" s="63"/>
      <c r="E51" s="69" t="s">
        <v>40</v>
      </c>
      <c r="F51" s="65">
        <v>0</v>
      </c>
      <c r="G51" s="65">
        <v>0</v>
      </c>
      <c r="H51" s="66">
        <f t="shared" si="11"/>
        <v>0</v>
      </c>
      <c r="I51" s="135">
        <v>0</v>
      </c>
      <c r="J51" s="65">
        <v>58797</v>
      </c>
      <c r="K51" s="65">
        <v>295502</v>
      </c>
      <c r="L51" s="65">
        <v>704851</v>
      </c>
      <c r="M51" s="65">
        <v>2509182</v>
      </c>
      <c r="N51" s="65">
        <v>2545900</v>
      </c>
      <c r="O51" s="129">
        <f t="shared" si="13"/>
        <v>6114232</v>
      </c>
      <c r="P51" s="68">
        <f t="shared" si="14"/>
        <v>6114232</v>
      </c>
    </row>
    <row r="52" spans="3:16" s="61" customFormat="1" ht="30" customHeight="1">
      <c r="C52" s="62"/>
      <c r="D52" s="63"/>
      <c r="E52" s="69" t="s">
        <v>41</v>
      </c>
      <c r="F52" s="65">
        <v>637492</v>
      </c>
      <c r="G52" s="65">
        <v>2588695</v>
      </c>
      <c r="H52" s="66">
        <f t="shared" si="11"/>
        <v>3226187</v>
      </c>
      <c r="I52" s="135">
        <v>0</v>
      </c>
      <c r="J52" s="65">
        <v>6707788</v>
      </c>
      <c r="K52" s="65">
        <v>5436574</v>
      </c>
      <c r="L52" s="65">
        <v>3851446</v>
      </c>
      <c r="M52" s="65">
        <v>4747103</v>
      </c>
      <c r="N52" s="65">
        <v>3446845</v>
      </c>
      <c r="O52" s="129">
        <f t="shared" si="13"/>
        <v>24189756</v>
      </c>
      <c r="P52" s="68">
        <f t="shared" si="14"/>
        <v>27415943</v>
      </c>
    </row>
    <row r="53" spans="3:16" s="61" customFormat="1" ht="30" customHeight="1">
      <c r="C53" s="62"/>
      <c r="D53" s="63"/>
      <c r="E53" s="69" t="s">
        <v>42</v>
      </c>
      <c r="F53" s="65">
        <v>783334</v>
      </c>
      <c r="G53" s="65">
        <v>2442342</v>
      </c>
      <c r="H53" s="66">
        <f t="shared" si="11"/>
        <v>3225676</v>
      </c>
      <c r="I53" s="135">
        <v>0</v>
      </c>
      <c r="J53" s="65">
        <v>6010693</v>
      </c>
      <c r="K53" s="65">
        <v>4505892</v>
      </c>
      <c r="L53" s="65">
        <v>3969655</v>
      </c>
      <c r="M53" s="65">
        <v>2887439</v>
      </c>
      <c r="N53" s="65">
        <v>1717547</v>
      </c>
      <c r="O53" s="129">
        <f t="shared" si="13"/>
        <v>19091226</v>
      </c>
      <c r="P53" s="68">
        <f t="shared" si="14"/>
        <v>22316902</v>
      </c>
    </row>
    <row r="54" spans="3:16" s="61" customFormat="1" ht="30" customHeight="1">
      <c r="C54" s="62"/>
      <c r="D54" s="63"/>
      <c r="E54" s="69" t="s">
        <v>43</v>
      </c>
      <c r="F54" s="65">
        <v>250740</v>
      </c>
      <c r="G54" s="65">
        <v>516470</v>
      </c>
      <c r="H54" s="66">
        <f t="shared" si="11"/>
        <v>767210</v>
      </c>
      <c r="I54" s="135">
        <v>0</v>
      </c>
      <c r="J54" s="65">
        <v>2977111</v>
      </c>
      <c r="K54" s="65">
        <v>2815924</v>
      </c>
      <c r="L54" s="65">
        <v>2228840</v>
      </c>
      <c r="M54" s="65">
        <v>1864829</v>
      </c>
      <c r="N54" s="65">
        <v>981200</v>
      </c>
      <c r="O54" s="129">
        <f t="shared" si="13"/>
        <v>10867904</v>
      </c>
      <c r="P54" s="68">
        <f t="shared" si="14"/>
        <v>11635114</v>
      </c>
    </row>
    <row r="55" spans="3:16" s="61" customFormat="1" ht="30" customHeight="1">
      <c r="C55" s="62"/>
      <c r="D55" s="70" t="s">
        <v>44</v>
      </c>
      <c r="E55" s="71"/>
      <c r="F55" s="65">
        <f>SUM(F56:F57)</f>
        <v>6195762</v>
      </c>
      <c r="G55" s="65">
        <f>SUM(G56:G57)</f>
        <v>13220615</v>
      </c>
      <c r="H55" s="66">
        <f t="shared" si="11"/>
        <v>19416377</v>
      </c>
      <c r="I55" s="135">
        <f aca="true" t="shared" si="15" ref="I55:N55">SUM(I56:I57)</f>
        <v>0</v>
      </c>
      <c r="J55" s="65">
        <f t="shared" si="15"/>
        <v>121664039</v>
      </c>
      <c r="K55" s="65">
        <f t="shared" si="15"/>
        <v>96632009</v>
      </c>
      <c r="L55" s="65">
        <f t="shared" si="15"/>
        <v>67560678</v>
      </c>
      <c r="M55" s="65">
        <f t="shared" si="15"/>
        <v>50298249</v>
      </c>
      <c r="N55" s="65">
        <f t="shared" si="15"/>
        <v>26474807</v>
      </c>
      <c r="O55" s="129">
        <f t="shared" si="13"/>
        <v>362629782</v>
      </c>
      <c r="P55" s="68">
        <f t="shared" si="14"/>
        <v>382046159</v>
      </c>
    </row>
    <row r="56" spans="3:16" s="61" customFormat="1" ht="30" customHeight="1">
      <c r="C56" s="62"/>
      <c r="D56" s="63"/>
      <c r="E56" s="69" t="s">
        <v>45</v>
      </c>
      <c r="F56" s="65">
        <v>19674</v>
      </c>
      <c r="G56" s="65">
        <v>0</v>
      </c>
      <c r="H56" s="66">
        <f t="shared" si="11"/>
        <v>19674</v>
      </c>
      <c r="I56" s="135">
        <v>0</v>
      </c>
      <c r="J56" s="65">
        <v>89576765</v>
      </c>
      <c r="K56" s="65">
        <v>73783545</v>
      </c>
      <c r="L56" s="65">
        <v>52175140</v>
      </c>
      <c r="M56" s="65">
        <v>43726284</v>
      </c>
      <c r="N56" s="65">
        <v>23314527</v>
      </c>
      <c r="O56" s="129">
        <f t="shared" si="13"/>
        <v>282576261</v>
      </c>
      <c r="P56" s="68">
        <f t="shared" si="14"/>
        <v>282595935</v>
      </c>
    </row>
    <row r="57" spans="3:16" s="61" customFormat="1" ht="30" customHeight="1">
      <c r="C57" s="62"/>
      <c r="D57" s="63"/>
      <c r="E57" s="69" t="s">
        <v>46</v>
      </c>
      <c r="F57" s="65">
        <v>6176088</v>
      </c>
      <c r="G57" s="65">
        <v>13220615</v>
      </c>
      <c r="H57" s="66">
        <f t="shared" si="11"/>
        <v>19396703</v>
      </c>
      <c r="I57" s="135">
        <v>0</v>
      </c>
      <c r="J57" s="65">
        <v>32087274</v>
      </c>
      <c r="K57" s="65">
        <v>22848464</v>
      </c>
      <c r="L57" s="65">
        <v>15385538</v>
      </c>
      <c r="M57" s="65">
        <v>6571965</v>
      </c>
      <c r="N57" s="65">
        <v>3160280</v>
      </c>
      <c r="O57" s="129">
        <f t="shared" si="13"/>
        <v>80053521</v>
      </c>
      <c r="P57" s="68">
        <f t="shared" si="14"/>
        <v>99450224</v>
      </c>
    </row>
    <row r="58" spans="3:16" s="61" customFormat="1" ht="30" customHeight="1">
      <c r="C58" s="62"/>
      <c r="D58" s="70" t="s">
        <v>47</v>
      </c>
      <c r="E58" s="71"/>
      <c r="F58" s="65">
        <f>SUM(F59:F62)</f>
        <v>77153</v>
      </c>
      <c r="G58" s="65">
        <f>SUM(G59:G62)</f>
        <v>769579</v>
      </c>
      <c r="H58" s="66">
        <f t="shared" si="11"/>
        <v>846732</v>
      </c>
      <c r="I58" s="135">
        <f aca="true" t="shared" si="16" ref="I58:N58">SUM(I59:I62)</f>
        <v>0</v>
      </c>
      <c r="J58" s="65">
        <f t="shared" si="16"/>
        <v>9471576</v>
      </c>
      <c r="K58" s="65">
        <f t="shared" si="16"/>
        <v>11837788</v>
      </c>
      <c r="L58" s="65">
        <f t="shared" si="16"/>
        <v>22832460</v>
      </c>
      <c r="M58" s="65">
        <f t="shared" si="16"/>
        <v>25113792</v>
      </c>
      <c r="N58" s="65">
        <f t="shared" si="16"/>
        <v>11959726</v>
      </c>
      <c r="O58" s="129">
        <f t="shared" si="13"/>
        <v>81215342</v>
      </c>
      <c r="P58" s="68">
        <f t="shared" si="14"/>
        <v>82062074</v>
      </c>
    </row>
    <row r="59" spans="3:16" s="61" customFormat="1" ht="30" customHeight="1">
      <c r="C59" s="62"/>
      <c r="D59" s="63"/>
      <c r="E59" s="69" t="s">
        <v>48</v>
      </c>
      <c r="F59" s="65">
        <v>52430</v>
      </c>
      <c r="G59" s="65">
        <v>711889</v>
      </c>
      <c r="H59" s="66">
        <f t="shared" si="11"/>
        <v>764319</v>
      </c>
      <c r="I59" s="135">
        <v>0</v>
      </c>
      <c r="J59" s="65">
        <v>7595813</v>
      </c>
      <c r="K59" s="65">
        <v>9920837</v>
      </c>
      <c r="L59" s="65">
        <v>20927836</v>
      </c>
      <c r="M59" s="65">
        <v>24399497</v>
      </c>
      <c r="N59" s="65">
        <v>11270146</v>
      </c>
      <c r="O59" s="129">
        <f t="shared" si="13"/>
        <v>74114129</v>
      </c>
      <c r="P59" s="68">
        <f t="shared" si="14"/>
        <v>74878448</v>
      </c>
    </row>
    <row r="60" spans="3:16" s="61" customFormat="1" ht="30" customHeight="1">
      <c r="C60" s="62"/>
      <c r="D60" s="63"/>
      <c r="E60" s="72" t="s">
        <v>49</v>
      </c>
      <c r="F60" s="65">
        <v>24723</v>
      </c>
      <c r="G60" s="65">
        <v>57690</v>
      </c>
      <c r="H60" s="66">
        <f t="shared" si="11"/>
        <v>82413</v>
      </c>
      <c r="I60" s="135">
        <v>0</v>
      </c>
      <c r="J60" s="65">
        <v>1875763</v>
      </c>
      <c r="K60" s="65">
        <v>1916951</v>
      </c>
      <c r="L60" s="65">
        <v>1904624</v>
      </c>
      <c r="M60" s="65">
        <v>605134</v>
      </c>
      <c r="N60" s="65">
        <v>689580</v>
      </c>
      <c r="O60" s="129">
        <f t="shared" si="13"/>
        <v>6992052</v>
      </c>
      <c r="P60" s="68">
        <f t="shared" si="14"/>
        <v>7074465</v>
      </c>
    </row>
    <row r="61" spans="3:16" s="61" customFormat="1" ht="30" customHeight="1">
      <c r="C61" s="62"/>
      <c r="D61" s="63"/>
      <c r="E61" s="72" t="s">
        <v>50</v>
      </c>
      <c r="F61" s="65">
        <v>0</v>
      </c>
      <c r="G61" s="65">
        <v>0</v>
      </c>
      <c r="H61" s="66">
        <f t="shared" si="11"/>
        <v>0</v>
      </c>
      <c r="I61" s="135">
        <v>0</v>
      </c>
      <c r="J61" s="65">
        <v>0</v>
      </c>
      <c r="K61" s="65">
        <v>0</v>
      </c>
      <c r="L61" s="65">
        <v>0</v>
      </c>
      <c r="M61" s="65">
        <v>109161</v>
      </c>
      <c r="N61" s="65">
        <v>0</v>
      </c>
      <c r="O61" s="129">
        <f t="shared" si="13"/>
        <v>109161</v>
      </c>
      <c r="P61" s="68">
        <f t="shared" si="14"/>
        <v>109161</v>
      </c>
    </row>
    <row r="62" spans="3:16" s="61" customFormat="1" ht="30" customHeight="1">
      <c r="C62" s="62"/>
      <c r="D62" s="73"/>
      <c r="E62" s="72" t="s">
        <v>77</v>
      </c>
      <c r="F62" s="65">
        <v>0</v>
      </c>
      <c r="G62" s="65">
        <v>0</v>
      </c>
      <c r="H62" s="66">
        <f t="shared" si="11"/>
        <v>0</v>
      </c>
      <c r="I62" s="13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129">
        <f t="shared" si="13"/>
        <v>0</v>
      </c>
      <c r="P62" s="68">
        <f t="shared" si="14"/>
        <v>0</v>
      </c>
    </row>
    <row r="63" spans="3:16" s="61" customFormat="1" ht="30" customHeight="1">
      <c r="C63" s="62"/>
      <c r="D63" s="70" t="s">
        <v>51</v>
      </c>
      <c r="E63" s="71"/>
      <c r="F63" s="65">
        <f>SUM(F64:F66)</f>
        <v>7087346</v>
      </c>
      <c r="G63" s="65">
        <f>SUM(G64:G66)</f>
        <v>8104067</v>
      </c>
      <c r="H63" s="66">
        <f t="shared" si="11"/>
        <v>15191413</v>
      </c>
      <c r="I63" s="135">
        <f aca="true" t="shared" si="17" ref="I63:N63">SUM(I64:I66)</f>
        <v>0</v>
      </c>
      <c r="J63" s="65">
        <f>SUM(J64:J66)</f>
        <v>12752566</v>
      </c>
      <c r="K63" s="65">
        <f t="shared" si="17"/>
        <v>17269393</v>
      </c>
      <c r="L63" s="65">
        <f t="shared" si="17"/>
        <v>12899757</v>
      </c>
      <c r="M63" s="65">
        <f t="shared" si="17"/>
        <v>9576342</v>
      </c>
      <c r="N63" s="65">
        <f t="shared" si="17"/>
        <v>5642775</v>
      </c>
      <c r="O63" s="129">
        <f t="shared" si="13"/>
        <v>58140833</v>
      </c>
      <c r="P63" s="68">
        <f t="shared" si="14"/>
        <v>73332246</v>
      </c>
    </row>
    <row r="64" spans="3:16" s="61" customFormat="1" ht="30" customHeight="1">
      <c r="C64" s="62"/>
      <c r="D64" s="63"/>
      <c r="E64" s="72" t="s">
        <v>52</v>
      </c>
      <c r="F64" s="65">
        <v>2535296</v>
      </c>
      <c r="G64" s="65">
        <v>5391065</v>
      </c>
      <c r="H64" s="66">
        <f t="shared" si="11"/>
        <v>7926361</v>
      </c>
      <c r="I64" s="135">
        <v>0</v>
      </c>
      <c r="J64" s="65">
        <v>9733611</v>
      </c>
      <c r="K64" s="65">
        <v>15411620</v>
      </c>
      <c r="L64" s="65">
        <v>11583925</v>
      </c>
      <c r="M64" s="65">
        <v>9109287</v>
      </c>
      <c r="N64" s="65">
        <v>5378072</v>
      </c>
      <c r="O64" s="129">
        <f t="shared" si="13"/>
        <v>51216515</v>
      </c>
      <c r="P64" s="68">
        <f t="shared" si="14"/>
        <v>59142876</v>
      </c>
    </row>
    <row r="65" spans="3:16" s="61" customFormat="1" ht="30" customHeight="1">
      <c r="C65" s="62"/>
      <c r="D65" s="63"/>
      <c r="E65" s="72" t="s">
        <v>53</v>
      </c>
      <c r="F65" s="65">
        <v>603509</v>
      </c>
      <c r="G65" s="65">
        <v>514998</v>
      </c>
      <c r="H65" s="66">
        <f t="shared" si="11"/>
        <v>1118507</v>
      </c>
      <c r="I65" s="135">
        <v>0</v>
      </c>
      <c r="J65" s="65">
        <v>704453</v>
      </c>
      <c r="K65" s="65">
        <v>202940</v>
      </c>
      <c r="L65" s="65">
        <v>340377</v>
      </c>
      <c r="M65" s="65">
        <v>261917</v>
      </c>
      <c r="N65" s="65">
        <v>199404</v>
      </c>
      <c r="O65" s="129">
        <f t="shared" si="13"/>
        <v>1709091</v>
      </c>
      <c r="P65" s="68">
        <f t="shared" si="14"/>
        <v>2827598</v>
      </c>
    </row>
    <row r="66" spans="3:16" s="61" customFormat="1" ht="30" customHeight="1">
      <c r="C66" s="62"/>
      <c r="D66" s="63"/>
      <c r="E66" s="72" t="s">
        <v>54</v>
      </c>
      <c r="F66" s="65">
        <v>3948541</v>
      </c>
      <c r="G66" s="65">
        <v>2198004</v>
      </c>
      <c r="H66" s="66">
        <f t="shared" si="11"/>
        <v>6146545</v>
      </c>
      <c r="I66" s="135">
        <v>0</v>
      </c>
      <c r="J66" s="65">
        <v>2314502</v>
      </c>
      <c r="K66" s="65">
        <v>1654833</v>
      </c>
      <c r="L66" s="65">
        <v>975455</v>
      </c>
      <c r="M66" s="65">
        <v>205138</v>
      </c>
      <c r="N66" s="65">
        <v>65299</v>
      </c>
      <c r="O66" s="129">
        <f t="shared" si="13"/>
        <v>5215227</v>
      </c>
      <c r="P66" s="68">
        <f t="shared" si="14"/>
        <v>11361772</v>
      </c>
    </row>
    <row r="67" spans="3:16" s="61" customFormat="1" ht="30" customHeight="1">
      <c r="C67" s="62"/>
      <c r="D67" s="74" t="s">
        <v>55</v>
      </c>
      <c r="E67" s="75"/>
      <c r="F67" s="65">
        <v>1086656</v>
      </c>
      <c r="G67" s="65">
        <v>1047520</v>
      </c>
      <c r="H67" s="66">
        <f t="shared" si="11"/>
        <v>2134176</v>
      </c>
      <c r="I67" s="135">
        <v>0</v>
      </c>
      <c r="J67" s="65">
        <v>14913876</v>
      </c>
      <c r="K67" s="65">
        <v>9370561</v>
      </c>
      <c r="L67" s="65">
        <v>10900967</v>
      </c>
      <c r="M67" s="65">
        <v>13200509</v>
      </c>
      <c r="N67" s="65">
        <v>5788049</v>
      </c>
      <c r="O67" s="129">
        <f t="shared" si="13"/>
        <v>54173962</v>
      </c>
      <c r="P67" s="68">
        <f t="shared" si="14"/>
        <v>56308138</v>
      </c>
    </row>
    <row r="68" spans="3:16" s="61" customFormat="1" ht="30" customHeight="1" thickBot="1">
      <c r="C68" s="76"/>
      <c r="D68" s="77" t="s">
        <v>56</v>
      </c>
      <c r="E68" s="78"/>
      <c r="F68" s="79">
        <v>3535501</v>
      </c>
      <c r="G68" s="79">
        <v>5108090</v>
      </c>
      <c r="H68" s="80">
        <f t="shared" si="11"/>
        <v>8643591</v>
      </c>
      <c r="I68" s="136">
        <v>0</v>
      </c>
      <c r="J68" s="79">
        <v>38136512</v>
      </c>
      <c r="K68" s="79">
        <v>23035542</v>
      </c>
      <c r="L68" s="79">
        <v>16075399</v>
      </c>
      <c r="M68" s="79">
        <v>10981876</v>
      </c>
      <c r="N68" s="79">
        <v>5005025</v>
      </c>
      <c r="O68" s="130">
        <f t="shared" si="13"/>
        <v>93234354</v>
      </c>
      <c r="P68" s="82">
        <f t="shared" si="14"/>
        <v>101877945</v>
      </c>
    </row>
    <row r="69" spans="3:16" s="61" customFormat="1" ht="30" customHeight="1">
      <c r="C69" s="59" t="s">
        <v>57</v>
      </c>
      <c r="D69" s="83"/>
      <c r="E69" s="84"/>
      <c r="F69" s="60">
        <f>SUM(F70:F78)</f>
        <v>605685</v>
      </c>
      <c r="G69" s="60">
        <f>SUM(G70:G78)</f>
        <v>852309</v>
      </c>
      <c r="H69" s="85">
        <f t="shared" si="11"/>
        <v>1457994</v>
      </c>
      <c r="I69" s="134">
        <f aca="true" t="shared" si="18" ref="I69:N69">SUM(I70:I78)</f>
        <v>0</v>
      </c>
      <c r="J69" s="60">
        <f t="shared" si="18"/>
        <v>89237903</v>
      </c>
      <c r="K69" s="60">
        <f t="shared" si="18"/>
        <v>89135893</v>
      </c>
      <c r="L69" s="60">
        <f t="shared" si="18"/>
        <v>114916673</v>
      </c>
      <c r="M69" s="60">
        <f t="shared" si="18"/>
        <v>118244408</v>
      </c>
      <c r="N69" s="60">
        <f t="shared" si="18"/>
        <v>85534690</v>
      </c>
      <c r="O69" s="128">
        <f t="shared" si="13"/>
        <v>497069567</v>
      </c>
      <c r="P69" s="87">
        <f t="shared" si="14"/>
        <v>498527561</v>
      </c>
    </row>
    <row r="70" spans="3:16" s="61" customFormat="1" ht="30" customHeight="1">
      <c r="C70" s="88"/>
      <c r="D70" s="74" t="s">
        <v>58</v>
      </c>
      <c r="E70" s="75"/>
      <c r="F70" s="89">
        <v>0</v>
      </c>
      <c r="G70" s="89">
        <v>0</v>
      </c>
      <c r="H70" s="90">
        <f t="shared" si="11"/>
        <v>0</v>
      </c>
      <c r="I70" s="137">
        <v>0</v>
      </c>
      <c r="J70" s="89">
        <v>9608516</v>
      </c>
      <c r="K70" s="89">
        <v>16434184</v>
      </c>
      <c r="L70" s="89">
        <v>14373617</v>
      </c>
      <c r="M70" s="89">
        <v>12061243</v>
      </c>
      <c r="N70" s="89">
        <v>4577581</v>
      </c>
      <c r="O70" s="131">
        <f t="shared" si="13"/>
        <v>57055141</v>
      </c>
      <c r="P70" s="92">
        <f t="shared" si="14"/>
        <v>57055141</v>
      </c>
    </row>
    <row r="71" spans="3:16" s="61" customFormat="1" ht="30" customHeight="1">
      <c r="C71" s="62"/>
      <c r="D71" s="74" t="s">
        <v>59</v>
      </c>
      <c r="E71" s="75"/>
      <c r="F71" s="65">
        <v>0</v>
      </c>
      <c r="G71" s="65">
        <v>0</v>
      </c>
      <c r="H71" s="66">
        <f t="shared" si="11"/>
        <v>0</v>
      </c>
      <c r="I71" s="137">
        <v>0</v>
      </c>
      <c r="J71" s="65">
        <v>373338</v>
      </c>
      <c r="K71" s="65">
        <v>159183</v>
      </c>
      <c r="L71" s="65">
        <v>205686</v>
      </c>
      <c r="M71" s="65">
        <v>85081</v>
      </c>
      <c r="N71" s="65">
        <v>254988</v>
      </c>
      <c r="O71" s="129">
        <f t="shared" si="13"/>
        <v>1078276</v>
      </c>
      <c r="P71" s="68">
        <f t="shared" si="14"/>
        <v>1078276</v>
      </c>
    </row>
    <row r="72" spans="3:16" s="61" customFormat="1" ht="30" customHeight="1">
      <c r="C72" s="62"/>
      <c r="D72" s="74" t="s">
        <v>74</v>
      </c>
      <c r="E72" s="75"/>
      <c r="F72" s="65">
        <v>0</v>
      </c>
      <c r="G72" s="65">
        <v>0</v>
      </c>
      <c r="H72" s="66">
        <f t="shared" si="11"/>
        <v>0</v>
      </c>
      <c r="I72" s="137">
        <v>0</v>
      </c>
      <c r="J72" s="65">
        <v>45019647</v>
      </c>
      <c r="K72" s="65">
        <v>34556575</v>
      </c>
      <c r="L72" s="65">
        <v>26777345</v>
      </c>
      <c r="M72" s="65">
        <v>14191193</v>
      </c>
      <c r="N72" s="65">
        <v>10685122</v>
      </c>
      <c r="O72" s="129">
        <f t="shared" si="13"/>
        <v>131229882</v>
      </c>
      <c r="P72" s="68">
        <f t="shared" si="14"/>
        <v>131229882</v>
      </c>
    </row>
    <row r="73" spans="3:16" s="61" customFormat="1" ht="30" customHeight="1">
      <c r="C73" s="62"/>
      <c r="D73" s="74" t="s">
        <v>60</v>
      </c>
      <c r="E73" s="75"/>
      <c r="F73" s="65">
        <v>0</v>
      </c>
      <c r="G73" s="65">
        <v>0</v>
      </c>
      <c r="H73" s="66">
        <f t="shared" si="11"/>
        <v>0</v>
      </c>
      <c r="I73" s="135">
        <v>0</v>
      </c>
      <c r="J73" s="65">
        <v>4686512</v>
      </c>
      <c r="K73" s="65">
        <v>3962064</v>
      </c>
      <c r="L73" s="65">
        <v>4028821</v>
      </c>
      <c r="M73" s="65">
        <v>6632456</v>
      </c>
      <c r="N73" s="65">
        <v>4022653</v>
      </c>
      <c r="O73" s="129">
        <f t="shared" si="13"/>
        <v>23332506</v>
      </c>
      <c r="P73" s="68">
        <f t="shared" si="14"/>
        <v>23332506</v>
      </c>
    </row>
    <row r="74" spans="3:16" s="61" customFormat="1" ht="30" customHeight="1">
      <c r="C74" s="62"/>
      <c r="D74" s="74" t="s">
        <v>61</v>
      </c>
      <c r="E74" s="75"/>
      <c r="F74" s="65">
        <v>605685</v>
      </c>
      <c r="G74" s="65">
        <v>852309</v>
      </c>
      <c r="H74" s="66">
        <f t="shared" si="11"/>
        <v>1457994</v>
      </c>
      <c r="I74" s="135">
        <v>0</v>
      </c>
      <c r="J74" s="65">
        <v>13770070</v>
      </c>
      <c r="K74" s="65">
        <v>10840583</v>
      </c>
      <c r="L74" s="65">
        <v>14640296</v>
      </c>
      <c r="M74" s="65">
        <v>10976760</v>
      </c>
      <c r="N74" s="65">
        <v>2307651</v>
      </c>
      <c r="O74" s="129">
        <f t="shared" si="13"/>
        <v>52535360</v>
      </c>
      <c r="P74" s="68">
        <f t="shared" si="14"/>
        <v>53993354</v>
      </c>
    </row>
    <row r="75" spans="3:16" s="61" customFormat="1" ht="30" customHeight="1">
      <c r="C75" s="62"/>
      <c r="D75" s="74" t="s">
        <v>62</v>
      </c>
      <c r="E75" s="75"/>
      <c r="F75" s="65">
        <v>0</v>
      </c>
      <c r="G75" s="65">
        <v>0</v>
      </c>
      <c r="H75" s="66">
        <f t="shared" si="11"/>
        <v>0</v>
      </c>
      <c r="I75" s="137">
        <v>0</v>
      </c>
      <c r="J75" s="65">
        <v>15585951</v>
      </c>
      <c r="K75" s="65">
        <v>22098741</v>
      </c>
      <c r="L75" s="65">
        <v>32557806</v>
      </c>
      <c r="M75" s="65">
        <v>13326872</v>
      </c>
      <c r="N75" s="65">
        <v>10269272</v>
      </c>
      <c r="O75" s="129">
        <f t="shared" si="13"/>
        <v>93838642</v>
      </c>
      <c r="P75" s="68">
        <f t="shared" si="14"/>
        <v>93838642</v>
      </c>
    </row>
    <row r="76" spans="3:16" s="61" customFormat="1" ht="30" customHeight="1">
      <c r="C76" s="62"/>
      <c r="D76" s="74" t="s">
        <v>63</v>
      </c>
      <c r="E76" s="75"/>
      <c r="F76" s="65">
        <v>0</v>
      </c>
      <c r="G76" s="65">
        <v>0</v>
      </c>
      <c r="H76" s="66">
        <f t="shared" si="11"/>
        <v>0</v>
      </c>
      <c r="I76" s="137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129">
        <f t="shared" si="13"/>
        <v>0</v>
      </c>
      <c r="P76" s="68">
        <f t="shared" si="14"/>
        <v>0</v>
      </c>
    </row>
    <row r="77" spans="3:16" s="61" customFormat="1" ht="30" customHeight="1">
      <c r="C77" s="62"/>
      <c r="D77" s="213" t="s">
        <v>64</v>
      </c>
      <c r="E77" s="220"/>
      <c r="F77" s="65">
        <v>0</v>
      </c>
      <c r="G77" s="65">
        <v>0</v>
      </c>
      <c r="H77" s="66">
        <f t="shared" si="11"/>
        <v>0</v>
      </c>
      <c r="I77" s="137">
        <v>0</v>
      </c>
      <c r="J77" s="65">
        <v>193869</v>
      </c>
      <c r="K77" s="65">
        <v>1084563</v>
      </c>
      <c r="L77" s="65">
        <v>22333102</v>
      </c>
      <c r="M77" s="65">
        <v>60970803</v>
      </c>
      <c r="N77" s="65">
        <v>53417423</v>
      </c>
      <c r="O77" s="129">
        <f t="shared" si="13"/>
        <v>137999760</v>
      </c>
      <c r="P77" s="68">
        <f t="shared" si="14"/>
        <v>137999760</v>
      </c>
    </row>
    <row r="78" spans="3:16" s="61" customFormat="1" ht="30" customHeight="1" thickBot="1">
      <c r="C78" s="76"/>
      <c r="D78" s="215" t="s">
        <v>65</v>
      </c>
      <c r="E78" s="216"/>
      <c r="F78" s="93">
        <v>0</v>
      </c>
      <c r="G78" s="93">
        <v>0</v>
      </c>
      <c r="H78" s="94">
        <f t="shared" si="11"/>
        <v>0</v>
      </c>
      <c r="I78" s="138">
        <v>0</v>
      </c>
      <c r="J78" s="93">
        <v>0</v>
      </c>
      <c r="K78" s="93">
        <v>0</v>
      </c>
      <c r="L78" s="93">
        <v>0</v>
      </c>
      <c r="M78" s="93">
        <v>0</v>
      </c>
      <c r="N78" s="93">
        <v>0</v>
      </c>
      <c r="O78" s="132">
        <f t="shared" si="13"/>
        <v>0</v>
      </c>
      <c r="P78" s="96">
        <f t="shared" si="14"/>
        <v>0</v>
      </c>
    </row>
    <row r="79" spans="3:16" s="61" customFormat="1" ht="30" customHeight="1">
      <c r="C79" s="59" t="s">
        <v>66</v>
      </c>
      <c r="D79" s="83"/>
      <c r="E79" s="84"/>
      <c r="F79" s="60">
        <f>SUM(F80:F83)</f>
        <v>0</v>
      </c>
      <c r="G79" s="60">
        <f>SUM(G80:G83)</f>
        <v>0</v>
      </c>
      <c r="H79" s="85">
        <f t="shared" si="11"/>
        <v>0</v>
      </c>
      <c r="I79" s="139">
        <v>0</v>
      </c>
      <c r="J79" s="60">
        <f>SUM(J80:J83)</f>
        <v>35398505</v>
      </c>
      <c r="K79" s="60">
        <f>SUM(K80:K83)</f>
        <v>37147361</v>
      </c>
      <c r="L79" s="60">
        <f>SUM(L80:L83)</f>
        <v>101654775</v>
      </c>
      <c r="M79" s="60">
        <f>SUM(M80:M83)</f>
        <v>244559446</v>
      </c>
      <c r="N79" s="60">
        <f>SUM(N80:N83)</f>
        <v>174379501</v>
      </c>
      <c r="O79" s="128">
        <f t="shared" si="13"/>
        <v>593139588</v>
      </c>
      <c r="P79" s="87">
        <f t="shared" si="14"/>
        <v>593139588</v>
      </c>
    </row>
    <row r="80" spans="3:16" s="61" customFormat="1" ht="30" customHeight="1">
      <c r="C80" s="62"/>
      <c r="D80" s="74" t="s">
        <v>67</v>
      </c>
      <c r="E80" s="75"/>
      <c r="F80" s="65">
        <v>0</v>
      </c>
      <c r="G80" s="65">
        <v>0</v>
      </c>
      <c r="H80" s="66">
        <f t="shared" si="11"/>
        <v>0</v>
      </c>
      <c r="I80" s="137">
        <v>0</v>
      </c>
      <c r="J80" s="65">
        <v>1595222</v>
      </c>
      <c r="K80" s="65">
        <v>2420605</v>
      </c>
      <c r="L80" s="65">
        <v>43532463</v>
      </c>
      <c r="M80" s="65">
        <v>122409418</v>
      </c>
      <c r="N80" s="65">
        <v>99170499</v>
      </c>
      <c r="O80" s="129">
        <f t="shared" si="13"/>
        <v>269128207</v>
      </c>
      <c r="P80" s="68">
        <f t="shared" si="14"/>
        <v>269128207</v>
      </c>
    </row>
    <row r="81" spans="3:16" s="61" customFormat="1" ht="30" customHeight="1">
      <c r="C81" s="62"/>
      <c r="D81" s="74" t="s">
        <v>68</v>
      </c>
      <c r="E81" s="75"/>
      <c r="F81" s="65">
        <v>0</v>
      </c>
      <c r="G81" s="65">
        <v>0</v>
      </c>
      <c r="H81" s="66">
        <f t="shared" si="11"/>
        <v>0</v>
      </c>
      <c r="I81" s="137">
        <v>0</v>
      </c>
      <c r="J81" s="65">
        <v>32630727</v>
      </c>
      <c r="K81" s="65">
        <v>32727316</v>
      </c>
      <c r="L81" s="65">
        <v>45568137</v>
      </c>
      <c r="M81" s="65">
        <v>64924937</v>
      </c>
      <c r="N81" s="65">
        <v>33050652</v>
      </c>
      <c r="O81" s="129">
        <f t="shared" si="13"/>
        <v>208901769</v>
      </c>
      <c r="P81" s="68">
        <f t="shared" si="14"/>
        <v>208901769</v>
      </c>
    </row>
    <row r="82" spans="3:16" s="61" customFormat="1" ht="30" customHeight="1">
      <c r="C82" s="62"/>
      <c r="D82" s="74" t="s">
        <v>69</v>
      </c>
      <c r="E82" s="75"/>
      <c r="F82" s="65">
        <v>0</v>
      </c>
      <c r="G82" s="65">
        <v>0</v>
      </c>
      <c r="H82" s="66">
        <f t="shared" si="11"/>
        <v>0</v>
      </c>
      <c r="I82" s="137">
        <v>0</v>
      </c>
      <c r="J82" s="65">
        <v>1172556</v>
      </c>
      <c r="K82" s="65">
        <v>1999440</v>
      </c>
      <c r="L82" s="65">
        <v>12554175</v>
      </c>
      <c r="M82" s="65">
        <v>57225091</v>
      </c>
      <c r="N82" s="65">
        <v>42158350</v>
      </c>
      <c r="O82" s="129">
        <f t="shared" si="13"/>
        <v>115109612</v>
      </c>
      <c r="P82" s="68">
        <f t="shared" si="14"/>
        <v>115109612</v>
      </c>
    </row>
    <row r="83" spans="3:16" s="61" customFormat="1" ht="30" customHeight="1" thickBot="1">
      <c r="C83" s="76"/>
      <c r="D83" s="77" t="s">
        <v>78</v>
      </c>
      <c r="E83" s="78"/>
      <c r="F83" s="79">
        <v>0</v>
      </c>
      <c r="G83" s="79">
        <v>0</v>
      </c>
      <c r="H83" s="80">
        <f t="shared" si="11"/>
        <v>0</v>
      </c>
      <c r="I83" s="140">
        <v>0</v>
      </c>
      <c r="J83" s="79">
        <v>0</v>
      </c>
      <c r="K83" s="79">
        <v>0</v>
      </c>
      <c r="L83" s="79">
        <v>0</v>
      </c>
      <c r="M83" s="79">
        <v>0</v>
      </c>
      <c r="N83" s="79">
        <v>0</v>
      </c>
      <c r="O83" s="130">
        <f t="shared" si="13"/>
        <v>0</v>
      </c>
      <c r="P83" s="82">
        <f t="shared" si="14"/>
        <v>0</v>
      </c>
    </row>
    <row r="84" spans="3:16" s="61" customFormat="1" ht="30" customHeight="1" thickBot="1">
      <c r="C84" s="217" t="s">
        <v>70</v>
      </c>
      <c r="D84" s="218"/>
      <c r="E84" s="218"/>
      <c r="F84" s="99">
        <f>SUM(F48,F69,F79)</f>
        <v>20259669</v>
      </c>
      <c r="G84" s="99">
        <f>SUM(G48,G69,G79)</f>
        <v>34649687</v>
      </c>
      <c r="H84" s="101">
        <f>SUM(F84:G84)</f>
        <v>54909356</v>
      </c>
      <c r="I84" s="141">
        <f aca="true" t="shared" si="19" ref="I84:N84">SUM(I48,I69,I79)</f>
        <v>0</v>
      </c>
      <c r="J84" s="99">
        <f t="shared" si="19"/>
        <v>365812160</v>
      </c>
      <c r="K84" s="99">
        <f t="shared" si="19"/>
        <v>317728945</v>
      </c>
      <c r="L84" s="99">
        <f t="shared" si="19"/>
        <v>374929590</v>
      </c>
      <c r="M84" s="99">
        <f t="shared" si="19"/>
        <v>503363623</v>
      </c>
      <c r="N84" s="99">
        <f t="shared" si="19"/>
        <v>337574114</v>
      </c>
      <c r="O84" s="133">
        <f>SUM(I84:N84)</f>
        <v>1899408432</v>
      </c>
      <c r="P84" s="103">
        <f>SUM(O84,H84)</f>
        <v>1954317788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情報政策課</cp:lastModifiedBy>
  <cp:lastPrinted>2018-12-14T02:51:26Z</cp:lastPrinted>
  <dcterms:created xsi:type="dcterms:W3CDTF">2012-04-10T04:28:23Z</dcterms:created>
  <dcterms:modified xsi:type="dcterms:W3CDTF">2018-12-17T05:46:52Z</dcterms:modified>
  <cp:category/>
  <cp:version/>
  <cp:contentType/>
  <cp:contentStatus/>
</cp:coreProperties>
</file>