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<sst xmlns="http://schemas.openxmlformats.org/spreadsheetml/2006/main" count="283" uniqueCount="92">
  <si>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</si>
  <si>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</si>
  <si>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</si>
  <si>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</si>
  <si>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</si>
  <si>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</si>
  <si>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</si>
  <si>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</si>
  <si>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</si>
  <si>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</si>
  <si>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</si>
  <si>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</si>
  <si>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</si>
  <si>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</si>
  <si>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</si>
  <si>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</si>
  <si>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</si>
  <si>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</si>
  <si>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</si>
  <si>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</si>
  <si>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</si>
  <si>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</si>
  <si>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</si>
  <si>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</si>
  <si>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</si>
  <si>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</si>
  <si>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</si>
  <si>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</si>
  <si>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</si>
  <si>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</si>
  <si>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</si>
  <si>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</si>
  <si>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</si>
  <si>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</si>
  <si>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</si>
  <si>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</si>
  <si>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</si>
  <si>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</si>
  <si>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</si>
  <si>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</si>
  <si>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</si>
  <si>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</si>
  <si>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</si>
  <si>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</si>
  <si>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</si>
  <si>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</si>
  <si>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</si>
  <si>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</si>
  <si>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</si>
  <si>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</si>
  <si>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</si>
  <si>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</si>
  <si>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</si>
  <si>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</si>
  <si>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</si>
  <si>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</si>
  <si>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</si>
  <si>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</si>
  <si>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</si>
  <si>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</si>
  <si>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</si>
  <si>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</si>
  <si>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</si>
  <si>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</si>
  <si>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</si>
  <si>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</si>
  <si>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</si>
  <si>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</si>
  <si>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</si>
  <si>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</si>
  <si>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</si>
  <si>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</si>
  <si>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</si>
  <si>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</si>
  <si>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</si>
  <si>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</si>
  <si>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</si>
  <si>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</si>
  <si>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</si>
  <si>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</si>
  <si>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（平成 30年 7月分）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</si>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</sst>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8" fontId="11" fillId="0" borderId="93" xfId="0" applyNumberFormat="1" applyFont="1" applyFill="1" applyBorder="1" applyAlignment="1">
      <alignment vertical="center" shrinkToFit="1"/>
    </xf>
    <xf numFmtId="176" fontId="11" fillId="0" borderId="94" xfId="0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178" fontId="7" fillId="0" borderId="103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78" fontId="7" fillId="0" borderId="48" xfId="0" applyNumberFormat="1" applyFont="1" applyBorder="1" applyAlignment="1">
      <alignment vertical="center"/>
    </xf>
    <xf numFmtId="178" fontId="7" fillId="0" borderId="109" xfId="0" applyNumberFormat="1" applyFont="1" applyBorder="1" applyAlignment="1">
      <alignment vertical="center"/>
    </xf>
    <xf numFmtId="178" fontId="7" fillId="0" borderId="103" xfId="0" applyNumberFormat="1" applyFont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7" fillId="0" borderId="110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86" t="s">
        <v>21</v>
      </c>
      <c r="G1" s="186"/>
      <c r="H1" s="186"/>
      <c r="I1" s="186"/>
      <c r="J1" s="186"/>
      <c r="K1" s="186"/>
      <c r="L1" s="186"/>
      <c r="M1" s="186"/>
      <c r="N1" s="186"/>
      <c r="O1" s="106"/>
    </row>
    <row r="2" spans="5:16" ht="45" customHeight="1">
      <c r="E2" s="107"/>
      <c r="F2" s="187" t="s">
        <v>80</v>
      </c>
      <c r="G2" s="187"/>
      <c r="H2" s="187"/>
      <c r="I2" s="187"/>
      <c r="J2" s="187"/>
      <c r="K2" s="188"/>
      <c r="L2" s="188"/>
      <c r="M2" s="188"/>
      <c r="N2" s="188"/>
      <c r="O2" s="172">
        <v>41009</v>
      </c>
      <c r="P2" s="172"/>
    </row>
    <row r="3" spans="6:17" ht="30" customHeight="1">
      <c r="F3" s="108"/>
      <c r="G3" s="108"/>
      <c r="H3" s="108"/>
      <c r="I3" s="108"/>
      <c r="J3" s="108"/>
      <c r="N3" s="109"/>
      <c r="O3" s="172" t="s">
        <v>0</v>
      </c>
      <c r="P3" s="172"/>
      <c r="Q3" s="110"/>
    </row>
    <row r="4" spans="3:17" s="1" customFormat="1" ht="45" customHeight="1">
      <c r="C4" s="151" t="s">
        <v>22</v>
      </c>
      <c r="F4" s="152"/>
      <c r="G4" s="153"/>
      <c r="H4" s="152"/>
      <c r="I4" s="152"/>
      <c r="J4" s="152"/>
      <c r="M4" s="144" t="s">
        <v>75</v>
      </c>
      <c r="N4" s="154"/>
      <c r="P4" s="150"/>
      <c r="Q4" s="6"/>
    </row>
    <row r="5" spans="6:17" s="1" customFormat="1" ht="7.5" customHeight="1" thickBot="1">
      <c r="F5" s="152"/>
      <c r="G5" s="152"/>
      <c r="H5" s="152"/>
      <c r="I5" s="152"/>
      <c r="J5" s="152"/>
      <c r="N5" s="154"/>
      <c r="O5" s="150"/>
      <c r="P5" s="150"/>
      <c r="Q5" s="6"/>
    </row>
    <row r="6" spans="3:19" s="1" customFormat="1" ht="45" customHeight="1">
      <c r="C6" s="168" t="s">
        <v>20</v>
      </c>
      <c r="D6" s="169"/>
      <c r="E6" s="170"/>
      <c r="F6" s="171" t="s">
        <v>81</v>
      </c>
      <c r="G6" s="170"/>
      <c r="H6" s="169" t="s">
        <v>82</v>
      </c>
      <c r="I6" s="169"/>
      <c r="J6" s="171" t="s">
        <v>83</v>
      </c>
      <c r="K6" s="178"/>
      <c r="L6" s="169" t="s">
        <v>86</v>
      </c>
      <c r="M6" s="175"/>
      <c r="P6" s="154"/>
      <c r="Q6" s="150"/>
      <c r="R6" s="150"/>
      <c r="S6" s="6"/>
    </row>
    <row r="7" spans="3:19" s="1" customFormat="1" ht="45" customHeight="1" thickBot="1">
      <c r="C7" s="189" t="s">
        <v>19</v>
      </c>
      <c r="D7" s="190"/>
      <c r="E7" s="190"/>
      <c r="F7" s="191">
        <v>43520</v>
      </c>
      <c r="G7" s="192"/>
      <c r="H7" s="193">
        <v>31515</v>
      </c>
      <c r="I7" s="192"/>
      <c r="J7" s="191">
        <v>16212</v>
      </c>
      <c r="K7" s="196"/>
      <c r="L7" s="176">
        <f>SUM(F7:K7)</f>
        <v>91247</v>
      </c>
      <c r="M7" s="177"/>
      <c r="P7" s="154"/>
      <c r="Q7" s="150"/>
      <c r="R7" s="150"/>
      <c r="S7" s="6"/>
    </row>
    <row r="8" spans="3:21" s="1" customFormat="1" ht="30" customHeight="1">
      <c r="C8" s="155"/>
      <c r="D8" s="155"/>
      <c r="E8" s="155"/>
      <c r="F8" s="156"/>
      <c r="G8" s="156"/>
      <c r="H8" s="157"/>
      <c r="I8" s="157"/>
      <c r="J8" s="156"/>
      <c r="K8" s="156"/>
      <c r="L8" s="156"/>
      <c r="M8" s="156"/>
      <c r="N8" s="157"/>
      <c r="O8" s="157"/>
      <c r="R8" s="154"/>
      <c r="S8" s="150"/>
      <c r="T8" s="150"/>
      <c r="U8" s="6"/>
    </row>
    <row r="9" spans="3:17" ht="45" customHeight="1">
      <c r="C9" s="111" t="s">
        <v>23</v>
      </c>
      <c r="E9" s="112"/>
      <c r="O9" s="143"/>
      <c r="P9" s="145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197"/>
      <c r="O10" s="197"/>
      <c r="P10" s="197"/>
      <c r="Q10" s="115"/>
    </row>
    <row r="11" spans="3:17" ht="49.5" customHeight="1">
      <c r="C11" s="179"/>
      <c r="D11" s="180"/>
      <c r="E11" s="180"/>
      <c r="F11" s="11" t="s">
        <v>10</v>
      </c>
      <c r="G11" s="11" t="s">
        <v>28</v>
      </c>
      <c r="H11" s="12" t="s">
        <v>11</v>
      </c>
      <c r="I11" s="13" t="s">
        <v>29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84</v>
      </c>
      <c r="Q11" s="17"/>
    </row>
    <row r="12" spans="3:17" ht="49.5" customHeight="1">
      <c r="C12" s="116" t="s">
        <v>87</v>
      </c>
      <c r="D12" s="18"/>
      <c r="E12" s="18"/>
      <c r="F12" s="24">
        <f>SUM(F13:F15)</f>
        <v>3458</v>
      </c>
      <c r="G12" s="24">
        <f>SUM(G13:G15)</f>
        <v>2757</v>
      </c>
      <c r="H12" s="25">
        <f>SUM(H13:H15)</f>
        <v>6215</v>
      </c>
      <c r="I12" s="19">
        <v>0</v>
      </c>
      <c r="J12" s="24">
        <f aca="true" t="shared" si="0" ref="J12:O12">SUM(J13:J15)</f>
        <v>4370</v>
      </c>
      <c r="K12" s="24">
        <f t="shared" si="0"/>
        <v>2554</v>
      </c>
      <c r="L12" s="24">
        <f t="shared" si="0"/>
        <v>2084</v>
      </c>
      <c r="M12" s="24">
        <f t="shared" si="0"/>
        <v>2462</v>
      </c>
      <c r="N12" s="24">
        <f t="shared" si="0"/>
        <v>1486</v>
      </c>
      <c r="O12" s="25">
        <f t="shared" si="0"/>
        <v>12956</v>
      </c>
      <c r="P12" s="27">
        <f aca="true" t="shared" si="1" ref="P12:P17">H12+O12</f>
        <v>19171</v>
      </c>
      <c r="Q12" s="17"/>
    </row>
    <row r="13" spans="3:16" ht="49.5" customHeight="1">
      <c r="C13" s="116" t="s">
        <v>88</v>
      </c>
      <c r="D13" s="117"/>
      <c r="E13" s="117"/>
      <c r="F13" s="24">
        <v>429</v>
      </c>
      <c r="G13" s="24">
        <v>301</v>
      </c>
      <c r="H13" s="25">
        <f>SUM(F13:G13)</f>
        <v>730</v>
      </c>
      <c r="I13" s="19">
        <v>0</v>
      </c>
      <c r="J13" s="24">
        <v>460</v>
      </c>
      <c r="K13" s="24">
        <v>293</v>
      </c>
      <c r="L13" s="24">
        <v>187</v>
      </c>
      <c r="M13" s="24">
        <v>197</v>
      </c>
      <c r="N13" s="24">
        <v>118</v>
      </c>
      <c r="O13" s="25">
        <f>SUM(J13:N13)</f>
        <v>1255</v>
      </c>
      <c r="P13" s="27">
        <f t="shared" si="1"/>
        <v>1985</v>
      </c>
    </row>
    <row r="14" spans="3:16" ht="49.5" customHeight="1">
      <c r="C14" s="160" t="s">
        <v>89</v>
      </c>
      <c r="D14" s="161"/>
      <c r="E14" s="161"/>
      <c r="F14" s="24">
        <v>1631</v>
      </c>
      <c r="G14" s="24">
        <v>1109</v>
      </c>
      <c r="H14" s="25">
        <f>SUM(F14:G14)</f>
        <v>2740</v>
      </c>
      <c r="I14" s="19">
        <v>0</v>
      </c>
      <c r="J14" s="24">
        <v>1556</v>
      </c>
      <c r="K14" s="24">
        <v>833</v>
      </c>
      <c r="L14" s="24">
        <v>609</v>
      </c>
      <c r="M14" s="24">
        <v>673</v>
      </c>
      <c r="N14" s="24">
        <v>432</v>
      </c>
      <c r="O14" s="25">
        <f>SUM(J14:N14)</f>
        <v>4103</v>
      </c>
      <c r="P14" s="27">
        <f t="shared" si="1"/>
        <v>6843</v>
      </c>
    </row>
    <row r="15" spans="3:16" ht="49.5" customHeight="1">
      <c r="C15" s="116" t="s">
        <v>90</v>
      </c>
      <c r="D15" s="117"/>
      <c r="E15" s="117"/>
      <c r="F15" s="24">
        <v>1398</v>
      </c>
      <c r="G15" s="24">
        <v>1347</v>
      </c>
      <c r="H15" s="25">
        <f>SUM(F15:G15)</f>
        <v>2745</v>
      </c>
      <c r="I15" s="19"/>
      <c r="J15" s="24">
        <v>2354</v>
      </c>
      <c r="K15" s="24">
        <v>1428</v>
      </c>
      <c r="L15" s="24">
        <v>1288</v>
      </c>
      <c r="M15" s="24">
        <v>1592</v>
      </c>
      <c r="N15" s="24">
        <v>936</v>
      </c>
      <c r="O15" s="25">
        <f>SUM(J15:N15)</f>
        <v>7598</v>
      </c>
      <c r="P15" s="27">
        <f t="shared" si="1"/>
        <v>10343</v>
      </c>
    </row>
    <row r="16" spans="3:16" ht="49.5" customHeight="1">
      <c r="C16" s="160" t="s">
        <v>91</v>
      </c>
      <c r="D16" s="161"/>
      <c r="E16" s="161"/>
      <c r="F16" s="24">
        <v>36</v>
      </c>
      <c r="G16" s="24">
        <v>39</v>
      </c>
      <c r="H16" s="25">
        <f>SUM(F16:G16)</f>
        <v>75</v>
      </c>
      <c r="I16" s="19">
        <v>0</v>
      </c>
      <c r="J16" s="24">
        <v>72</v>
      </c>
      <c r="K16" s="24">
        <v>57</v>
      </c>
      <c r="L16" s="24">
        <v>34</v>
      </c>
      <c r="M16" s="24">
        <v>40</v>
      </c>
      <c r="N16" s="24">
        <v>22</v>
      </c>
      <c r="O16" s="25">
        <f>SUM(J16:N16)</f>
        <v>225</v>
      </c>
      <c r="P16" s="27">
        <f t="shared" si="1"/>
        <v>300</v>
      </c>
    </row>
    <row r="17" spans="3:16" ht="49.5" customHeight="1" thickBot="1">
      <c r="C17" s="162" t="s">
        <v>14</v>
      </c>
      <c r="D17" s="163"/>
      <c r="E17" s="163"/>
      <c r="F17" s="118">
        <f>F12+F16</f>
        <v>3494</v>
      </c>
      <c r="G17" s="118">
        <f>G12+G16</f>
        <v>2796</v>
      </c>
      <c r="H17" s="118">
        <f>H12+H16</f>
        <v>6290</v>
      </c>
      <c r="I17" s="119">
        <v>0</v>
      </c>
      <c r="J17" s="118">
        <f aca="true" t="shared" si="2" ref="J17:O17">J12+J16</f>
        <v>4442</v>
      </c>
      <c r="K17" s="118">
        <f t="shared" si="2"/>
        <v>2611</v>
      </c>
      <c r="L17" s="118">
        <f t="shared" si="2"/>
        <v>2118</v>
      </c>
      <c r="M17" s="118">
        <f t="shared" si="2"/>
        <v>2502</v>
      </c>
      <c r="N17" s="118">
        <f t="shared" si="2"/>
        <v>1508</v>
      </c>
      <c r="O17" s="118">
        <f t="shared" si="2"/>
        <v>13181</v>
      </c>
      <c r="P17" s="120">
        <f t="shared" si="1"/>
        <v>19471</v>
      </c>
    </row>
    <row r="18" ht="30" customHeight="1"/>
    <row r="19" spans="3:17" ht="39.75" customHeight="1">
      <c r="C19" s="111" t="s">
        <v>24</v>
      </c>
      <c r="E19" s="112"/>
      <c r="N19" s="148"/>
      <c r="O19" s="110"/>
      <c r="P19" s="149" t="s">
        <v>79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79"/>
      <c r="D21" s="180"/>
      <c r="E21" s="180"/>
      <c r="F21" s="164" t="s">
        <v>15</v>
      </c>
      <c r="G21" s="165"/>
      <c r="H21" s="165"/>
      <c r="I21" s="165" t="s">
        <v>16</v>
      </c>
      <c r="J21" s="165"/>
      <c r="K21" s="165"/>
      <c r="L21" s="165"/>
      <c r="M21" s="165"/>
      <c r="N21" s="165"/>
      <c r="O21" s="165"/>
      <c r="P21" s="173" t="s">
        <v>85</v>
      </c>
      <c r="Q21" s="17"/>
    </row>
    <row r="22" spans="3:17" ht="49.5" customHeight="1">
      <c r="C22" s="194"/>
      <c r="D22" s="195"/>
      <c r="E22" s="195"/>
      <c r="F22" s="18" t="s">
        <v>7</v>
      </c>
      <c r="G22" s="18" t="s">
        <v>8</v>
      </c>
      <c r="H22" s="20" t="s">
        <v>9</v>
      </c>
      <c r="I22" s="21" t="s">
        <v>29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74"/>
      <c r="Q22" s="17"/>
    </row>
    <row r="23" spans="3:17" ht="49.5" customHeight="1">
      <c r="C23" s="116" t="s">
        <v>12</v>
      </c>
      <c r="D23" s="18"/>
      <c r="E23" s="18"/>
      <c r="F23" s="24">
        <v>859</v>
      </c>
      <c r="G23" s="24">
        <v>1178</v>
      </c>
      <c r="H23" s="25">
        <f>SUM(F23:G23)</f>
        <v>2037</v>
      </c>
      <c r="I23" s="26">
        <v>0</v>
      </c>
      <c r="J23" s="24">
        <v>3285</v>
      </c>
      <c r="K23" s="24">
        <v>1983</v>
      </c>
      <c r="L23" s="24">
        <v>1169</v>
      </c>
      <c r="M23" s="24">
        <v>823</v>
      </c>
      <c r="N23" s="24">
        <v>365</v>
      </c>
      <c r="O23" s="25">
        <f>SUM(I23:N23)</f>
        <v>7625</v>
      </c>
      <c r="P23" s="27">
        <f>H23+O23</f>
        <v>9662</v>
      </c>
      <c r="Q23" s="17"/>
    </row>
    <row r="24" spans="3:16" ht="49.5" customHeight="1">
      <c r="C24" s="160" t="s">
        <v>13</v>
      </c>
      <c r="D24" s="161"/>
      <c r="E24" s="161"/>
      <c r="F24" s="24">
        <v>9</v>
      </c>
      <c r="G24" s="24">
        <v>19</v>
      </c>
      <c r="H24" s="25">
        <f>SUM(F24:G24)</f>
        <v>28</v>
      </c>
      <c r="I24" s="26">
        <v>0</v>
      </c>
      <c r="J24" s="24">
        <v>55</v>
      </c>
      <c r="K24" s="24">
        <v>39</v>
      </c>
      <c r="L24" s="24">
        <v>19</v>
      </c>
      <c r="M24" s="24">
        <v>14</v>
      </c>
      <c r="N24" s="24">
        <v>8</v>
      </c>
      <c r="O24" s="25">
        <f>SUM(I24:N24)</f>
        <v>135</v>
      </c>
      <c r="P24" s="27">
        <f>H24+O24</f>
        <v>163</v>
      </c>
    </row>
    <row r="25" spans="3:16" ht="49.5" customHeight="1" thickBot="1">
      <c r="C25" s="162" t="s">
        <v>14</v>
      </c>
      <c r="D25" s="163"/>
      <c r="E25" s="163"/>
      <c r="F25" s="118">
        <f>SUM(F23:F24)</f>
        <v>868</v>
      </c>
      <c r="G25" s="118">
        <f>SUM(G23:G24)</f>
        <v>1197</v>
      </c>
      <c r="H25" s="121">
        <f>SUM(F25:G25)</f>
        <v>2065</v>
      </c>
      <c r="I25" s="122">
        <f>SUM(I23:I24)</f>
        <v>0</v>
      </c>
      <c r="J25" s="118">
        <f aca="true" t="shared" si="3" ref="J25:O25">SUM(J23:J24)</f>
        <v>3340</v>
      </c>
      <c r="K25" s="118">
        <f t="shared" si="3"/>
        <v>2022</v>
      </c>
      <c r="L25" s="118">
        <f t="shared" si="3"/>
        <v>1188</v>
      </c>
      <c r="M25" s="118">
        <f t="shared" si="3"/>
        <v>837</v>
      </c>
      <c r="N25" s="118">
        <f t="shared" si="3"/>
        <v>373</v>
      </c>
      <c r="O25" s="121">
        <f t="shared" si="3"/>
        <v>7760</v>
      </c>
      <c r="P25" s="120">
        <f>H25+O25</f>
        <v>9825</v>
      </c>
    </row>
    <row r="26" ht="30" customHeight="1"/>
    <row r="27" spans="3:17" ht="39.75" customHeight="1">
      <c r="C27" s="111" t="s">
        <v>25</v>
      </c>
      <c r="E27" s="112"/>
      <c r="N27" s="110"/>
      <c r="O27" s="110"/>
      <c r="P27" s="149" t="s">
        <v>79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79"/>
      <c r="D29" s="180"/>
      <c r="E29" s="180"/>
      <c r="F29" s="164" t="s">
        <v>15</v>
      </c>
      <c r="G29" s="165"/>
      <c r="H29" s="165"/>
      <c r="I29" s="165" t="s">
        <v>16</v>
      </c>
      <c r="J29" s="165"/>
      <c r="K29" s="165"/>
      <c r="L29" s="165"/>
      <c r="M29" s="165"/>
      <c r="N29" s="165"/>
      <c r="O29" s="165"/>
      <c r="P29" s="173" t="s">
        <v>85</v>
      </c>
      <c r="Q29" s="17"/>
    </row>
    <row r="30" spans="3:17" ht="49.5" customHeight="1">
      <c r="C30" s="194"/>
      <c r="D30" s="195"/>
      <c r="E30" s="195"/>
      <c r="F30" s="18" t="s">
        <v>7</v>
      </c>
      <c r="G30" s="18" t="s">
        <v>8</v>
      </c>
      <c r="H30" s="20" t="s">
        <v>9</v>
      </c>
      <c r="I30" s="21" t="s">
        <v>29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74"/>
      <c r="Q30" s="17"/>
    </row>
    <row r="31" spans="3:17" ht="49.5" customHeight="1">
      <c r="C31" s="116" t="s">
        <v>12</v>
      </c>
      <c r="D31" s="18"/>
      <c r="E31" s="18"/>
      <c r="F31" s="24">
        <v>13</v>
      </c>
      <c r="G31" s="24">
        <v>11</v>
      </c>
      <c r="H31" s="25">
        <f>SUM(F31:G31)</f>
        <v>24</v>
      </c>
      <c r="I31" s="26">
        <v>0</v>
      </c>
      <c r="J31" s="24">
        <v>1045</v>
      </c>
      <c r="K31" s="24">
        <v>713</v>
      </c>
      <c r="L31" s="24">
        <v>601</v>
      </c>
      <c r="M31" s="24">
        <v>522</v>
      </c>
      <c r="N31" s="24">
        <v>313</v>
      </c>
      <c r="O31" s="25">
        <f>SUM(I31:N31)</f>
        <v>3194</v>
      </c>
      <c r="P31" s="27">
        <f>H31+O31</f>
        <v>3218</v>
      </c>
      <c r="Q31" s="17"/>
    </row>
    <row r="32" spans="3:16" ht="49.5" customHeight="1">
      <c r="C32" s="160" t="s">
        <v>13</v>
      </c>
      <c r="D32" s="161"/>
      <c r="E32" s="161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11</v>
      </c>
      <c r="K32" s="24">
        <v>10</v>
      </c>
      <c r="L32" s="24">
        <v>3</v>
      </c>
      <c r="M32" s="24">
        <v>3</v>
      </c>
      <c r="N32" s="24">
        <v>4</v>
      </c>
      <c r="O32" s="25">
        <f>SUM(I32:N32)</f>
        <v>31</v>
      </c>
      <c r="P32" s="27">
        <f>H32+O32</f>
        <v>31</v>
      </c>
    </row>
    <row r="33" spans="3:16" ht="49.5" customHeight="1" thickBot="1">
      <c r="C33" s="162" t="s">
        <v>14</v>
      </c>
      <c r="D33" s="163"/>
      <c r="E33" s="163"/>
      <c r="F33" s="118">
        <f>SUM(F31:F32)</f>
        <v>13</v>
      </c>
      <c r="G33" s="118">
        <f>SUM(G31:G32)</f>
        <v>11</v>
      </c>
      <c r="H33" s="121">
        <f>SUM(F33:G33)</f>
        <v>24</v>
      </c>
      <c r="I33" s="122">
        <f aca="true" t="shared" si="4" ref="I33:N33">SUM(I31:I32)</f>
        <v>0</v>
      </c>
      <c r="J33" s="118">
        <f t="shared" si="4"/>
        <v>1056</v>
      </c>
      <c r="K33" s="118">
        <f t="shared" si="4"/>
        <v>723</v>
      </c>
      <c r="L33" s="118">
        <f t="shared" si="4"/>
        <v>604</v>
      </c>
      <c r="M33" s="118">
        <f t="shared" si="4"/>
        <v>525</v>
      </c>
      <c r="N33" s="118">
        <f t="shared" si="4"/>
        <v>317</v>
      </c>
      <c r="O33" s="121">
        <f>SUM(I33:N33)</f>
        <v>3225</v>
      </c>
      <c r="P33" s="120">
        <f>H33+O33</f>
        <v>3249</v>
      </c>
    </row>
    <row r="34" ht="30" customHeight="1"/>
    <row r="35" spans="3:17" ht="39.75" customHeight="1">
      <c r="C35" s="111" t="s">
        <v>26</v>
      </c>
      <c r="E35" s="112"/>
      <c r="N35" s="110"/>
      <c r="O35" s="149" t="s">
        <v>79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79"/>
      <c r="D37" s="180"/>
      <c r="E37" s="180"/>
      <c r="F37" s="164" t="s">
        <v>15</v>
      </c>
      <c r="G37" s="165"/>
      <c r="H37" s="165"/>
      <c r="I37" s="165" t="s">
        <v>16</v>
      </c>
      <c r="J37" s="165"/>
      <c r="K37" s="165"/>
      <c r="L37" s="165"/>
      <c r="M37" s="165"/>
      <c r="N37" s="185"/>
      <c r="O37" s="183" t="s">
        <v>85</v>
      </c>
      <c r="P37" s="17"/>
      <c r="Q37" s="17"/>
    </row>
    <row r="38" spans="3:17" ht="49.5" customHeight="1" thickBot="1">
      <c r="C38" s="181"/>
      <c r="D38" s="182"/>
      <c r="E38" s="182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11</v>
      </c>
      <c r="O38" s="184"/>
      <c r="P38" s="17"/>
      <c r="Q38" s="17"/>
    </row>
    <row r="39" spans="3:17" ht="49.5" customHeight="1">
      <c r="C39" s="123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51">SUM(F39:G39)</f>
        <v>0</v>
      </c>
      <c r="I39" s="35">
        <f>SUM(I40:I41)</f>
        <v>8</v>
      </c>
      <c r="J39" s="33">
        <f>SUM(J40:J41)</f>
        <v>14</v>
      </c>
      <c r="K39" s="33">
        <f>SUM(K40:K41)</f>
        <v>190</v>
      </c>
      <c r="L39" s="33">
        <f>SUM(L40:L41)</f>
        <v>489</v>
      </c>
      <c r="M39" s="33">
        <f>SUM(M40:M41)</f>
        <v>381</v>
      </c>
      <c r="N39" s="34">
        <f aca="true" t="shared" si="6" ref="N39:N51">SUM(I39:M39)</f>
        <v>1082</v>
      </c>
      <c r="O39" s="36">
        <f aca="true" t="shared" si="7" ref="O39:O51">H39+N39</f>
        <v>1082</v>
      </c>
      <c r="P39" s="17"/>
      <c r="Q39" s="17"/>
    </row>
    <row r="40" spans="3:15" ht="49.5" customHeight="1">
      <c r="C40" s="160" t="s">
        <v>12</v>
      </c>
      <c r="D40" s="161"/>
      <c r="E40" s="161"/>
      <c r="F40" s="24">
        <v>0</v>
      </c>
      <c r="G40" s="24">
        <v>0</v>
      </c>
      <c r="H40" s="25">
        <f t="shared" si="5"/>
        <v>0</v>
      </c>
      <c r="I40" s="26">
        <v>8</v>
      </c>
      <c r="J40" s="24">
        <v>14</v>
      </c>
      <c r="K40" s="24">
        <v>186</v>
      </c>
      <c r="L40" s="24">
        <v>487</v>
      </c>
      <c r="M40" s="24">
        <v>378</v>
      </c>
      <c r="N40" s="25">
        <f t="shared" si="6"/>
        <v>1073</v>
      </c>
      <c r="O40" s="27">
        <f t="shared" si="7"/>
        <v>1073</v>
      </c>
    </row>
    <row r="41" spans="3:15" ht="49.5" customHeight="1" thickBot="1">
      <c r="C41" s="162" t="s">
        <v>13</v>
      </c>
      <c r="D41" s="163"/>
      <c r="E41" s="163"/>
      <c r="F41" s="118">
        <v>0</v>
      </c>
      <c r="G41" s="118">
        <v>0</v>
      </c>
      <c r="H41" s="121">
        <f t="shared" si="5"/>
        <v>0</v>
      </c>
      <c r="I41" s="122">
        <v>0</v>
      </c>
      <c r="J41" s="118">
        <v>0</v>
      </c>
      <c r="K41" s="118">
        <v>4</v>
      </c>
      <c r="L41" s="118">
        <v>2</v>
      </c>
      <c r="M41" s="118">
        <v>3</v>
      </c>
      <c r="N41" s="121">
        <f t="shared" si="6"/>
        <v>9</v>
      </c>
      <c r="O41" s="120">
        <f t="shared" si="7"/>
        <v>9</v>
      </c>
    </row>
    <row r="42" spans="3:15" ht="49.5" customHeight="1">
      <c r="C42" s="158" t="s">
        <v>30</v>
      </c>
      <c r="D42" s="159"/>
      <c r="E42" s="159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146</v>
      </c>
      <c r="J42" s="33">
        <f>SUM(J43:J44)</f>
        <v>143</v>
      </c>
      <c r="K42" s="33">
        <f>SUM(K43:K44)</f>
        <v>189</v>
      </c>
      <c r="L42" s="33">
        <f>SUM(L43:L44)</f>
        <v>237</v>
      </c>
      <c r="M42" s="33">
        <f>SUM(M43:M44)</f>
        <v>111</v>
      </c>
      <c r="N42" s="34">
        <f t="shared" si="6"/>
        <v>826</v>
      </c>
      <c r="O42" s="36">
        <f t="shared" si="7"/>
        <v>826</v>
      </c>
    </row>
    <row r="43" spans="3:15" ht="49.5" customHeight="1">
      <c r="C43" s="160" t="s">
        <v>12</v>
      </c>
      <c r="D43" s="161"/>
      <c r="E43" s="161"/>
      <c r="F43" s="24">
        <v>0</v>
      </c>
      <c r="G43" s="24">
        <v>0</v>
      </c>
      <c r="H43" s="25">
        <f t="shared" si="5"/>
        <v>0</v>
      </c>
      <c r="I43" s="26">
        <v>144</v>
      </c>
      <c r="J43" s="24">
        <v>142</v>
      </c>
      <c r="K43" s="24">
        <v>187</v>
      </c>
      <c r="L43" s="24">
        <v>234</v>
      </c>
      <c r="M43" s="24">
        <v>110</v>
      </c>
      <c r="N43" s="25">
        <f t="shared" si="6"/>
        <v>817</v>
      </c>
      <c r="O43" s="27">
        <f t="shared" si="7"/>
        <v>817</v>
      </c>
    </row>
    <row r="44" spans="3:15" ht="49.5" customHeight="1" thickBot="1">
      <c r="C44" s="162" t="s">
        <v>13</v>
      </c>
      <c r="D44" s="163"/>
      <c r="E44" s="163"/>
      <c r="F44" s="118">
        <v>0</v>
      </c>
      <c r="G44" s="118">
        <v>0</v>
      </c>
      <c r="H44" s="121">
        <f t="shared" si="5"/>
        <v>0</v>
      </c>
      <c r="I44" s="122">
        <v>2</v>
      </c>
      <c r="J44" s="118">
        <v>1</v>
      </c>
      <c r="K44" s="118">
        <v>2</v>
      </c>
      <c r="L44" s="118">
        <v>3</v>
      </c>
      <c r="M44" s="118">
        <v>1</v>
      </c>
      <c r="N44" s="121">
        <f t="shared" si="6"/>
        <v>9</v>
      </c>
      <c r="O44" s="120">
        <f t="shared" si="7"/>
        <v>9</v>
      </c>
    </row>
    <row r="45" spans="3:15" ht="49.5" customHeight="1">
      <c r="C45" s="158" t="s">
        <v>18</v>
      </c>
      <c r="D45" s="159"/>
      <c r="E45" s="159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7</v>
      </c>
      <c r="J45" s="33">
        <f>SUM(J46:J47)</f>
        <v>9</v>
      </c>
      <c r="K45" s="33">
        <f>SUM(K46:K47)</f>
        <v>41</v>
      </c>
      <c r="L45" s="33">
        <f>SUM(L46:L47)</f>
        <v>165</v>
      </c>
      <c r="M45" s="33">
        <f>SUM(M46:M47)</f>
        <v>111</v>
      </c>
      <c r="N45" s="34">
        <f>SUM(I45:M45)</f>
        <v>333</v>
      </c>
      <c r="O45" s="36">
        <f t="shared" si="7"/>
        <v>333</v>
      </c>
    </row>
    <row r="46" spans="3:15" ht="49.5" customHeight="1">
      <c r="C46" s="160" t="s">
        <v>12</v>
      </c>
      <c r="D46" s="161"/>
      <c r="E46" s="161"/>
      <c r="F46" s="24">
        <v>0</v>
      </c>
      <c r="G46" s="24">
        <v>0</v>
      </c>
      <c r="H46" s="25">
        <f t="shared" si="5"/>
        <v>0</v>
      </c>
      <c r="I46" s="26">
        <v>7</v>
      </c>
      <c r="J46" s="24">
        <v>9</v>
      </c>
      <c r="K46" s="24">
        <v>40</v>
      </c>
      <c r="L46" s="24">
        <v>163</v>
      </c>
      <c r="M46" s="24">
        <v>109</v>
      </c>
      <c r="N46" s="25">
        <f>SUM(I46:M46)</f>
        <v>328</v>
      </c>
      <c r="O46" s="27">
        <f t="shared" si="7"/>
        <v>328</v>
      </c>
    </row>
    <row r="47" spans="3:15" ht="49.5" customHeight="1" thickBot="1">
      <c r="C47" s="162" t="s">
        <v>13</v>
      </c>
      <c r="D47" s="163"/>
      <c r="E47" s="163"/>
      <c r="F47" s="118">
        <v>0</v>
      </c>
      <c r="G47" s="118">
        <v>0</v>
      </c>
      <c r="H47" s="121">
        <f t="shared" si="5"/>
        <v>0</v>
      </c>
      <c r="I47" s="122">
        <v>0</v>
      </c>
      <c r="J47" s="118">
        <v>0</v>
      </c>
      <c r="K47" s="118">
        <v>1</v>
      </c>
      <c r="L47" s="118">
        <v>2</v>
      </c>
      <c r="M47" s="118">
        <v>2</v>
      </c>
      <c r="N47" s="121">
        <f>SUM(I47:M47)</f>
        <v>5</v>
      </c>
      <c r="O47" s="120">
        <f t="shared" si="7"/>
        <v>5</v>
      </c>
    </row>
    <row r="48" spans="3:15" ht="49.5" customHeight="1">
      <c r="C48" s="158" t="s">
        <v>76</v>
      </c>
      <c r="D48" s="159"/>
      <c r="E48" s="159"/>
      <c r="F48" s="33">
        <f>SUM(F49:F50)</f>
        <v>0</v>
      </c>
      <c r="G48" s="33">
        <f>SUM(G49:G50)</f>
        <v>0</v>
      </c>
      <c r="H48" s="34">
        <f>SUM(F48:G48)</f>
        <v>0</v>
      </c>
      <c r="I48" s="35">
        <f>SUM(I49:I50)</f>
        <v>0</v>
      </c>
      <c r="J48" s="33">
        <f>SUM(J49:J50)</f>
        <v>0</v>
      </c>
      <c r="K48" s="33">
        <f>SUM(K49:K50)</f>
        <v>0</v>
      </c>
      <c r="L48" s="33">
        <f>SUM(L49:L50)</f>
        <v>0</v>
      </c>
      <c r="M48" s="33">
        <f>SUM(M49:M50)</f>
        <v>0</v>
      </c>
      <c r="N48" s="34">
        <f>SUM(I48:M48)</f>
        <v>0</v>
      </c>
      <c r="O48" s="36">
        <f>H48+N48</f>
        <v>0</v>
      </c>
    </row>
    <row r="49" spans="3:15" ht="49.5" customHeight="1">
      <c r="C49" s="160" t="s">
        <v>12</v>
      </c>
      <c r="D49" s="161"/>
      <c r="E49" s="161"/>
      <c r="F49" s="24">
        <v>0</v>
      </c>
      <c r="G49" s="24">
        <v>0</v>
      </c>
      <c r="H49" s="25">
        <f t="shared" si="5"/>
        <v>0</v>
      </c>
      <c r="I49" s="26">
        <v>0</v>
      </c>
      <c r="J49" s="24">
        <v>0</v>
      </c>
      <c r="K49" s="24">
        <v>0</v>
      </c>
      <c r="L49" s="24">
        <v>0</v>
      </c>
      <c r="M49" s="24">
        <v>0</v>
      </c>
      <c r="N49" s="25">
        <f t="shared" si="6"/>
        <v>0</v>
      </c>
      <c r="O49" s="27">
        <f t="shared" si="7"/>
        <v>0</v>
      </c>
    </row>
    <row r="50" spans="3:15" ht="49.5" customHeight="1" thickBot="1">
      <c r="C50" s="162" t="s">
        <v>13</v>
      </c>
      <c r="D50" s="163"/>
      <c r="E50" s="163"/>
      <c r="F50" s="118">
        <v>0</v>
      </c>
      <c r="G50" s="118">
        <v>0</v>
      </c>
      <c r="H50" s="121">
        <f t="shared" si="5"/>
        <v>0</v>
      </c>
      <c r="I50" s="122">
        <v>0</v>
      </c>
      <c r="J50" s="118">
        <v>0</v>
      </c>
      <c r="K50" s="118">
        <v>0</v>
      </c>
      <c r="L50" s="118">
        <v>0</v>
      </c>
      <c r="M50" s="118">
        <v>0</v>
      </c>
      <c r="N50" s="121">
        <f t="shared" si="6"/>
        <v>0</v>
      </c>
      <c r="O50" s="120">
        <f t="shared" si="7"/>
        <v>0</v>
      </c>
    </row>
    <row r="51" spans="3:15" ht="49.5" customHeight="1" thickBot="1">
      <c r="C51" s="166" t="s">
        <v>14</v>
      </c>
      <c r="D51" s="167"/>
      <c r="E51" s="167"/>
      <c r="F51" s="124">
        <v>0</v>
      </c>
      <c r="G51" s="124">
        <v>0</v>
      </c>
      <c r="H51" s="125">
        <f t="shared" si="5"/>
        <v>0</v>
      </c>
      <c r="I51" s="126">
        <v>161</v>
      </c>
      <c r="J51" s="124">
        <v>166</v>
      </c>
      <c r="K51" s="124">
        <v>418</v>
      </c>
      <c r="L51" s="124">
        <v>886</v>
      </c>
      <c r="M51" s="124">
        <v>601</v>
      </c>
      <c r="N51" s="125">
        <f t="shared" si="6"/>
        <v>2232</v>
      </c>
      <c r="O51" s="127">
        <f t="shared" si="7"/>
        <v>2232</v>
      </c>
    </row>
    <row r="52" ht="19.5" customHeight="1"/>
    <row r="53" ht="12"/>
  </sheetData>
  <sheetProtection/>
  <mergeCells count="47">
    <mergeCell ref="H7:I7"/>
    <mergeCell ref="I29:O29"/>
    <mergeCell ref="P29:P30"/>
    <mergeCell ref="C29:E30"/>
    <mergeCell ref="C21:E22"/>
    <mergeCell ref="C17:E17"/>
    <mergeCell ref="J7:K7"/>
    <mergeCell ref="N10:P10"/>
    <mergeCell ref="O37:O38"/>
    <mergeCell ref="I37:N37"/>
    <mergeCell ref="F29:H29"/>
    <mergeCell ref="F1:N1"/>
    <mergeCell ref="F2:N2"/>
    <mergeCell ref="C16:E16"/>
    <mergeCell ref="C11:E11"/>
    <mergeCell ref="C14:E14"/>
    <mergeCell ref="C7:E7"/>
    <mergeCell ref="F7:G7"/>
    <mergeCell ref="C6:E6"/>
    <mergeCell ref="F6:G6"/>
    <mergeCell ref="H6:I6"/>
    <mergeCell ref="O2:P2"/>
    <mergeCell ref="O3:P3"/>
    <mergeCell ref="P21:P22"/>
    <mergeCell ref="I21:O21"/>
    <mergeCell ref="L6:M6"/>
    <mergeCell ref="L7:M7"/>
    <mergeCell ref="J6:K6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32:E32"/>
    <mergeCell ref="C33:E33"/>
    <mergeCell ref="C40:E40"/>
    <mergeCell ref="F21:H21"/>
    <mergeCell ref="C24:E24"/>
    <mergeCell ref="C25:E25"/>
    <mergeCell ref="C37:E38"/>
    <mergeCell ref="F37:H3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5" t="s">
        <v>21</v>
      </c>
      <c r="H1" s="205"/>
      <c r="I1" s="205"/>
      <c r="J1" s="205"/>
      <c r="K1" s="205"/>
      <c r="L1" s="205"/>
      <c r="M1" s="205"/>
      <c r="N1" s="37"/>
      <c r="O1" s="4"/>
    </row>
    <row r="2" spans="5:16" ht="30" customHeight="1">
      <c r="E2" s="5"/>
      <c r="G2" s="187" t="s">
        <v>80</v>
      </c>
      <c r="H2" s="187"/>
      <c r="I2" s="187"/>
      <c r="J2" s="187"/>
      <c r="K2" s="187"/>
      <c r="L2" s="187"/>
      <c r="M2" s="187"/>
      <c r="N2" s="38"/>
      <c r="O2" s="206">
        <v>41086</v>
      </c>
      <c r="P2" s="206"/>
    </row>
    <row r="3" spans="5:17" ht="24.75" customHeight="1">
      <c r="E3" s="39"/>
      <c r="F3" s="40"/>
      <c r="N3" s="41"/>
      <c r="O3" s="206"/>
      <c r="P3" s="206"/>
      <c r="Q3" s="6"/>
    </row>
    <row r="4" spans="3:17" ht="24.75" customHeight="1">
      <c r="C4" s="7"/>
      <c r="N4" s="39"/>
      <c r="O4" s="206" t="s">
        <v>31</v>
      </c>
      <c r="P4" s="206"/>
      <c r="Q4" s="6"/>
    </row>
    <row r="5" spans="3:17" ht="27" customHeight="1">
      <c r="C5" s="7" t="s">
        <v>27</v>
      </c>
      <c r="E5" s="8"/>
      <c r="F5" s="9"/>
      <c r="N5" s="58"/>
      <c r="O5" s="58"/>
      <c r="P5" s="149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7" t="s">
        <v>32</v>
      </c>
      <c r="D7" s="208"/>
      <c r="E7" s="208"/>
      <c r="F7" s="211" t="s">
        <v>33</v>
      </c>
      <c r="G7" s="212"/>
      <c r="H7" s="212"/>
      <c r="I7" s="213" t="s">
        <v>34</v>
      </c>
      <c r="J7" s="213"/>
      <c r="K7" s="213"/>
      <c r="L7" s="213"/>
      <c r="M7" s="213"/>
      <c r="N7" s="213"/>
      <c r="O7" s="214"/>
      <c r="P7" s="215" t="s">
        <v>6</v>
      </c>
      <c r="Q7" s="17"/>
    </row>
    <row r="8" spans="3:17" ht="42" customHeight="1" thickBot="1">
      <c r="C8" s="209"/>
      <c r="D8" s="210"/>
      <c r="E8" s="210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6"/>
      <c r="Q8" s="17"/>
    </row>
    <row r="9" spans="3:17" ht="30" customHeight="1" thickBot="1">
      <c r="C9" s="49" t="s">
        <v>36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1794</v>
      </c>
      <c r="G10" s="60">
        <f>SUM(G11,G17,G20,G25,G29,G30)</f>
        <v>2636</v>
      </c>
      <c r="H10" s="85">
        <f>SUM(F10:G10)</f>
        <v>4430</v>
      </c>
      <c r="I10" s="134">
        <f aca="true" t="shared" si="0" ref="I10:N10">SUM(I11,I17,I20,I25,I29,I30)</f>
        <v>0</v>
      </c>
      <c r="J10" s="60">
        <f t="shared" si="0"/>
        <v>8896</v>
      </c>
      <c r="K10" s="60">
        <f t="shared" si="0"/>
        <v>6075</v>
      </c>
      <c r="L10" s="60">
        <f t="shared" si="0"/>
        <v>3709</v>
      </c>
      <c r="M10" s="60">
        <f t="shared" si="0"/>
        <v>2744</v>
      </c>
      <c r="N10" s="60">
        <f t="shared" si="0"/>
        <v>1292</v>
      </c>
      <c r="O10" s="128">
        <f>SUM(I10:N10)</f>
        <v>22716</v>
      </c>
      <c r="P10" s="87">
        <f>SUM(O10,H10)</f>
        <v>27146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96</v>
      </c>
      <c r="G11" s="65">
        <f>SUM(G12:G16)</f>
        <v>202</v>
      </c>
      <c r="H11" s="66">
        <f>SUM(F11:G11)</f>
        <v>298</v>
      </c>
      <c r="I11" s="135">
        <f aca="true" t="shared" si="1" ref="I11:N11">SUM(I12:I16)</f>
        <v>0</v>
      </c>
      <c r="J11" s="65">
        <f t="shared" si="1"/>
        <v>1834</v>
      </c>
      <c r="K11" s="65">
        <f t="shared" si="1"/>
        <v>1232</v>
      </c>
      <c r="L11" s="65">
        <f t="shared" si="1"/>
        <v>809</v>
      </c>
      <c r="M11" s="65">
        <f t="shared" si="1"/>
        <v>733</v>
      </c>
      <c r="N11" s="65">
        <f t="shared" si="1"/>
        <v>418</v>
      </c>
      <c r="O11" s="129">
        <f aca="true" t="shared" si="2" ref="O11:O45">SUM(I11:N11)</f>
        <v>5026</v>
      </c>
      <c r="P11" s="68">
        <f aca="true" t="shared" si="3" ref="P11:P45">SUM(O11,H11)</f>
        <v>5324</v>
      </c>
    </row>
    <row r="12" spans="3:16" s="61" customFormat="1" ht="30" customHeight="1">
      <c r="C12" s="62"/>
      <c r="D12" s="63"/>
      <c r="E12" s="69" t="s">
        <v>39</v>
      </c>
      <c r="F12" s="65">
        <v>1</v>
      </c>
      <c r="G12" s="65">
        <v>0</v>
      </c>
      <c r="H12" s="66">
        <f>SUM(F12:G12)</f>
        <v>1</v>
      </c>
      <c r="I12" s="135">
        <v>0</v>
      </c>
      <c r="J12" s="65">
        <v>1063</v>
      </c>
      <c r="K12" s="65">
        <v>599</v>
      </c>
      <c r="L12" s="65">
        <v>307</v>
      </c>
      <c r="M12" s="65">
        <v>241</v>
      </c>
      <c r="N12" s="65">
        <v>119</v>
      </c>
      <c r="O12" s="129">
        <f t="shared" si="2"/>
        <v>2329</v>
      </c>
      <c r="P12" s="68">
        <f t="shared" si="3"/>
        <v>2330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aca="true" t="shared" si="4" ref="H13:H45">SUM(F13:G13)</f>
        <v>0</v>
      </c>
      <c r="I13" s="135">
        <v>0</v>
      </c>
      <c r="J13" s="65">
        <v>1</v>
      </c>
      <c r="K13" s="65">
        <v>6</v>
      </c>
      <c r="L13" s="65">
        <v>13</v>
      </c>
      <c r="M13" s="65">
        <v>36</v>
      </c>
      <c r="N13" s="65">
        <v>38</v>
      </c>
      <c r="O13" s="129">
        <f t="shared" si="2"/>
        <v>94</v>
      </c>
      <c r="P13" s="68">
        <f t="shared" si="3"/>
        <v>94</v>
      </c>
    </row>
    <row r="14" spans="3:16" s="61" customFormat="1" ht="30" customHeight="1">
      <c r="C14" s="62"/>
      <c r="D14" s="63"/>
      <c r="E14" s="69" t="s">
        <v>41</v>
      </c>
      <c r="F14" s="65">
        <v>36</v>
      </c>
      <c r="G14" s="65">
        <v>76</v>
      </c>
      <c r="H14" s="66">
        <f t="shared" si="4"/>
        <v>112</v>
      </c>
      <c r="I14" s="135">
        <v>0</v>
      </c>
      <c r="J14" s="65">
        <v>202</v>
      </c>
      <c r="K14" s="65">
        <v>149</v>
      </c>
      <c r="L14" s="65">
        <v>97</v>
      </c>
      <c r="M14" s="65">
        <v>113</v>
      </c>
      <c r="N14" s="65">
        <v>71</v>
      </c>
      <c r="O14" s="129">
        <f t="shared" si="2"/>
        <v>632</v>
      </c>
      <c r="P14" s="68">
        <f t="shared" si="3"/>
        <v>744</v>
      </c>
    </row>
    <row r="15" spans="3:16" s="61" customFormat="1" ht="30" customHeight="1">
      <c r="C15" s="62"/>
      <c r="D15" s="63"/>
      <c r="E15" s="69" t="s">
        <v>42</v>
      </c>
      <c r="F15" s="65">
        <v>30</v>
      </c>
      <c r="G15" s="65">
        <v>73</v>
      </c>
      <c r="H15" s="66">
        <f t="shared" si="4"/>
        <v>103</v>
      </c>
      <c r="I15" s="135">
        <v>0</v>
      </c>
      <c r="J15" s="65">
        <v>167</v>
      </c>
      <c r="K15" s="65">
        <v>115</v>
      </c>
      <c r="L15" s="65">
        <v>97</v>
      </c>
      <c r="M15" s="65">
        <v>66</v>
      </c>
      <c r="N15" s="65">
        <v>43</v>
      </c>
      <c r="O15" s="129">
        <f t="shared" si="2"/>
        <v>488</v>
      </c>
      <c r="P15" s="68">
        <f t="shared" si="3"/>
        <v>591</v>
      </c>
    </row>
    <row r="16" spans="3:16" s="61" customFormat="1" ht="30" customHeight="1">
      <c r="C16" s="62"/>
      <c r="D16" s="63"/>
      <c r="E16" s="69" t="s">
        <v>43</v>
      </c>
      <c r="F16" s="65">
        <v>29</v>
      </c>
      <c r="G16" s="65">
        <v>53</v>
      </c>
      <c r="H16" s="66">
        <f t="shared" si="4"/>
        <v>82</v>
      </c>
      <c r="I16" s="135">
        <v>0</v>
      </c>
      <c r="J16" s="65">
        <v>401</v>
      </c>
      <c r="K16" s="65">
        <v>363</v>
      </c>
      <c r="L16" s="65">
        <v>295</v>
      </c>
      <c r="M16" s="65">
        <v>277</v>
      </c>
      <c r="N16" s="65">
        <v>147</v>
      </c>
      <c r="O16" s="129">
        <f t="shared" si="2"/>
        <v>1483</v>
      </c>
      <c r="P16" s="68">
        <f t="shared" si="3"/>
        <v>1565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293</v>
      </c>
      <c r="G17" s="65">
        <f>SUM(G18:G19)</f>
        <v>331</v>
      </c>
      <c r="H17" s="66">
        <f>SUM(F17:G17)</f>
        <v>624</v>
      </c>
      <c r="I17" s="135">
        <f aca="true" t="shared" si="5" ref="I17:N17">SUM(I18:I19)</f>
        <v>0</v>
      </c>
      <c r="J17" s="65">
        <f t="shared" si="5"/>
        <v>2100</v>
      </c>
      <c r="K17" s="65">
        <f t="shared" si="5"/>
        <v>1286</v>
      </c>
      <c r="L17" s="65">
        <f t="shared" si="5"/>
        <v>700</v>
      </c>
      <c r="M17" s="65">
        <f t="shared" si="5"/>
        <v>414</v>
      </c>
      <c r="N17" s="65">
        <f t="shared" si="5"/>
        <v>171</v>
      </c>
      <c r="O17" s="129">
        <f t="shared" si="2"/>
        <v>4671</v>
      </c>
      <c r="P17" s="68">
        <f t="shared" si="3"/>
        <v>5295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0</v>
      </c>
      <c r="H18" s="66">
        <f t="shared" si="4"/>
        <v>0</v>
      </c>
      <c r="I18" s="135">
        <v>0</v>
      </c>
      <c r="J18" s="65">
        <v>1486</v>
      </c>
      <c r="K18" s="65">
        <v>933</v>
      </c>
      <c r="L18" s="65">
        <v>505</v>
      </c>
      <c r="M18" s="65">
        <v>338</v>
      </c>
      <c r="N18" s="65">
        <v>139</v>
      </c>
      <c r="O18" s="129">
        <f t="shared" si="2"/>
        <v>3401</v>
      </c>
      <c r="P18" s="68">
        <f t="shared" si="3"/>
        <v>3401</v>
      </c>
    </row>
    <row r="19" spans="3:16" s="61" customFormat="1" ht="30" customHeight="1">
      <c r="C19" s="62"/>
      <c r="D19" s="63"/>
      <c r="E19" s="69" t="s">
        <v>46</v>
      </c>
      <c r="F19" s="65">
        <v>293</v>
      </c>
      <c r="G19" s="65">
        <v>331</v>
      </c>
      <c r="H19" s="66">
        <f t="shared" si="4"/>
        <v>624</v>
      </c>
      <c r="I19" s="135">
        <v>0</v>
      </c>
      <c r="J19" s="65">
        <v>614</v>
      </c>
      <c r="K19" s="65">
        <v>353</v>
      </c>
      <c r="L19" s="65">
        <v>195</v>
      </c>
      <c r="M19" s="65">
        <v>76</v>
      </c>
      <c r="N19" s="65">
        <v>32</v>
      </c>
      <c r="O19" s="129">
        <f t="shared" si="2"/>
        <v>1270</v>
      </c>
      <c r="P19" s="68">
        <f t="shared" si="3"/>
        <v>1894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6</v>
      </c>
      <c r="G20" s="65">
        <f>SUM(G21:G24)</f>
        <v>19</v>
      </c>
      <c r="H20" s="66">
        <f t="shared" si="4"/>
        <v>25</v>
      </c>
      <c r="I20" s="135">
        <f aca="true" t="shared" si="6" ref="I20:N20">SUM(I21:I24)</f>
        <v>0</v>
      </c>
      <c r="J20" s="65">
        <f t="shared" si="6"/>
        <v>175</v>
      </c>
      <c r="K20" s="65">
        <f t="shared" si="6"/>
        <v>182</v>
      </c>
      <c r="L20" s="65">
        <f t="shared" si="6"/>
        <v>210</v>
      </c>
      <c r="M20" s="65">
        <f t="shared" si="6"/>
        <v>162</v>
      </c>
      <c r="N20" s="65">
        <f t="shared" si="6"/>
        <v>71</v>
      </c>
      <c r="O20" s="129">
        <f t="shared" si="2"/>
        <v>800</v>
      </c>
      <c r="P20" s="68">
        <f t="shared" si="3"/>
        <v>825</v>
      </c>
    </row>
    <row r="21" spans="3:16" s="61" customFormat="1" ht="30" customHeight="1">
      <c r="C21" s="62"/>
      <c r="D21" s="63"/>
      <c r="E21" s="69" t="s">
        <v>48</v>
      </c>
      <c r="F21" s="65">
        <v>6</v>
      </c>
      <c r="G21" s="65">
        <v>17</v>
      </c>
      <c r="H21" s="66">
        <f t="shared" si="4"/>
        <v>23</v>
      </c>
      <c r="I21" s="135">
        <v>0</v>
      </c>
      <c r="J21" s="65">
        <v>141</v>
      </c>
      <c r="K21" s="65">
        <v>148</v>
      </c>
      <c r="L21" s="65">
        <v>190</v>
      </c>
      <c r="M21" s="65">
        <v>156</v>
      </c>
      <c r="N21" s="65">
        <v>65</v>
      </c>
      <c r="O21" s="129">
        <f t="shared" si="2"/>
        <v>700</v>
      </c>
      <c r="P21" s="68">
        <f t="shared" si="3"/>
        <v>723</v>
      </c>
    </row>
    <row r="22" spans="3:16" s="61" customFormat="1" ht="30" customHeight="1">
      <c r="C22" s="62"/>
      <c r="D22" s="63"/>
      <c r="E22" s="72" t="s">
        <v>49</v>
      </c>
      <c r="F22" s="65">
        <v>0</v>
      </c>
      <c r="G22" s="65">
        <v>2</v>
      </c>
      <c r="H22" s="66">
        <f t="shared" si="4"/>
        <v>2</v>
      </c>
      <c r="I22" s="135">
        <v>0</v>
      </c>
      <c r="J22" s="65">
        <v>34</v>
      </c>
      <c r="K22" s="65">
        <v>33</v>
      </c>
      <c r="L22" s="65">
        <v>20</v>
      </c>
      <c r="M22" s="65">
        <v>6</v>
      </c>
      <c r="N22" s="65">
        <v>6</v>
      </c>
      <c r="O22" s="129">
        <f t="shared" si="2"/>
        <v>99</v>
      </c>
      <c r="P22" s="68">
        <f t="shared" si="3"/>
        <v>101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4"/>
        <v>0</v>
      </c>
      <c r="I23" s="135">
        <v>0</v>
      </c>
      <c r="J23" s="65">
        <v>0</v>
      </c>
      <c r="K23" s="65">
        <v>1</v>
      </c>
      <c r="L23" s="65">
        <v>0</v>
      </c>
      <c r="M23" s="65">
        <v>0</v>
      </c>
      <c r="N23" s="65">
        <v>0</v>
      </c>
      <c r="O23" s="129">
        <f t="shared" si="2"/>
        <v>1</v>
      </c>
      <c r="P23" s="68">
        <f t="shared" si="3"/>
        <v>1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4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2"/>
        <v>0</v>
      </c>
      <c r="P24" s="68">
        <f t="shared" si="3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578</v>
      </c>
      <c r="G25" s="65">
        <f>SUM(G26:G28)</f>
        <v>917</v>
      </c>
      <c r="H25" s="66">
        <f t="shared" si="4"/>
        <v>1495</v>
      </c>
      <c r="I25" s="135">
        <f aca="true" t="shared" si="7" ref="I25:N25">SUM(I26:I28)</f>
        <v>0</v>
      </c>
      <c r="J25" s="65">
        <f>SUM(J26:J28)</f>
        <v>1515</v>
      </c>
      <c r="K25" s="65">
        <f t="shared" si="7"/>
        <v>1390</v>
      </c>
      <c r="L25" s="65">
        <f t="shared" si="7"/>
        <v>863</v>
      </c>
      <c r="M25" s="65">
        <f t="shared" si="7"/>
        <v>620</v>
      </c>
      <c r="N25" s="65">
        <f t="shared" si="7"/>
        <v>274</v>
      </c>
      <c r="O25" s="129">
        <f t="shared" si="2"/>
        <v>4662</v>
      </c>
      <c r="P25" s="68">
        <f t="shared" si="3"/>
        <v>6157</v>
      </c>
    </row>
    <row r="26" spans="3:16" s="61" customFormat="1" ht="30" customHeight="1">
      <c r="C26" s="62"/>
      <c r="D26" s="63"/>
      <c r="E26" s="72" t="s">
        <v>52</v>
      </c>
      <c r="F26" s="65">
        <v>536</v>
      </c>
      <c r="G26" s="65">
        <v>874</v>
      </c>
      <c r="H26" s="66">
        <f t="shared" si="4"/>
        <v>1410</v>
      </c>
      <c r="I26" s="135">
        <v>0</v>
      </c>
      <c r="J26" s="65">
        <v>1456</v>
      </c>
      <c r="K26" s="65">
        <v>1366</v>
      </c>
      <c r="L26" s="65">
        <v>843</v>
      </c>
      <c r="M26" s="65">
        <v>609</v>
      </c>
      <c r="N26" s="65">
        <v>268</v>
      </c>
      <c r="O26" s="129">
        <f t="shared" si="2"/>
        <v>4542</v>
      </c>
      <c r="P26" s="68">
        <f t="shared" si="3"/>
        <v>5952</v>
      </c>
    </row>
    <row r="27" spans="3:16" s="61" customFormat="1" ht="30" customHeight="1">
      <c r="C27" s="62"/>
      <c r="D27" s="63"/>
      <c r="E27" s="72" t="s">
        <v>53</v>
      </c>
      <c r="F27" s="65">
        <v>16</v>
      </c>
      <c r="G27" s="65">
        <v>19</v>
      </c>
      <c r="H27" s="66">
        <f t="shared" si="4"/>
        <v>35</v>
      </c>
      <c r="I27" s="135">
        <v>0</v>
      </c>
      <c r="J27" s="65">
        <v>24</v>
      </c>
      <c r="K27" s="65">
        <v>10</v>
      </c>
      <c r="L27" s="65">
        <v>9</v>
      </c>
      <c r="M27" s="65">
        <v>5</v>
      </c>
      <c r="N27" s="65">
        <v>6</v>
      </c>
      <c r="O27" s="129">
        <f t="shared" si="2"/>
        <v>54</v>
      </c>
      <c r="P27" s="68">
        <f t="shared" si="3"/>
        <v>89</v>
      </c>
    </row>
    <row r="28" spans="3:16" s="61" customFormat="1" ht="30" customHeight="1">
      <c r="C28" s="62"/>
      <c r="D28" s="63"/>
      <c r="E28" s="72" t="s">
        <v>54</v>
      </c>
      <c r="F28" s="65">
        <v>26</v>
      </c>
      <c r="G28" s="65">
        <v>24</v>
      </c>
      <c r="H28" s="66">
        <f t="shared" si="4"/>
        <v>50</v>
      </c>
      <c r="I28" s="135">
        <v>0</v>
      </c>
      <c r="J28" s="65">
        <v>35</v>
      </c>
      <c r="K28" s="65">
        <v>14</v>
      </c>
      <c r="L28" s="65">
        <v>11</v>
      </c>
      <c r="M28" s="65">
        <v>6</v>
      </c>
      <c r="N28" s="65">
        <v>0</v>
      </c>
      <c r="O28" s="129">
        <f t="shared" si="2"/>
        <v>66</v>
      </c>
      <c r="P28" s="68">
        <f t="shared" si="3"/>
        <v>116</v>
      </c>
    </row>
    <row r="29" spans="3:16" s="61" customFormat="1" ht="30" customHeight="1">
      <c r="C29" s="62"/>
      <c r="D29" s="74" t="s">
        <v>55</v>
      </c>
      <c r="E29" s="75"/>
      <c r="F29" s="65">
        <v>19</v>
      </c>
      <c r="G29" s="65">
        <v>12</v>
      </c>
      <c r="H29" s="66">
        <f t="shared" si="4"/>
        <v>31</v>
      </c>
      <c r="I29" s="135">
        <v>0</v>
      </c>
      <c r="J29" s="65">
        <v>96</v>
      </c>
      <c r="K29" s="65">
        <v>57</v>
      </c>
      <c r="L29" s="65">
        <v>61</v>
      </c>
      <c r="M29" s="65">
        <v>63</v>
      </c>
      <c r="N29" s="65">
        <v>30</v>
      </c>
      <c r="O29" s="129">
        <f t="shared" si="2"/>
        <v>307</v>
      </c>
      <c r="P29" s="68">
        <f t="shared" si="3"/>
        <v>338</v>
      </c>
    </row>
    <row r="30" spans="3:16" s="61" customFormat="1" ht="30" customHeight="1" thickBot="1">
      <c r="C30" s="76"/>
      <c r="D30" s="77" t="s">
        <v>56</v>
      </c>
      <c r="E30" s="78"/>
      <c r="F30" s="79">
        <v>802</v>
      </c>
      <c r="G30" s="79">
        <v>1155</v>
      </c>
      <c r="H30" s="80">
        <f t="shared" si="4"/>
        <v>1957</v>
      </c>
      <c r="I30" s="136">
        <v>0</v>
      </c>
      <c r="J30" s="79">
        <v>3176</v>
      </c>
      <c r="K30" s="79">
        <v>1928</v>
      </c>
      <c r="L30" s="79">
        <v>1066</v>
      </c>
      <c r="M30" s="79">
        <v>752</v>
      </c>
      <c r="N30" s="79">
        <v>328</v>
      </c>
      <c r="O30" s="130">
        <f t="shared" si="2"/>
        <v>7250</v>
      </c>
      <c r="P30" s="82">
        <f t="shared" si="3"/>
        <v>9207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13</v>
      </c>
      <c r="G31" s="60">
        <f>SUM(G32:G40)</f>
        <v>11</v>
      </c>
      <c r="H31" s="85">
        <f t="shared" si="4"/>
        <v>24</v>
      </c>
      <c r="I31" s="134">
        <f aca="true" t="shared" si="8" ref="I31:N31">SUM(I32:I40)</f>
        <v>0</v>
      </c>
      <c r="J31" s="60">
        <f t="shared" si="8"/>
        <v>1201</v>
      </c>
      <c r="K31" s="60">
        <f t="shared" si="8"/>
        <v>842</v>
      </c>
      <c r="L31" s="60">
        <f t="shared" si="8"/>
        <v>695</v>
      </c>
      <c r="M31" s="60">
        <f t="shared" si="8"/>
        <v>567</v>
      </c>
      <c r="N31" s="60">
        <f t="shared" si="8"/>
        <v>334</v>
      </c>
      <c r="O31" s="128">
        <f t="shared" si="2"/>
        <v>3639</v>
      </c>
      <c r="P31" s="87">
        <f t="shared" si="3"/>
        <v>3663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4"/>
        <v>0</v>
      </c>
      <c r="I32" s="137">
        <v>0</v>
      </c>
      <c r="J32" s="89">
        <v>162</v>
      </c>
      <c r="K32" s="89">
        <v>170</v>
      </c>
      <c r="L32" s="89">
        <v>95</v>
      </c>
      <c r="M32" s="89">
        <v>65</v>
      </c>
      <c r="N32" s="89">
        <v>17</v>
      </c>
      <c r="O32" s="131">
        <f t="shared" si="2"/>
        <v>509</v>
      </c>
      <c r="P32" s="92">
        <f t="shared" si="3"/>
        <v>509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4"/>
        <v>0</v>
      </c>
      <c r="I33" s="137">
        <v>0</v>
      </c>
      <c r="J33" s="65">
        <v>18</v>
      </c>
      <c r="K33" s="65">
        <v>17</v>
      </c>
      <c r="L33" s="65">
        <v>13</v>
      </c>
      <c r="M33" s="65">
        <v>7</v>
      </c>
      <c r="N33" s="65">
        <v>4</v>
      </c>
      <c r="O33" s="129">
        <f t="shared" si="2"/>
        <v>59</v>
      </c>
      <c r="P33" s="68">
        <f t="shared" si="3"/>
        <v>59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4"/>
        <v>0</v>
      </c>
      <c r="I34" s="137">
        <v>0</v>
      </c>
      <c r="J34" s="65">
        <v>784</v>
      </c>
      <c r="K34" s="65">
        <v>461</v>
      </c>
      <c r="L34" s="65">
        <v>265</v>
      </c>
      <c r="M34" s="65">
        <v>120</v>
      </c>
      <c r="N34" s="65">
        <v>50</v>
      </c>
      <c r="O34" s="129">
        <f t="shared" si="2"/>
        <v>1680</v>
      </c>
      <c r="P34" s="68">
        <f t="shared" si="3"/>
        <v>1680</v>
      </c>
    </row>
    <row r="35" spans="3:16" s="61" customFormat="1" ht="30" customHeight="1">
      <c r="C35" s="62"/>
      <c r="D35" s="74" t="s">
        <v>60</v>
      </c>
      <c r="E35" s="75"/>
      <c r="F35" s="65">
        <v>0</v>
      </c>
      <c r="G35" s="65">
        <v>0</v>
      </c>
      <c r="H35" s="66">
        <f t="shared" si="4"/>
        <v>0</v>
      </c>
      <c r="I35" s="135">
        <v>0</v>
      </c>
      <c r="J35" s="65">
        <v>48</v>
      </c>
      <c r="K35" s="65">
        <v>35</v>
      </c>
      <c r="L35" s="65">
        <v>33</v>
      </c>
      <c r="M35" s="65">
        <v>38</v>
      </c>
      <c r="N35" s="65">
        <v>21</v>
      </c>
      <c r="O35" s="129">
        <f t="shared" si="2"/>
        <v>175</v>
      </c>
      <c r="P35" s="68">
        <f t="shared" si="3"/>
        <v>175</v>
      </c>
    </row>
    <row r="36" spans="3:16" s="61" customFormat="1" ht="30" customHeight="1">
      <c r="C36" s="62"/>
      <c r="D36" s="74" t="s">
        <v>61</v>
      </c>
      <c r="E36" s="75"/>
      <c r="F36" s="65">
        <v>13</v>
      </c>
      <c r="G36" s="65">
        <v>11</v>
      </c>
      <c r="H36" s="66">
        <f t="shared" si="4"/>
        <v>24</v>
      </c>
      <c r="I36" s="135">
        <v>0</v>
      </c>
      <c r="J36" s="65">
        <v>114</v>
      </c>
      <c r="K36" s="65">
        <v>65</v>
      </c>
      <c r="L36" s="65">
        <v>65</v>
      </c>
      <c r="M36" s="65">
        <v>42</v>
      </c>
      <c r="N36" s="65">
        <v>14</v>
      </c>
      <c r="O36" s="129">
        <f t="shared" si="2"/>
        <v>300</v>
      </c>
      <c r="P36" s="68">
        <f t="shared" si="3"/>
        <v>324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4"/>
        <v>0</v>
      </c>
      <c r="I37" s="137">
        <v>0</v>
      </c>
      <c r="J37" s="65">
        <v>74</v>
      </c>
      <c r="K37" s="65">
        <v>88</v>
      </c>
      <c r="L37" s="65">
        <v>134</v>
      </c>
      <c r="M37" s="65">
        <v>52</v>
      </c>
      <c r="N37" s="65">
        <v>40</v>
      </c>
      <c r="O37" s="129">
        <f t="shared" si="2"/>
        <v>388</v>
      </c>
      <c r="P37" s="68">
        <f t="shared" si="3"/>
        <v>388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4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2"/>
        <v>0</v>
      </c>
      <c r="P38" s="68">
        <f t="shared" si="3"/>
        <v>0</v>
      </c>
    </row>
    <row r="39" spans="3:16" s="61" customFormat="1" ht="30" customHeight="1">
      <c r="C39" s="62"/>
      <c r="D39" s="198" t="s">
        <v>64</v>
      </c>
      <c r="E39" s="199"/>
      <c r="F39" s="65">
        <v>0</v>
      </c>
      <c r="G39" s="65">
        <v>0</v>
      </c>
      <c r="H39" s="66">
        <f t="shared" si="4"/>
        <v>0</v>
      </c>
      <c r="I39" s="137">
        <v>0</v>
      </c>
      <c r="J39" s="65">
        <v>1</v>
      </c>
      <c r="K39" s="65">
        <v>6</v>
      </c>
      <c r="L39" s="65">
        <v>90</v>
      </c>
      <c r="M39" s="65">
        <v>243</v>
      </c>
      <c r="N39" s="65">
        <v>188</v>
      </c>
      <c r="O39" s="129">
        <f t="shared" si="2"/>
        <v>528</v>
      </c>
      <c r="P39" s="68">
        <f t="shared" si="3"/>
        <v>528</v>
      </c>
    </row>
    <row r="40" spans="3:16" s="61" customFormat="1" ht="30" customHeight="1" thickBot="1">
      <c r="C40" s="76"/>
      <c r="D40" s="200" t="s">
        <v>65</v>
      </c>
      <c r="E40" s="201"/>
      <c r="F40" s="93">
        <v>0</v>
      </c>
      <c r="G40" s="93">
        <v>0</v>
      </c>
      <c r="H40" s="94">
        <f t="shared" si="4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2"/>
        <v>0</v>
      </c>
      <c r="P40" s="96">
        <f t="shared" si="3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>SUM(F41:G41)</f>
        <v>0</v>
      </c>
      <c r="I41" s="139">
        <v>0</v>
      </c>
      <c r="J41" s="60">
        <f>SUM(J42:J45)</f>
        <v>164</v>
      </c>
      <c r="K41" s="60">
        <f>SUM(K42:K45)</f>
        <v>159</v>
      </c>
      <c r="L41" s="60">
        <f>SUM(L42:L45)</f>
        <v>428</v>
      </c>
      <c r="M41" s="60">
        <f>SUM(M42:M45)</f>
        <v>891</v>
      </c>
      <c r="N41" s="60">
        <f>SUM(N42:N45)</f>
        <v>600</v>
      </c>
      <c r="O41" s="128">
        <f>SUM(I41:N41)</f>
        <v>2242</v>
      </c>
      <c r="P41" s="87">
        <f t="shared" si="3"/>
        <v>2242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4"/>
        <v>0</v>
      </c>
      <c r="I42" s="137">
        <v>0</v>
      </c>
      <c r="J42" s="65">
        <v>8</v>
      </c>
      <c r="K42" s="65">
        <v>14</v>
      </c>
      <c r="L42" s="65">
        <v>190</v>
      </c>
      <c r="M42" s="65">
        <v>489</v>
      </c>
      <c r="N42" s="65">
        <v>380</v>
      </c>
      <c r="O42" s="129">
        <f t="shared" si="2"/>
        <v>1081</v>
      </c>
      <c r="P42" s="68">
        <f t="shared" si="3"/>
        <v>1081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4"/>
        <v>0</v>
      </c>
      <c r="I43" s="137">
        <v>0</v>
      </c>
      <c r="J43" s="65">
        <v>149</v>
      </c>
      <c r="K43" s="65">
        <v>136</v>
      </c>
      <c r="L43" s="65">
        <v>196</v>
      </c>
      <c r="M43" s="65">
        <v>237</v>
      </c>
      <c r="N43" s="65">
        <v>108</v>
      </c>
      <c r="O43" s="129">
        <f t="shared" si="2"/>
        <v>826</v>
      </c>
      <c r="P43" s="68">
        <f t="shared" si="3"/>
        <v>826</v>
      </c>
    </row>
    <row r="44" spans="3:16" s="61" customFormat="1" ht="30" customHeight="1">
      <c r="C44" s="62"/>
      <c r="D44" s="74" t="s">
        <v>69</v>
      </c>
      <c r="E44" s="75"/>
      <c r="F44" s="146">
        <v>0</v>
      </c>
      <c r="G44" s="146">
        <v>0</v>
      </c>
      <c r="H44" s="66">
        <f t="shared" si="4"/>
        <v>0</v>
      </c>
      <c r="I44" s="147">
        <v>0</v>
      </c>
      <c r="J44" s="146">
        <v>7</v>
      </c>
      <c r="K44" s="146">
        <v>9</v>
      </c>
      <c r="L44" s="146">
        <v>42</v>
      </c>
      <c r="M44" s="146">
        <v>165</v>
      </c>
      <c r="N44" s="146">
        <v>112</v>
      </c>
      <c r="O44" s="129">
        <f>SUM(I44:N44)</f>
        <v>335</v>
      </c>
      <c r="P44" s="68">
        <f>SUM(O44,H44)</f>
        <v>335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4"/>
        <v>0</v>
      </c>
      <c r="I45" s="140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130">
        <f t="shared" si="2"/>
        <v>0</v>
      </c>
      <c r="P45" s="82">
        <f t="shared" si="3"/>
        <v>0</v>
      </c>
    </row>
    <row r="46" spans="3:16" s="61" customFormat="1" ht="30" customHeight="1" thickBot="1">
      <c r="C46" s="202" t="s">
        <v>70</v>
      </c>
      <c r="D46" s="203"/>
      <c r="E46" s="204"/>
      <c r="F46" s="99">
        <f>SUM(F10,F31,F41)</f>
        <v>1807</v>
      </c>
      <c r="G46" s="99">
        <f>SUM(G10,G31,G41)</f>
        <v>2647</v>
      </c>
      <c r="H46" s="101">
        <f>SUM(F46:G46)</f>
        <v>4454</v>
      </c>
      <c r="I46" s="141">
        <f aca="true" t="shared" si="9" ref="I46:N46">SUM(I10,I31,I41)</f>
        <v>0</v>
      </c>
      <c r="J46" s="99">
        <f t="shared" si="9"/>
        <v>10261</v>
      </c>
      <c r="K46" s="99">
        <f t="shared" si="9"/>
        <v>7076</v>
      </c>
      <c r="L46" s="99">
        <f t="shared" si="9"/>
        <v>4832</v>
      </c>
      <c r="M46" s="99">
        <f t="shared" si="9"/>
        <v>4202</v>
      </c>
      <c r="N46" s="99">
        <f t="shared" si="9"/>
        <v>2226</v>
      </c>
      <c r="O46" s="133">
        <f>SUM(I46:N46)</f>
        <v>28597</v>
      </c>
      <c r="P46" s="103">
        <f>SUM(O46,H46)</f>
        <v>33051</v>
      </c>
    </row>
    <row r="47" spans="3:17" s="61" customFormat="1" ht="30" customHeight="1" thickBot="1" thickTop="1">
      <c r="C47" s="100" t="s">
        <v>71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42"/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1649324</v>
      </c>
      <c r="G48" s="60">
        <f>SUM(G49,G55,G58,G63,G67,G68)</f>
        <v>3372096</v>
      </c>
      <c r="H48" s="85">
        <f>SUM(F48:G48)</f>
        <v>5021420</v>
      </c>
      <c r="I48" s="86">
        <f aca="true" t="shared" si="10" ref="I48:N48">SUM(I49,I55,I58,I63,I67,I68)</f>
        <v>0</v>
      </c>
      <c r="J48" s="60">
        <f t="shared" si="10"/>
        <v>26978961</v>
      </c>
      <c r="K48" s="60">
        <f t="shared" si="10"/>
        <v>21771169</v>
      </c>
      <c r="L48" s="60">
        <f t="shared" si="10"/>
        <v>18184465</v>
      </c>
      <c r="M48" s="60">
        <f t="shared" si="10"/>
        <v>15930510</v>
      </c>
      <c r="N48" s="60">
        <f t="shared" si="10"/>
        <v>8398797</v>
      </c>
      <c r="O48" s="128">
        <f>SUM(I48:N48)</f>
        <v>91263902</v>
      </c>
      <c r="P48" s="87">
        <f>SUM(O48,H48)</f>
        <v>96285322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202546</v>
      </c>
      <c r="G49" s="65">
        <f>SUM(G50:G54)</f>
        <v>605792</v>
      </c>
      <c r="H49" s="66">
        <f aca="true" t="shared" si="11" ref="H49:H83">SUM(F49:G49)</f>
        <v>808338</v>
      </c>
      <c r="I49" s="67">
        <f aca="true" t="shared" si="12" ref="I49:N49">SUM(I50:I54)</f>
        <v>0</v>
      </c>
      <c r="J49" s="65">
        <f t="shared" si="12"/>
        <v>5212933</v>
      </c>
      <c r="K49" s="65">
        <f t="shared" si="12"/>
        <v>3915343</v>
      </c>
      <c r="L49" s="65">
        <f t="shared" si="12"/>
        <v>3238543</v>
      </c>
      <c r="M49" s="65">
        <f t="shared" si="12"/>
        <v>3450987</v>
      </c>
      <c r="N49" s="65">
        <f t="shared" si="12"/>
        <v>2494941</v>
      </c>
      <c r="O49" s="129">
        <f aca="true" t="shared" si="13" ref="O49:O83">SUM(I49:N49)</f>
        <v>18312747</v>
      </c>
      <c r="P49" s="68">
        <f aca="true" t="shared" si="14" ref="P49:P83">SUM(O49,H49)</f>
        <v>19121085</v>
      </c>
    </row>
    <row r="50" spans="3:16" s="61" customFormat="1" ht="30" customHeight="1">
      <c r="C50" s="62"/>
      <c r="D50" s="63"/>
      <c r="E50" s="69" t="s">
        <v>39</v>
      </c>
      <c r="F50" s="65">
        <v>1904</v>
      </c>
      <c r="G50" s="65">
        <v>0</v>
      </c>
      <c r="H50" s="66">
        <f t="shared" si="11"/>
        <v>1904</v>
      </c>
      <c r="I50" s="67">
        <v>0</v>
      </c>
      <c r="J50" s="65">
        <v>3335395</v>
      </c>
      <c r="K50" s="65">
        <v>2374465</v>
      </c>
      <c r="L50" s="65">
        <v>2090804</v>
      </c>
      <c r="M50" s="65">
        <v>2185880</v>
      </c>
      <c r="N50" s="65">
        <v>1549013</v>
      </c>
      <c r="O50" s="129">
        <f t="shared" si="13"/>
        <v>11535557</v>
      </c>
      <c r="P50" s="68">
        <f t="shared" si="14"/>
        <v>11537461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1"/>
        <v>0</v>
      </c>
      <c r="I51" s="67">
        <v>0</v>
      </c>
      <c r="J51" s="65">
        <v>1303</v>
      </c>
      <c r="K51" s="65">
        <v>28700</v>
      </c>
      <c r="L51" s="65">
        <v>59416</v>
      </c>
      <c r="M51" s="65">
        <v>282354</v>
      </c>
      <c r="N51" s="65">
        <v>264837</v>
      </c>
      <c r="O51" s="129">
        <f t="shared" si="13"/>
        <v>636610</v>
      </c>
      <c r="P51" s="68">
        <f t="shared" si="14"/>
        <v>636610</v>
      </c>
    </row>
    <row r="52" spans="3:16" s="61" customFormat="1" ht="30" customHeight="1">
      <c r="C52" s="62"/>
      <c r="D52" s="63"/>
      <c r="E52" s="69" t="s">
        <v>41</v>
      </c>
      <c r="F52" s="65">
        <v>83456</v>
      </c>
      <c r="G52" s="65">
        <v>259824</v>
      </c>
      <c r="H52" s="66">
        <f t="shared" si="11"/>
        <v>343280</v>
      </c>
      <c r="I52" s="67">
        <v>0</v>
      </c>
      <c r="J52" s="65">
        <v>790754</v>
      </c>
      <c r="K52" s="65">
        <v>682677</v>
      </c>
      <c r="L52" s="65">
        <v>440540</v>
      </c>
      <c r="M52" s="65">
        <v>494080</v>
      </c>
      <c r="N52" s="65">
        <v>370884</v>
      </c>
      <c r="O52" s="129">
        <f t="shared" si="13"/>
        <v>2778935</v>
      </c>
      <c r="P52" s="68">
        <f t="shared" si="14"/>
        <v>3122215</v>
      </c>
    </row>
    <row r="53" spans="3:16" s="61" customFormat="1" ht="30" customHeight="1">
      <c r="C53" s="62"/>
      <c r="D53" s="63"/>
      <c r="E53" s="69" t="s">
        <v>42</v>
      </c>
      <c r="F53" s="65">
        <v>88004</v>
      </c>
      <c r="G53" s="65">
        <v>301486</v>
      </c>
      <c r="H53" s="66">
        <f t="shared" si="11"/>
        <v>389490</v>
      </c>
      <c r="I53" s="67">
        <v>0</v>
      </c>
      <c r="J53" s="65">
        <v>740769</v>
      </c>
      <c r="K53" s="65">
        <v>523544</v>
      </c>
      <c r="L53" s="65">
        <v>406175</v>
      </c>
      <c r="M53" s="65">
        <v>270198</v>
      </c>
      <c r="N53" s="65">
        <v>193769</v>
      </c>
      <c r="O53" s="129">
        <f t="shared" si="13"/>
        <v>2134455</v>
      </c>
      <c r="P53" s="68">
        <f t="shared" si="14"/>
        <v>2523945</v>
      </c>
    </row>
    <row r="54" spans="3:16" s="61" customFormat="1" ht="30" customHeight="1">
      <c r="C54" s="62"/>
      <c r="D54" s="63"/>
      <c r="E54" s="69" t="s">
        <v>43</v>
      </c>
      <c r="F54" s="65">
        <v>29182</v>
      </c>
      <c r="G54" s="65">
        <v>44482</v>
      </c>
      <c r="H54" s="66">
        <f t="shared" si="11"/>
        <v>73664</v>
      </c>
      <c r="I54" s="67">
        <v>0</v>
      </c>
      <c r="J54" s="65">
        <v>344712</v>
      </c>
      <c r="K54" s="65">
        <v>305957</v>
      </c>
      <c r="L54" s="65">
        <v>241608</v>
      </c>
      <c r="M54" s="65">
        <v>218475</v>
      </c>
      <c r="N54" s="65">
        <v>116438</v>
      </c>
      <c r="O54" s="129">
        <f t="shared" si="13"/>
        <v>1227190</v>
      </c>
      <c r="P54" s="68">
        <f t="shared" si="14"/>
        <v>1300854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680523</v>
      </c>
      <c r="G55" s="65">
        <f>SUM(G56:G57)</f>
        <v>1435228</v>
      </c>
      <c r="H55" s="66">
        <f t="shared" si="11"/>
        <v>2115751</v>
      </c>
      <c r="I55" s="67">
        <f aca="true" t="shared" si="15" ref="I55:N55">SUM(I56:I57)</f>
        <v>0</v>
      </c>
      <c r="J55" s="65">
        <f t="shared" si="15"/>
        <v>14087006</v>
      </c>
      <c r="K55" s="65">
        <f t="shared" si="15"/>
        <v>11133862</v>
      </c>
      <c r="L55" s="65">
        <f t="shared" si="15"/>
        <v>7967691</v>
      </c>
      <c r="M55" s="65">
        <f t="shared" si="15"/>
        <v>5909194</v>
      </c>
      <c r="N55" s="65">
        <f t="shared" si="15"/>
        <v>2906407</v>
      </c>
      <c r="O55" s="129">
        <f t="shared" si="13"/>
        <v>42004160</v>
      </c>
      <c r="P55" s="68">
        <f t="shared" si="14"/>
        <v>44119911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3815</v>
      </c>
      <c r="H56" s="66">
        <f t="shared" si="11"/>
        <v>3815</v>
      </c>
      <c r="I56" s="67">
        <v>0</v>
      </c>
      <c r="J56" s="65">
        <v>10471124</v>
      </c>
      <c r="K56" s="65">
        <v>8645478</v>
      </c>
      <c r="L56" s="65">
        <v>6181541</v>
      </c>
      <c r="M56" s="65">
        <v>5193996</v>
      </c>
      <c r="N56" s="65">
        <v>2534445</v>
      </c>
      <c r="O56" s="129">
        <f t="shared" si="13"/>
        <v>33026584</v>
      </c>
      <c r="P56" s="68">
        <f t="shared" si="14"/>
        <v>33030399</v>
      </c>
    </row>
    <row r="57" spans="3:16" s="61" customFormat="1" ht="30" customHeight="1">
      <c r="C57" s="62"/>
      <c r="D57" s="63"/>
      <c r="E57" s="69" t="s">
        <v>46</v>
      </c>
      <c r="F57" s="65">
        <v>680523</v>
      </c>
      <c r="G57" s="65">
        <v>1431413</v>
      </c>
      <c r="H57" s="66">
        <f t="shared" si="11"/>
        <v>2111936</v>
      </c>
      <c r="I57" s="67">
        <v>0</v>
      </c>
      <c r="J57" s="65">
        <v>3615882</v>
      </c>
      <c r="K57" s="65">
        <v>2488384</v>
      </c>
      <c r="L57" s="65">
        <v>1786150</v>
      </c>
      <c r="M57" s="65">
        <v>715198</v>
      </c>
      <c r="N57" s="65">
        <v>371962</v>
      </c>
      <c r="O57" s="129">
        <f t="shared" si="13"/>
        <v>8977576</v>
      </c>
      <c r="P57" s="68">
        <f t="shared" si="14"/>
        <v>11089512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13664</v>
      </c>
      <c r="G58" s="65">
        <f>SUM(G59:G62)</f>
        <v>97709</v>
      </c>
      <c r="H58" s="66">
        <f t="shared" si="11"/>
        <v>111373</v>
      </c>
      <c r="I58" s="67">
        <f aca="true" t="shared" si="16" ref="I58:N58">SUM(I59:I62)</f>
        <v>0</v>
      </c>
      <c r="J58" s="65">
        <f t="shared" si="16"/>
        <v>1127228</v>
      </c>
      <c r="K58" s="65">
        <f t="shared" si="16"/>
        <v>1443544</v>
      </c>
      <c r="L58" s="65">
        <f t="shared" si="16"/>
        <v>2618038</v>
      </c>
      <c r="M58" s="65">
        <f t="shared" si="16"/>
        <v>2845905</v>
      </c>
      <c r="N58" s="65">
        <f t="shared" si="16"/>
        <v>1233698</v>
      </c>
      <c r="O58" s="129">
        <f t="shared" si="13"/>
        <v>9268413</v>
      </c>
      <c r="P58" s="68">
        <f t="shared" si="14"/>
        <v>9379786</v>
      </c>
    </row>
    <row r="59" spans="3:16" s="61" customFormat="1" ht="30" customHeight="1">
      <c r="C59" s="62"/>
      <c r="D59" s="63"/>
      <c r="E59" s="69" t="s">
        <v>48</v>
      </c>
      <c r="F59" s="65">
        <v>13664</v>
      </c>
      <c r="G59" s="65">
        <v>85042</v>
      </c>
      <c r="H59" s="66">
        <f t="shared" si="11"/>
        <v>98706</v>
      </c>
      <c r="I59" s="67">
        <v>0</v>
      </c>
      <c r="J59" s="65">
        <v>924743</v>
      </c>
      <c r="K59" s="65">
        <v>1178063</v>
      </c>
      <c r="L59" s="65">
        <v>2489791</v>
      </c>
      <c r="M59" s="65">
        <v>2786021</v>
      </c>
      <c r="N59" s="65">
        <v>1182261</v>
      </c>
      <c r="O59" s="129">
        <f t="shared" si="13"/>
        <v>8560879</v>
      </c>
      <c r="P59" s="68">
        <f t="shared" si="14"/>
        <v>8659585</v>
      </c>
    </row>
    <row r="60" spans="3:16" s="61" customFormat="1" ht="30" customHeight="1">
      <c r="C60" s="62"/>
      <c r="D60" s="63"/>
      <c r="E60" s="72" t="s">
        <v>49</v>
      </c>
      <c r="F60" s="65">
        <v>0</v>
      </c>
      <c r="G60" s="65">
        <v>12667</v>
      </c>
      <c r="H60" s="66">
        <f t="shared" si="11"/>
        <v>12667</v>
      </c>
      <c r="I60" s="67">
        <v>0</v>
      </c>
      <c r="J60" s="65">
        <v>202485</v>
      </c>
      <c r="K60" s="65">
        <v>259787</v>
      </c>
      <c r="L60" s="65">
        <v>128247</v>
      </c>
      <c r="M60" s="65">
        <v>59884</v>
      </c>
      <c r="N60" s="65">
        <v>51437</v>
      </c>
      <c r="O60" s="129">
        <f t="shared" si="13"/>
        <v>701840</v>
      </c>
      <c r="P60" s="68">
        <f t="shared" si="14"/>
        <v>714507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1"/>
        <v>0</v>
      </c>
      <c r="I61" s="67">
        <v>0</v>
      </c>
      <c r="J61" s="65">
        <v>0</v>
      </c>
      <c r="K61" s="65">
        <v>5694</v>
      </c>
      <c r="L61" s="65">
        <v>0</v>
      </c>
      <c r="M61" s="65">
        <v>0</v>
      </c>
      <c r="N61" s="65">
        <v>0</v>
      </c>
      <c r="O61" s="129">
        <f t="shared" si="13"/>
        <v>5694</v>
      </c>
      <c r="P61" s="68">
        <f t="shared" si="14"/>
        <v>5694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13"/>
        <v>0</v>
      </c>
      <c r="P62" s="68">
        <f t="shared" si="14"/>
        <v>0</v>
      </c>
    </row>
    <row r="63" spans="3:16" s="61" customFormat="1" ht="30" customHeight="1">
      <c r="C63" s="62"/>
      <c r="D63" s="70" t="s">
        <v>51</v>
      </c>
      <c r="E63" s="71"/>
      <c r="F63" s="65">
        <f>SUM(F64)</f>
        <v>272960</v>
      </c>
      <c r="G63" s="65">
        <f>SUM(G64)</f>
        <v>605880</v>
      </c>
      <c r="H63" s="66">
        <f t="shared" si="11"/>
        <v>878840</v>
      </c>
      <c r="I63" s="67">
        <f aca="true" t="shared" si="17" ref="I63:N63">SUM(I64)</f>
        <v>0</v>
      </c>
      <c r="J63" s="65">
        <f t="shared" si="17"/>
        <v>1110836</v>
      </c>
      <c r="K63" s="65">
        <f t="shared" si="17"/>
        <v>1821733</v>
      </c>
      <c r="L63" s="65">
        <f t="shared" si="17"/>
        <v>1384239</v>
      </c>
      <c r="M63" s="65">
        <f t="shared" si="17"/>
        <v>1074405</v>
      </c>
      <c r="N63" s="65">
        <f t="shared" si="17"/>
        <v>576788</v>
      </c>
      <c r="O63" s="129">
        <f t="shared" si="13"/>
        <v>5968001</v>
      </c>
      <c r="P63" s="68">
        <f t="shared" si="14"/>
        <v>6846841</v>
      </c>
    </row>
    <row r="64" spans="3:16" s="61" customFormat="1" ht="30" customHeight="1">
      <c r="C64" s="62"/>
      <c r="D64" s="63"/>
      <c r="E64" s="72" t="s">
        <v>52</v>
      </c>
      <c r="F64" s="65">
        <v>272960</v>
      </c>
      <c r="G64" s="65">
        <v>605880</v>
      </c>
      <c r="H64" s="66">
        <f t="shared" si="11"/>
        <v>878840</v>
      </c>
      <c r="I64" s="67">
        <v>0</v>
      </c>
      <c r="J64" s="65">
        <v>1110836</v>
      </c>
      <c r="K64" s="65">
        <v>1821733</v>
      </c>
      <c r="L64" s="65">
        <v>1384239</v>
      </c>
      <c r="M64" s="65">
        <v>1074405</v>
      </c>
      <c r="N64" s="65">
        <v>576788</v>
      </c>
      <c r="O64" s="129">
        <f t="shared" si="13"/>
        <v>5968001</v>
      </c>
      <c r="P64" s="68">
        <f t="shared" si="14"/>
        <v>6846841</v>
      </c>
    </row>
    <row r="65" spans="3:16" s="61" customFormat="1" ht="30" customHeight="1" hidden="1">
      <c r="C65" s="62"/>
      <c r="D65" s="63"/>
      <c r="E65" s="72" t="s">
        <v>53</v>
      </c>
      <c r="F65" s="65">
        <v>0</v>
      </c>
      <c r="G65" s="65">
        <v>0</v>
      </c>
      <c r="H65" s="66">
        <f t="shared" si="11"/>
        <v>0</v>
      </c>
      <c r="I65" s="67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129">
        <f t="shared" si="13"/>
        <v>0</v>
      </c>
      <c r="P65" s="68">
        <f t="shared" si="14"/>
        <v>0</v>
      </c>
    </row>
    <row r="66" spans="3:16" s="61" customFormat="1" ht="30" customHeight="1" hidden="1">
      <c r="C66" s="62"/>
      <c r="D66" s="63"/>
      <c r="E66" s="72" t="s">
        <v>54</v>
      </c>
      <c r="F66" s="65">
        <v>0</v>
      </c>
      <c r="G66" s="65">
        <v>0</v>
      </c>
      <c r="H66" s="66">
        <f t="shared" si="11"/>
        <v>0</v>
      </c>
      <c r="I66" s="67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129">
        <f t="shared" si="13"/>
        <v>0</v>
      </c>
      <c r="P66" s="68">
        <f t="shared" si="14"/>
        <v>0</v>
      </c>
    </row>
    <row r="67" spans="3:16" s="61" customFormat="1" ht="30" customHeight="1">
      <c r="C67" s="62"/>
      <c r="D67" s="74" t="s">
        <v>55</v>
      </c>
      <c r="E67" s="75"/>
      <c r="F67" s="65">
        <v>124871</v>
      </c>
      <c r="G67" s="65">
        <v>120337</v>
      </c>
      <c r="H67" s="66">
        <f t="shared" si="11"/>
        <v>245208</v>
      </c>
      <c r="I67" s="67">
        <v>0</v>
      </c>
      <c r="J67" s="65">
        <v>1612156</v>
      </c>
      <c r="K67" s="65">
        <v>1129211</v>
      </c>
      <c r="L67" s="65">
        <v>1366378</v>
      </c>
      <c r="M67" s="65">
        <v>1522945</v>
      </c>
      <c r="N67" s="65">
        <v>703049</v>
      </c>
      <c r="O67" s="129">
        <f t="shared" si="13"/>
        <v>6333739</v>
      </c>
      <c r="P67" s="68">
        <f t="shared" si="14"/>
        <v>6578947</v>
      </c>
    </row>
    <row r="68" spans="3:16" s="61" customFormat="1" ht="30" customHeight="1" thickBot="1">
      <c r="C68" s="76"/>
      <c r="D68" s="77" t="s">
        <v>56</v>
      </c>
      <c r="E68" s="78"/>
      <c r="F68" s="79">
        <v>354760</v>
      </c>
      <c r="G68" s="79">
        <v>507150</v>
      </c>
      <c r="H68" s="80">
        <f t="shared" si="11"/>
        <v>861910</v>
      </c>
      <c r="I68" s="81">
        <v>0</v>
      </c>
      <c r="J68" s="79">
        <v>3828802</v>
      </c>
      <c r="K68" s="79">
        <v>2327476</v>
      </c>
      <c r="L68" s="79">
        <v>1609576</v>
      </c>
      <c r="M68" s="79">
        <v>1127074</v>
      </c>
      <c r="N68" s="79">
        <v>483914</v>
      </c>
      <c r="O68" s="130">
        <f t="shared" si="13"/>
        <v>9376842</v>
      </c>
      <c r="P68" s="82">
        <f t="shared" si="14"/>
        <v>10238752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65364</v>
      </c>
      <c r="G69" s="60">
        <f>SUM(G70:G78)</f>
        <v>94700</v>
      </c>
      <c r="H69" s="85">
        <f t="shared" si="11"/>
        <v>160064</v>
      </c>
      <c r="I69" s="86">
        <f aca="true" t="shared" si="18" ref="I69:N69">SUM(I70:I78)</f>
        <v>0</v>
      </c>
      <c r="J69" s="60">
        <f t="shared" si="18"/>
        <v>10274900</v>
      </c>
      <c r="K69" s="60">
        <f t="shared" si="18"/>
        <v>10063734</v>
      </c>
      <c r="L69" s="60">
        <f t="shared" si="18"/>
        <v>13020497</v>
      </c>
      <c r="M69" s="60">
        <f t="shared" si="18"/>
        <v>13639789</v>
      </c>
      <c r="N69" s="60">
        <f t="shared" si="18"/>
        <v>9676784</v>
      </c>
      <c r="O69" s="128">
        <f t="shared" si="13"/>
        <v>56675704</v>
      </c>
      <c r="P69" s="87">
        <f t="shared" si="14"/>
        <v>56835768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1"/>
        <v>0</v>
      </c>
      <c r="I70" s="91">
        <v>0</v>
      </c>
      <c r="J70" s="89">
        <v>1088265</v>
      </c>
      <c r="K70" s="89">
        <v>1887584</v>
      </c>
      <c r="L70" s="89">
        <v>1665302</v>
      </c>
      <c r="M70" s="89">
        <v>1423278</v>
      </c>
      <c r="N70" s="89">
        <v>474924</v>
      </c>
      <c r="O70" s="131">
        <f t="shared" si="13"/>
        <v>6539353</v>
      </c>
      <c r="P70" s="92">
        <f t="shared" si="14"/>
        <v>6539353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5">
        <f t="shared" si="11"/>
        <v>0</v>
      </c>
      <c r="I71" s="91">
        <v>0</v>
      </c>
      <c r="J71" s="65">
        <v>40112</v>
      </c>
      <c r="K71" s="65">
        <v>23585</v>
      </c>
      <c r="L71" s="65">
        <v>23354</v>
      </c>
      <c r="M71" s="65">
        <v>15818</v>
      </c>
      <c r="N71" s="65">
        <v>21697</v>
      </c>
      <c r="O71" s="129">
        <f t="shared" si="13"/>
        <v>124566</v>
      </c>
      <c r="P71" s="68">
        <f t="shared" si="14"/>
        <v>124566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5134886</v>
      </c>
      <c r="K72" s="65">
        <v>4032343</v>
      </c>
      <c r="L72" s="65">
        <v>3117972</v>
      </c>
      <c r="M72" s="65">
        <v>1622602</v>
      </c>
      <c r="N72" s="65">
        <v>1169372</v>
      </c>
      <c r="O72" s="129">
        <f t="shared" si="13"/>
        <v>15077175</v>
      </c>
      <c r="P72" s="68">
        <f t="shared" si="14"/>
        <v>15077175</v>
      </c>
    </row>
    <row r="73" spans="3:16" s="61" customFormat="1" ht="30" customHeight="1">
      <c r="C73" s="62"/>
      <c r="D73" s="74" t="s">
        <v>60</v>
      </c>
      <c r="E73" s="75"/>
      <c r="F73" s="65">
        <v>0</v>
      </c>
      <c r="G73" s="65">
        <v>0</v>
      </c>
      <c r="H73" s="65">
        <f t="shared" si="11"/>
        <v>0</v>
      </c>
      <c r="I73" s="67">
        <v>0</v>
      </c>
      <c r="J73" s="65">
        <v>537213</v>
      </c>
      <c r="K73" s="65">
        <v>440369</v>
      </c>
      <c r="L73" s="65">
        <v>479803</v>
      </c>
      <c r="M73" s="65">
        <v>794521</v>
      </c>
      <c r="N73" s="65">
        <v>482004</v>
      </c>
      <c r="O73" s="129">
        <f t="shared" si="13"/>
        <v>2733910</v>
      </c>
      <c r="P73" s="68">
        <f t="shared" si="14"/>
        <v>2733910</v>
      </c>
    </row>
    <row r="74" spans="3:16" s="61" customFormat="1" ht="30" customHeight="1">
      <c r="C74" s="62"/>
      <c r="D74" s="74" t="s">
        <v>61</v>
      </c>
      <c r="E74" s="75"/>
      <c r="F74" s="65">
        <v>65364</v>
      </c>
      <c r="G74" s="65">
        <v>94700</v>
      </c>
      <c r="H74" s="65">
        <f t="shared" si="11"/>
        <v>160064</v>
      </c>
      <c r="I74" s="67">
        <v>0</v>
      </c>
      <c r="J74" s="65">
        <v>1472477</v>
      </c>
      <c r="K74" s="65">
        <v>1202725</v>
      </c>
      <c r="L74" s="65">
        <v>1594276</v>
      </c>
      <c r="M74" s="65">
        <v>1184254</v>
      </c>
      <c r="N74" s="65">
        <v>339668</v>
      </c>
      <c r="O74" s="129">
        <f t="shared" si="13"/>
        <v>5793400</v>
      </c>
      <c r="P74" s="68">
        <f t="shared" si="14"/>
        <v>5953464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5">
        <f t="shared" si="11"/>
        <v>0</v>
      </c>
      <c r="I75" s="91">
        <v>0</v>
      </c>
      <c r="J75" s="65">
        <v>1979689</v>
      </c>
      <c r="K75" s="65">
        <v>2323499</v>
      </c>
      <c r="L75" s="65">
        <v>3741750</v>
      </c>
      <c r="M75" s="65">
        <v>1373408</v>
      </c>
      <c r="N75" s="65">
        <v>1113654</v>
      </c>
      <c r="O75" s="129">
        <f t="shared" si="13"/>
        <v>10532000</v>
      </c>
      <c r="P75" s="68">
        <f t="shared" si="14"/>
        <v>10532000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5">
        <f t="shared" si="11"/>
        <v>0</v>
      </c>
      <c r="I76" s="91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3"/>
        <v>0</v>
      </c>
      <c r="P76" s="68">
        <f t="shared" si="14"/>
        <v>0</v>
      </c>
    </row>
    <row r="77" spans="3:16" s="61" customFormat="1" ht="30" customHeight="1">
      <c r="C77" s="62"/>
      <c r="D77" s="198" t="s">
        <v>64</v>
      </c>
      <c r="E77" s="199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22258</v>
      </c>
      <c r="K77" s="65">
        <v>153629</v>
      </c>
      <c r="L77" s="65">
        <v>2398040</v>
      </c>
      <c r="M77" s="65">
        <v>7225908</v>
      </c>
      <c r="N77" s="65">
        <v>6075465</v>
      </c>
      <c r="O77" s="129">
        <f t="shared" si="13"/>
        <v>15875300</v>
      </c>
      <c r="P77" s="68">
        <f t="shared" si="14"/>
        <v>15875300</v>
      </c>
    </row>
    <row r="78" spans="3:16" s="61" customFormat="1" ht="30" customHeight="1" thickBot="1">
      <c r="C78" s="76"/>
      <c r="D78" s="200" t="s">
        <v>65</v>
      </c>
      <c r="E78" s="201"/>
      <c r="F78" s="93">
        <v>0</v>
      </c>
      <c r="G78" s="93">
        <v>0</v>
      </c>
      <c r="H78" s="94">
        <f t="shared" si="11"/>
        <v>0</v>
      </c>
      <c r="I78" s="95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3"/>
        <v>0</v>
      </c>
      <c r="P78" s="96">
        <f t="shared" si="14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1"/>
        <v>0</v>
      </c>
      <c r="I79" s="97">
        <v>0</v>
      </c>
      <c r="J79" s="60">
        <f>SUM(J80:J83)</f>
        <v>3995795</v>
      </c>
      <c r="K79" s="60">
        <f>SUM(K80:K83)</f>
        <v>4202276</v>
      </c>
      <c r="L79" s="60">
        <f>SUM(L80:L83)</f>
        <v>11887430</v>
      </c>
      <c r="M79" s="60">
        <f>SUM(M80:M83)</f>
        <v>27695221</v>
      </c>
      <c r="N79" s="60">
        <f>SUM(N80:N83)</f>
        <v>19952940</v>
      </c>
      <c r="O79" s="128">
        <f t="shared" si="13"/>
        <v>67733662</v>
      </c>
      <c r="P79" s="87">
        <f t="shared" si="14"/>
        <v>67733662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1"/>
        <v>0</v>
      </c>
      <c r="I80" s="91">
        <v>0</v>
      </c>
      <c r="J80" s="65">
        <v>177124</v>
      </c>
      <c r="K80" s="65">
        <v>342304</v>
      </c>
      <c r="L80" s="65">
        <v>4937839</v>
      </c>
      <c r="M80" s="65">
        <v>13790205</v>
      </c>
      <c r="N80" s="65">
        <v>11669767</v>
      </c>
      <c r="O80" s="129">
        <f t="shared" si="13"/>
        <v>30917239</v>
      </c>
      <c r="P80" s="68">
        <f t="shared" si="14"/>
        <v>30917239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1"/>
        <v>0</v>
      </c>
      <c r="I81" s="91">
        <v>0</v>
      </c>
      <c r="J81" s="65">
        <v>3648075</v>
      </c>
      <c r="K81" s="65">
        <v>3601745</v>
      </c>
      <c r="L81" s="65">
        <v>5497007</v>
      </c>
      <c r="M81" s="65">
        <v>7531031</v>
      </c>
      <c r="N81" s="65">
        <v>3667398</v>
      </c>
      <c r="O81" s="129">
        <f t="shared" si="13"/>
        <v>23945256</v>
      </c>
      <c r="P81" s="68">
        <f t="shared" si="14"/>
        <v>23945256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1"/>
        <v>0</v>
      </c>
      <c r="I82" s="91">
        <v>0</v>
      </c>
      <c r="J82" s="65">
        <v>170596</v>
      </c>
      <c r="K82" s="65">
        <v>258227</v>
      </c>
      <c r="L82" s="65">
        <v>1452584</v>
      </c>
      <c r="M82" s="65">
        <v>6373985</v>
      </c>
      <c r="N82" s="65">
        <v>4615775</v>
      </c>
      <c r="O82" s="129">
        <f t="shared" si="13"/>
        <v>12871167</v>
      </c>
      <c r="P82" s="68">
        <f t="shared" si="14"/>
        <v>12871167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1"/>
        <v>0</v>
      </c>
      <c r="I83" s="98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130">
        <f t="shared" si="13"/>
        <v>0</v>
      </c>
      <c r="P83" s="82">
        <f t="shared" si="14"/>
        <v>0</v>
      </c>
    </row>
    <row r="84" spans="3:16" s="61" customFormat="1" ht="30" customHeight="1" thickBot="1">
      <c r="C84" s="202" t="s">
        <v>70</v>
      </c>
      <c r="D84" s="203"/>
      <c r="E84" s="203"/>
      <c r="F84" s="99">
        <f>SUM(F48,F69,F79)</f>
        <v>1714688</v>
      </c>
      <c r="G84" s="99">
        <f>SUM(G48,G69,G79)</f>
        <v>3466796</v>
      </c>
      <c r="H84" s="101">
        <f>SUM(F84:G84)</f>
        <v>5181484</v>
      </c>
      <c r="I84" s="102">
        <f aca="true" t="shared" si="19" ref="I84:N84">SUM(I48,I69,I79)</f>
        <v>0</v>
      </c>
      <c r="J84" s="99">
        <f t="shared" si="19"/>
        <v>41249656</v>
      </c>
      <c r="K84" s="99">
        <f t="shared" si="19"/>
        <v>36037179</v>
      </c>
      <c r="L84" s="99">
        <f t="shared" si="19"/>
        <v>43092392</v>
      </c>
      <c r="M84" s="99">
        <f t="shared" si="19"/>
        <v>57265520</v>
      </c>
      <c r="N84" s="99">
        <f t="shared" si="19"/>
        <v>38028521</v>
      </c>
      <c r="O84" s="133">
        <f>SUM(I84:N84)</f>
        <v>215673268</v>
      </c>
      <c r="P84" s="103">
        <f>SUM(O84,H84)</f>
        <v>220854752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5" t="s">
        <v>21</v>
      </c>
      <c r="H1" s="205"/>
      <c r="I1" s="205"/>
      <c r="J1" s="205"/>
      <c r="K1" s="205"/>
      <c r="L1" s="205"/>
      <c r="M1" s="205"/>
      <c r="N1" s="37"/>
      <c r="O1" s="4"/>
    </row>
    <row r="2" spans="5:16" ht="30" customHeight="1">
      <c r="E2" s="5"/>
      <c r="G2" s="187" t="s">
        <v>80</v>
      </c>
      <c r="H2" s="187"/>
      <c r="I2" s="187"/>
      <c r="J2" s="187"/>
      <c r="K2" s="187"/>
      <c r="L2" s="187"/>
      <c r="M2" s="187"/>
      <c r="N2" s="38"/>
      <c r="O2" s="206">
        <v>41086</v>
      </c>
      <c r="P2" s="206"/>
    </row>
    <row r="3" spans="5:17" ht="24.75" customHeight="1">
      <c r="E3" s="39"/>
      <c r="F3" s="40"/>
      <c r="N3" s="41"/>
      <c r="O3" s="206"/>
      <c r="P3" s="206"/>
      <c r="Q3" s="6"/>
    </row>
    <row r="4" spans="3:17" ht="24.75" customHeight="1">
      <c r="C4" s="7"/>
      <c r="N4" s="39"/>
      <c r="O4" s="206" t="s">
        <v>31</v>
      </c>
      <c r="P4" s="206"/>
      <c r="Q4" s="6"/>
    </row>
    <row r="5" spans="3:17" ht="27" customHeight="1">
      <c r="C5" s="7" t="s">
        <v>27</v>
      </c>
      <c r="E5" s="8"/>
      <c r="F5" s="9"/>
      <c r="N5" s="58"/>
      <c r="O5" s="58"/>
      <c r="P5" s="149" t="s">
        <v>79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7" t="s">
        <v>32</v>
      </c>
      <c r="D7" s="208"/>
      <c r="E7" s="208"/>
      <c r="F7" s="211" t="s">
        <v>33</v>
      </c>
      <c r="G7" s="212"/>
      <c r="H7" s="212"/>
      <c r="I7" s="213" t="s">
        <v>34</v>
      </c>
      <c r="J7" s="213"/>
      <c r="K7" s="213"/>
      <c r="L7" s="213"/>
      <c r="M7" s="213"/>
      <c r="N7" s="213"/>
      <c r="O7" s="214"/>
      <c r="P7" s="215" t="s">
        <v>6</v>
      </c>
      <c r="Q7" s="17"/>
    </row>
    <row r="8" spans="3:17" ht="42" customHeight="1" thickBot="1">
      <c r="C8" s="209"/>
      <c r="D8" s="210"/>
      <c r="E8" s="210"/>
      <c r="F8" s="44" t="s">
        <v>7</v>
      </c>
      <c r="G8" s="44" t="s">
        <v>8</v>
      </c>
      <c r="H8" s="45" t="s">
        <v>9</v>
      </c>
      <c r="I8" s="46" t="s">
        <v>35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6"/>
      <c r="Q8" s="17"/>
    </row>
    <row r="9" spans="3:17" ht="30" customHeight="1" thickBot="1">
      <c r="C9" s="49" t="s">
        <v>72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37</v>
      </c>
      <c r="D10" s="53"/>
      <c r="E10" s="54"/>
      <c r="F10" s="60">
        <f>SUM(F11,F17,F20,F25,F29,F30)</f>
        <v>19960667</v>
      </c>
      <c r="G10" s="60">
        <f>SUM(G11,G17,G20,G25,G29,G30)</f>
        <v>36319458</v>
      </c>
      <c r="H10" s="85">
        <f>SUM(F10:G10)</f>
        <v>56280125</v>
      </c>
      <c r="I10" s="134">
        <f aca="true" t="shared" si="0" ref="I10:N10">SUM(I11,I17,I20,I25,I29,I30)</f>
        <v>0</v>
      </c>
      <c r="J10" s="60">
        <f t="shared" si="0"/>
        <v>273678927</v>
      </c>
      <c r="K10" s="60">
        <f t="shared" si="0"/>
        <v>219178387</v>
      </c>
      <c r="L10" s="60">
        <f t="shared" si="0"/>
        <v>183131428</v>
      </c>
      <c r="M10" s="60">
        <f t="shared" si="0"/>
        <v>160140505</v>
      </c>
      <c r="N10" s="60">
        <f t="shared" si="0"/>
        <v>84399688</v>
      </c>
      <c r="O10" s="128">
        <f>SUM(I10:N10)</f>
        <v>920528935</v>
      </c>
      <c r="P10" s="87">
        <f>SUM(O10,H10)</f>
        <v>976809060</v>
      </c>
      <c r="Q10" s="17"/>
    </row>
    <row r="11" spans="3:16" s="61" customFormat="1" ht="30" customHeight="1">
      <c r="C11" s="62"/>
      <c r="D11" s="63" t="s">
        <v>38</v>
      </c>
      <c r="E11" s="64"/>
      <c r="F11" s="65">
        <f>SUM(F12:F16)</f>
        <v>2025460</v>
      </c>
      <c r="G11" s="65">
        <f>SUM(G12:G16)</f>
        <v>6058518</v>
      </c>
      <c r="H11" s="66">
        <f>SUM(F11:G11)</f>
        <v>8083978</v>
      </c>
      <c r="I11" s="135">
        <f aca="true" t="shared" si="1" ref="I11:N11">SUM(I12:I16)</f>
        <v>0</v>
      </c>
      <c r="J11" s="65">
        <f t="shared" si="1"/>
        <v>52169820</v>
      </c>
      <c r="K11" s="65">
        <f t="shared" si="1"/>
        <v>39168074</v>
      </c>
      <c r="L11" s="65">
        <f t="shared" si="1"/>
        <v>32404479</v>
      </c>
      <c r="M11" s="65">
        <f t="shared" si="1"/>
        <v>34606851</v>
      </c>
      <c r="N11" s="65">
        <f t="shared" si="1"/>
        <v>25083975</v>
      </c>
      <c r="O11" s="129">
        <f aca="true" t="shared" si="2" ref="O11:O45">SUM(I11:N11)</f>
        <v>183433199</v>
      </c>
      <c r="P11" s="68">
        <f aca="true" t="shared" si="3" ref="P11:P45">SUM(O11,H11)</f>
        <v>191517177</v>
      </c>
    </row>
    <row r="12" spans="3:16" s="61" customFormat="1" ht="30" customHeight="1">
      <c r="C12" s="62"/>
      <c r="D12" s="63"/>
      <c r="E12" s="69" t="s">
        <v>39</v>
      </c>
      <c r="F12" s="65">
        <v>19040</v>
      </c>
      <c r="G12" s="65">
        <v>0</v>
      </c>
      <c r="H12" s="66">
        <f>SUM(F12:G12)</f>
        <v>19040</v>
      </c>
      <c r="I12" s="135">
        <v>0</v>
      </c>
      <c r="J12" s="65">
        <v>33385388</v>
      </c>
      <c r="K12" s="65">
        <v>23757044</v>
      </c>
      <c r="L12" s="65">
        <v>20923155</v>
      </c>
      <c r="M12" s="65">
        <v>21939773</v>
      </c>
      <c r="N12" s="65">
        <v>15578356</v>
      </c>
      <c r="O12" s="129">
        <f t="shared" si="2"/>
        <v>115583716</v>
      </c>
      <c r="P12" s="68">
        <f t="shared" si="3"/>
        <v>115602756</v>
      </c>
    </row>
    <row r="13" spans="3:16" s="61" customFormat="1" ht="30" customHeight="1">
      <c r="C13" s="62"/>
      <c r="D13" s="63"/>
      <c r="E13" s="69" t="s">
        <v>40</v>
      </c>
      <c r="F13" s="65">
        <v>0</v>
      </c>
      <c r="G13" s="65">
        <v>0</v>
      </c>
      <c r="H13" s="66">
        <f aca="true" t="shared" si="4" ref="H13:H45">SUM(F13:G13)</f>
        <v>0</v>
      </c>
      <c r="I13" s="135">
        <v>0</v>
      </c>
      <c r="J13" s="65">
        <v>13030</v>
      </c>
      <c r="K13" s="65">
        <v>287833</v>
      </c>
      <c r="L13" s="65">
        <v>597490</v>
      </c>
      <c r="M13" s="65">
        <v>2834090</v>
      </c>
      <c r="N13" s="65">
        <v>2670249</v>
      </c>
      <c r="O13" s="129">
        <f t="shared" si="2"/>
        <v>6402692</v>
      </c>
      <c r="P13" s="68">
        <f t="shared" si="3"/>
        <v>6402692</v>
      </c>
    </row>
    <row r="14" spans="3:16" s="61" customFormat="1" ht="30" customHeight="1">
      <c r="C14" s="62"/>
      <c r="D14" s="63"/>
      <c r="E14" s="69" t="s">
        <v>41</v>
      </c>
      <c r="F14" s="65">
        <v>834560</v>
      </c>
      <c r="G14" s="65">
        <v>2598838</v>
      </c>
      <c r="H14" s="66">
        <f t="shared" si="4"/>
        <v>3433398</v>
      </c>
      <c r="I14" s="135">
        <v>0</v>
      </c>
      <c r="J14" s="65">
        <v>7913595</v>
      </c>
      <c r="K14" s="65">
        <v>6827278</v>
      </c>
      <c r="L14" s="65">
        <v>4405400</v>
      </c>
      <c r="M14" s="65">
        <v>4946258</v>
      </c>
      <c r="N14" s="65">
        <v>3725698</v>
      </c>
      <c r="O14" s="129">
        <f t="shared" si="2"/>
        <v>27818229</v>
      </c>
      <c r="P14" s="68">
        <f t="shared" si="3"/>
        <v>31251627</v>
      </c>
    </row>
    <row r="15" spans="3:16" s="61" customFormat="1" ht="30" customHeight="1">
      <c r="C15" s="62"/>
      <c r="D15" s="63"/>
      <c r="E15" s="69" t="s">
        <v>42</v>
      </c>
      <c r="F15" s="65">
        <v>880040</v>
      </c>
      <c r="G15" s="65">
        <v>3014860</v>
      </c>
      <c r="H15" s="66">
        <f t="shared" si="4"/>
        <v>3894900</v>
      </c>
      <c r="I15" s="135">
        <v>0</v>
      </c>
      <c r="J15" s="65">
        <v>7410687</v>
      </c>
      <c r="K15" s="65">
        <v>5236349</v>
      </c>
      <c r="L15" s="65">
        <v>4062354</v>
      </c>
      <c r="M15" s="65">
        <v>2701980</v>
      </c>
      <c r="N15" s="65">
        <v>1945292</v>
      </c>
      <c r="O15" s="129">
        <f t="shared" si="2"/>
        <v>21356662</v>
      </c>
      <c r="P15" s="68">
        <f t="shared" si="3"/>
        <v>25251562</v>
      </c>
    </row>
    <row r="16" spans="3:16" s="61" customFormat="1" ht="30" customHeight="1">
      <c r="C16" s="62"/>
      <c r="D16" s="63"/>
      <c r="E16" s="69" t="s">
        <v>43</v>
      </c>
      <c r="F16" s="65">
        <v>291820</v>
      </c>
      <c r="G16" s="65">
        <v>444820</v>
      </c>
      <c r="H16" s="66">
        <f t="shared" si="4"/>
        <v>736640</v>
      </c>
      <c r="I16" s="135">
        <v>0</v>
      </c>
      <c r="J16" s="65">
        <v>3447120</v>
      </c>
      <c r="K16" s="65">
        <v>3059570</v>
      </c>
      <c r="L16" s="65">
        <v>2416080</v>
      </c>
      <c r="M16" s="65">
        <v>2184750</v>
      </c>
      <c r="N16" s="65">
        <v>1164380</v>
      </c>
      <c r="O16" s="129">
        <f t="shared" si="2"/>
        <v>12271900</v>
      </c>
      <c r="P16" s="68">
        <f t="shared" si="3"/>
        <v>13008540</v>
      </c>
    </row>
    <row r="17" spans="3:16" s="61" customFormat="1" ht="30" customHeight="1">
      <c r="C17" s="62"/>
      <c r="D17" s="70" t="s">
        <v>44</v>
      </c>
      <c r="E17" s="71"/>
      <c r="F17" s="65">
        <f>SUM(F18:F19)</f>
        <v>6805230</v>
      </c>
      <c r="G17" s="65">
        <f>SUM(G18:G19)</f>
        <v>14353069</v>
      </c>
      <c r="H17" s="66">
        <f>SUM(F17:G17)</f>
        <v>21158299</v>
      </c>
      <c r="I17" s="135">
        <f aca="true" t="shared" si="5" ref="I17:N17">SUM(I18:I19)</f>
        <v>0</v>
      </c>
      <c r="J17" s="65">
        <f t="shared" si="5"/>
        <v>140910805</v>
      </c>
      <c r="K17" s="65">
        <f t="shared" si="5"/>
        <v>111376906</v>
      </c>
      <c r="L17" s="65">
        <f t="shared" si="5"/>
        <v>79700026</v>
      </c>
      <c r="M17" s="65">
        <f t="shared" si="5"/>
        <v>59114633</v>
      </c>
      <c r="N17" s="65">
        <f t="shared" si="5"/>
        <v>29088895</v>
      </c>
      <c r="O17" s="129">
        <f t="shared" si="2"/>
        <v>420191265</v>
      </c>
      <c r="P17" s="68">
        <f t="shared" si="3"/>
        <v>441349564</v>
      </c>
    </row>
    <row r="18" spans="3:16" s="61" customFormat="1" ht="30" customHeight="1">
      <c r="C18" s="62"/>
      <c r="D18" s="63"/>
      <c r="E18" s="69" t="s">
        <v>45</v>
      </c>
      <c r="F18" s="65">
        <v>0</v>
      </c>
      <c r="G18" s="65">
        <v>38150</v>
      </c>
      <c r="H18" s="66">
        <f t="shared" si="4"/>
        <v>38150</v>
      </c>
      <c r="I18" s="135">
        <v>0</v>
      </c>
      <c r="J18" s="65">
        <v>104745060</v>
      </c>
      <c r="K18" s="65">
        <v>86483147</v>
      </c>
      <c r="L18" s="65">
        <v>61836319</v>
      </c>
      <c r="M18" s="65">
        <v>51962653</v>
      </c>
      <c r="N18" s="65">
        <v>25367055</v>
      </c>
      <c r="O18" s="129">
        <f t="shared" si="2"/>
        <v>330394234</v>
      </c>
      <c r="P18" s="68">
        <f t="shared" si="3"/>
        <v>330432384</v>
      </c>
    </row>
    <row r="19" spans="3:16" s="61" customFormat="1" ht="30" customHeight="1">
      <c r="C19" s="62"/>
      <c r="D19" s="63"/>
      <c r="E19" s="69" t="s">
        <v>46</v>
      </c>
      <c r="F19" s="65">
        <v>6805230</v>
      </c>
      <c r="G19" s="65">
        <v>14314919</v>
      </c>
      <c r="H19" s="66">
        <f t="shared" si="4"/>
        <v>21120149</v>
      </c>
      <c r="I19" s="135">
        <v>0</v>
      </c>
      <c r="J19" s="65">
        <v>36165745</v>
      </c>
      <c r="K19" s="65">
        <v>24893759</v>
      </c>
      <c r="L19" s="65">
        <v>17863707</v>
      </c>
      <c r="M19" s="65">
        <v>7151980</v>
      </c>
      <c r="N19" s="65">
        <v>3721840</v>
      </c>
      <c r="O19" s="129">
        <f t="shared" si="2"/>
        <v>89797031</v>
      </c>
      <c r="P19" s="68">
        <f t="shared" si="3"/>
        <v>110917180</v>
      </c>
    </row>
    <row r="20" spans="3:16" s="61" customFormat="1" ht="30" customHeight="1">
      <c r="C20" s="62"/>
      <c r="D20" s="70" t="s">
        <v>47</v>
      </c>
      <c r="E20" s="71"/>
      <c r="F20" s="65">
        <f>SUM(F21:F24)</f>
        <v>136640</v>
      </c>
      <c r="G20" s="65">
        <f>SUM(G21:G24)</f>
        <v>977090</v>
      </c>
      <c r="H20" s="66">
        <f t="shared" si="4"/>
        <v>1113730</v>
      </c>
      <c r="I20" s="135">
        <f aca="true" t="shared" si="6" ref="I20:N20">SUM(I21:I24)</f>
        <v>0</v>
      </c>
      <c r="J20" s="65">
        <f t="shared" si="6"/>
        <v>11272280</v>
      </c>
      <c r="K20" s="65">
        <f t="shared" si="6"/>
        <v>14439574</v>
      </c>
      <c r="L20" s="65">
        <f t="shared" si="6"/>
        <v>26181021</v>
      </c>
      <c r="M20" s="65">
        <f t="shared" si="6"/>
        <v>28463325</v>
      </c>
      <c r="N20" s="65">
        <f t="shared" si="6"/>
        <v>12336980</v>
      </c>
      <c r="O20" s="129">
        <f t="shared" si="2"/>
        <v>92693180</v>
      </c>
      <c r="P20" s="68">
        <f t="shared" si="3"/>
        <v>93806910</v>
      </c>
    </row>
    <row r="21" spans="3:16" s="61" customFormat="1" ht="30" customHeight="1">
      <c r="C21" s="62"/>
      <c r="D21" s="63"/>
      <c r="E21" s="69" t="s">
        <v>48</v>
      </c>
      <c r="F21" s="65">
        <v>136640</v>
      </c>
      <c r="G21" s="65">
        <v>850420</v>
      </c>
      <c r="H21" s="66">
        <f t="shared" si="4"/>
        <v>987060</v>
      </c>
      <c r="I21" s="135">
        <v>0</v>
      </c>
      <c r="J21" s="65">
        <v>9247430</v>
      </c>
      <c r="K21" s="65">
        <v>11784764</v>
      </c>
      <c r="L21" s="65">
        <v>24898551</v>
      </c>
      <c r="M21" s="65">
        <v>27864485</v>
      </c>
      <c r="N21" s="65">
        <v>11822610</v>
      </c>
      <c r="O21" s="129">
        <f t="shared" si="2"/>
        <v>85617840</v>
      </c>
      <c r="P21" s="68">
        <f t="shared" si="3"/>
        <v>86604900</v>
      </c>
    </row>
    <row r="22" spans="3:16" s="61" customFormat="1" ht="30" customHeight="1">
      <c r="C22" s="62"/>
      <c r="D22" s="63"/>
      <c r="E22" s="72" t="s">
        <v>49</v>
      </c>
      <c r="F22" s="65">
        <v>0</v>
      </c>
      <c r="G22" s="65">
        <v>126670</v>
      </c>
      <c r="H22" s="66">
        <f t="shared" si="4"/>
        <v>126670</v>
      </c>
      <c r="I22" s="135">
        <v>0</v>
      </c>
      <c r="J22" s="65">
        <v>2024850</v>
      </c>
      <c r="K22" s="65">
        <v>2597870</v>
      </c>
      <c r="L22" s="65">
        <v>1282470</v>
      </c>
      <c r="M22" s="65">
        <v>598840</v>
      </c>
      <c r="N22" s="65">
        <v>514370</v>
      </c>
      <c r="O22" s="129">
        <f t="shared" si="2"/>
        <v>7018400</v>
      </c>
      <c r="P22" s="68">
        <f t="shared" si="3"/>
        <v>7145070</v>
      </c>
    </row>
    <row r="23" spans="3:16" s="61" customFormat="1" ht="30" customHeight="1">
      <c r="C23" s="62"/>
      <c r="D23" s="63"/>
      <c r="E23" s="72" t="s">
        <v>50</v>
      </c>
      <c r="F23" s="65">
        <v>0</v>
      </c>
      <c r="G23" s="65">
        <v>0</v>
      </c>
      <c r="H23" s="66">
        <f t="shared" si="4"/>
        <v>0</v>
      </c>
      <c r="I23" s="135">
        <v>0</v>
      </c>
      <c r="J23" s="65">
        <v>0</v>
      </c>
      <c r="K23" s="65">
        <v>56940</v>
      </c>
      <c r="L23" s="65">
        <v>0</v>
      </c>
      <c r="M23" s="65">
        <v>0</v>
      </c>
      <c r="N23" s="65">
        <v>0</v>
      </c>
      <c r="O23" s="129">
        <f t="shared" si="2"/>
        <v>56940</v>
      </c>
      <c r="P23" s="68">
        <f t="shared" si="3"/>
        <v>56940</v>
      </c>
    </row>
    <row r="24" spans="3:16" s="61" customFormat="1" ht="30" customHeight="1">
      <c r="C24" s="62"/>
      <c r="D24" s="73"/>
      <c r="E24" s="72" t="s">
        <v>77</v>
      </c>
      <c r="F24" s="65">
        <v>0</v>
      </c>
      <c r="G24" s="65">
        <v>0</v>
      </c>
      <c r="H24" s="66">
        <f t="shared" si="4"/>
        <v>0</v>
      </c>
      <c r="I24" s="13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129">
        <f t="shared" si="2"/>
        <v>0</v>
      </c>
      <c r="P24" s="68">
        <f t="shared" si="3"/>
        <v>0</v>
      </c>
    </row>
    <row r="25" spans="3:16" s="61" customFormat="1" ht="30" customHeight="1">
      <c r="C25" s="62"/>
      <c r="D25" s="70" t="s">
        <v>51</v>
      </c>
      <c r="E25" s="71"/>
      <c r="F25" s="65">
        <f>SUM(F26:F28)</f>
        <v>6184942</v>
      </c>
      <c r="G25" s="65">
        <f>SUM(G26:G28)</f>
        <v>8637008</v>
      </c>
      <c r="H25" s="66">
        <f t="shared" si="4"/>
        <v>14821950</v>
      </c>
      <c r="I25" s="135">
        <f aca="true" t="shared" si="7" ref="I25:N25">SUM(I26:I28)</f>
        <v>0</v>
      </c>
      <c r="J25" s="65">
        <f>SUM(J26:J28)</f>
        <v>14840256</v>
      </c>
      <c r="K25" s="65">
        <f t="shared" si="7"/>
        <v>19578554</v>
      </c>
      <c r="L25" s="65">
        <f t="shared" si="7"/>
        <v>15046758</v>
      </c>
      <c r="M25" s="65">
        <f t="shared" si="7"/>
        <v>11375331</v>
      </c>
      <c r="N25" s="65">
        <f t="shared" si="7"/>
        <v>5961000</v>
      </c>
      <c r="O25" s="129">
        <f t="shared" si="2"/>
        <v>66801899</v>
      </c>
      <c r="P25" s="68">
        <f t="shared" si="3"/>
        <v>81623849</v>
      </c>
    </row>
    <row r="26" spans="3:16" s="61" customFormat="1" ht="30" customHeight="1">
      <c r="C26" s="62"/>
      <c r="D26" s="63"/>
      <c r="E26" s="72" t="s">
        <v>52</v>
      </c>
      <c r="F26" s="65">
        <v>2729600</v>
      </c>
      <c r="G26" s="65">
        <v>6058800</v>
      </c>
      <c r="H26" s="66">
        <f t="shared" si="4"/>
        <v>8788400</v>
      </c>
      <c r="I26" s="135">
        <v>0</v>
      </c>
      <c r="J26" s="65">
        <v>11108360</v>
      </c>
      <c r="K26" s="65">
        <v>18217330</v>
      </c>
      <c r="L26" s="65">
        <v>13842390</v>
      </c>
      <c r="M26" s="65">
        <v>10744050</v>
      </c>
      <c r="N26" s="65">
        <v>5767880</v>
      </c>
      <c r="O26" s="129">
        <f t="shared" si="2"/>
        <v>59680010</v>
      </c>
      <c r="P26" s="68">
        <f t="shared" si="3"/>
        <v>68468410</v>
      </c>
    </row>
    <row r="27" spans="3:16" s="61" customFormat="1" ht="30" customHeight="1">
      <c r="C27" s="62"/>
      <c r="D27" s="63"/>
      <c r="E27" s="72" t="s">
        <v>53</v>
      </c>
      <c r="F27" s="65">
        <v>608254</v>
      </c>
      <c r="G27" s="65">
        <v>459972</v>
      </c>
      <c r="H27" s="66">
        <f t="shared" si="4"/>
        <v>1068226</v>
      </c>
      <c r="I27" s="135">
        <v>0</v>
      </c>
      <c r="J27" s="65">
        <v>806614</v>
      </c>
      <c r="K27" s="65">
        <v>342628</v>
      </c>
      <c r="L27" s="65">
        <v>259520</v>
      </c>
      <c r="M27" s="65">
        <v>175196</v>
      </c>
      <c r="N27" s="65">
        <v>193120</v>
      </c>
      <c r="O27" s="129">
        <f t="shared" si="2"/>
        <v>1777078</v>
      </c>
      <c r="P27" s="68">
        <f t="shared" si="3"/>
        <v>2845304</v>
      </c>
    </row>
    <row r="28" spans="3:16" s="61" customFormat="1" ht="30" customHeight="1">
      <c r="C28" s="62"/>
      <c r="D28" s="63"/>
      <c r="E28" s="72" t="s">
        <v>54</v>
      </c>
      <c r="F28" s="65">
        <v>2847088</v>
      </c>
      <c r="G28" s="65">
        <v>2118236</v>
      </c>
      <c r="H28" s="66">
        <f t="shared" si="4"/>
        <v>4965324</v>
      </c>
      <c r="I28" s="135">
        <v>0</v>
      </c>
      <c r="J28" s="65">
        <v>2925282</v>
      </c>
      <c r="K28" s="65">
        <v>1018596</v>
      </c>
      <c r="L28" s="65">
        <v>944848</v>
      </c>
      <c r="M28" s="65">
        <v>456085</v>
      </c>
      <c r="N28" s="65">
        <v>0</v>
      </c>
      <c r="O28" s="129">
        <f t="shared" si="2"/>
        <v>5344811</v>
      </c>
      <c r="P28" s="68">
        <f t="shared" si="3"/>
        <v>10310135</v>
      </c>
    </row>
    <row r="29" spans="3:16" s="61" customFormat="1" ht="30" customHeight="1">
      <c r="C29" s="62"/>
      <c r="D29" s="74" t="s">
        <v>55</v>
      </c>
      <c r="E29" s="75"/>
      <c r="F29" s="65">
        <v>1260494</v>
      </c>
      <c r="G29" s="65">
        <v>1222183</v>
      </c>
      <c r="H29" s="66">
        <f t="shared" si="4"/>
        <v>2482677</v>
      </c>
      <c r="I29" s="135">
        <v>0</v>
      </c>
      <c r="J29" s="65">
        <v>16181702</v>
      </c>
      <c r="K29" s="65">
        <v>11330686</v>
      </c>
      <c r="L29" s="65">
        <v>13693682</v>
      </c>
      <c r="M29" s="65">
        <v>15298416</v>
      </c>
      <c r="N29" s="65">
        <v>7080949</v>
      </c>
      <c r="O29" s="129">
        <f t="shared" si="2"/>
        <v>63585435</v>
      </c>
      <c r="P29" s="68">
        <f t="shared" si="3"/>
        <v>66068112</v>
      </c>
    </row>
    <row r="30" spans="3:16" s="61" customFormat="1" ht="30" customHeight="1" thickBot="1">
      <c r="C30" s="76"/>
      <c r="D30" s="77" t="s">
        <v>56</v>
      </c>
      <c r="E30" s="78"/>
      <c r="F30" s="79">
        <v>3547901</v>
      </c>
      <c r="G30" s="79">
        <v>5071590</v>
      </c>
      <c r="H30" s="80">
        <f t="shared" si="4"/>
        <v>8619491</v>
      </c>
      <c r="I30" s="136">
        <v>0</v>
      </c>
      <c r="J30" s="79">
        <v>38304064</v>
      </c>
      <c r="K30" s="79">
        <v>23284593</v>
      </c>
      <c r="L30" s="79">
        <v>16105462</v>
      </c>
      <c r="M30" s="79">
        <v>11281949</v>
      </c>
      <c r="N30" s="79">
        <v>4847889</v>
      </c>
      <c r="O30" s="130">
        <f t="shared" si="2"/>
        <v>93823957</v>
      </c>
      <c r="P30" s="82">
        <f t="shared" si="3"/>
        <v>102443448</v>
      </c>
    </row>
    <row r="31" spans="3:16" s="61" customFormat="1" ht="30" customHeight="1">
      <c r="C31" s="59" t="s">
        <v>57</v>
      </c>
      <c r="D31" s="83"/>
      <c r="E31" s="84"/>
      <c r="F31" s="60">
        <f>SUM(F32:F40)</f>
        <v>653640</v>
      </c>
      <c r="G31" s="60">
        <f>SUM(G32:G40)</f>
        <v>947000</v>
      </c>
      <c r="H31" s="85">
        <f t="shared" si="4"/>
        <v>1600640</v>
      </c>
      <c r="I31" s="134">
        <f aca="true" t="shared" si="8" ref="I31:N31">SUM(I32:I40)</f>
        <v>0</v>
      </c>
      <c r="J31" s="60">
        <f t="shared" si="8"/>
        <v>102768260</v>
      </c>
      <c r="K31" s="60">
        <f t="shared" si="8"/>
        <v>100638667</v>
      </c>
      <c r="L31" s="60">
        <f t="shared" si="8"/>
        <v>130260976</v>
      </c>
      <c r="M31" s="60">
        <f t="shared" si="8"/>
        <v>136397890</v>
      </c>
      <c r="N31" s="60">
        <f t="shared" si="8"/>
        <v>96774876</v>
      </c>
      <c r="O31" s="128">
        <f t="shared" si="2"/>
        <v>566840669</v>
      </c>
      <c r="P31" s="87">
        <f t="shared" si="3"/>
        <v>568441309</v>
      </c>
    </row>
    <row r="32" spans="3:16" s="61" customFormat="1" ht="30" customHeight="1">
      <c r="C32" s="88"/>
      <c r="D32" s="74" t="s">
        <v>58</v>
      </c>
      <c r="E32" s="75"/>
      <c r="F32" s="89">
        <v>0</v>
      </c>
      <c r="G32" s="89">
        <v>0</v>
      </c>
      <c r="H32" s="90">
        <f t="shared" si="4"/>
        <v>0</v>
      </c>
      <c r="I32" s="137">
        <v>0</v>
      </c>
      <c r="J32" s="89">
        <v>10882650</v>
      </c>
      <c r="K32" s="89">
        <v>18875840</v>
      </c>
      <c r="L32" s="89">
        <v>16696752</v>
      </c>
      <c r="M32" s="89">
        <v>14232780</v>
      </c>
      <c r="N32" s="89">
        <v>4749240</v>
      </c>
      <c r="O32" s="131">
        <f t="shared" si="2"/>
        <v>65437262</v>
      </c>
      <c r="P32" s="92">
        <f t="shared" si="3"/>
        <v>65437262</v>
      </c>
    </row>
    <row r="33" spans="3:16" s="61" customFormat="1" ht="30" customHeight="1">
      <c r="C33" s="62"/>
      <c r="D33" s="74" t="s">
        <v>59</v>
      </c>
      <c r="E33" s="75"/>
      <c r="F33" s="65">
        <v>0</v>
      </c>
      <c r="G33" s="65">
        <v>0</v>
      </c>
      <c r="H33" s="66">
        <f t="shared" si="4"/>
        <v>0</v>
      </c>
      <c r="I33" s="137">
        <v>0</v>
      </c>
      <c r="J33" s="65">
        <v>401120</v>
      </c>
      <c r="K33" s="65">
        <v>235850</v>
      </c>
      <c r="L33" s="65">
        <v>233540</v>
      </c>
      <c r="M33" s="65">
        <v>158180</v>
      </c>
      <c r="N33" s="65">
        <v>216970</v>
      </c>
      <c r="O33" s="129">
        <f t="shared" si="2"/>
        <v>1245660</v>
      </c>
      <c r="P33" s="68">
        <f t="shared" si="3"/>
        <v>1245660</v>
      </c>
    </row>
    <row r="34" spans="3:16" s="61" customFormat="1" ht="30" customHeight="1">
      <c r="C34" s="62"/>
      <c r="D34" s="74" t="s">
        <v>74</v>
      </c>
      <c r="E34" s="75"/>
      <c r="F34" s="65">
        <v>0</v>
      </c>
      <c r="G34" s="65">
        <v>0</v>
      </c>
      <c r="H34" s="66">
        <f t="shared" si="4"/>
        <v>0</v>
      </c>
      <c r="I34" s="137">
        <v>0</v>
      </c>
      <c r="J34" s="65">
        <v>51368120</v>
      </c>
      <c r="K34" s="65">
        <v>40324757</v>
      </c>
      <c r="L34" s="65">
        <v>31191994</v>
      </c>
      <c r="M34" s="65">
        <v>16226020</v>
      </c>
      <c r="N34" s="65">
        <v>11700756</v>
      </c>
      <c r="O34" s="129">
        <f t="shared" si="2"/>
        <v>150811647</v>
      </c>
      <c r="P34" s="68">
        <f t="shared" si="3"/>
        <v>150811647</v>
      </c>
    </row>
    <row r="35" spans="3:16" s="61" customFormat="1" ht="30" customHeight="1">
      <c r="C35" s="62"/>
      <c r="D35" s="74" t="s">
        <v>60</v>
      </c>
      <c r="E35" s="75"/>
      <c r="F35" s="65">
        <v>0</v>
      </c>
      <c r="G35" s="65">
        <v>0</v>
      </c>
      <c r="H35" s="66">
        <f t="shared" si="4"/>
        <v>0</v>
      </c>
      <c r="I35" s="135">
        <v>0</v>
      </c>
      <c r="J35" s="65">
        <v>5372130</v>
      </c>
      <c r="K35" s="65">
        <v>4403690</v>
      </c>
      <c r="L35" s="65">
        <v>4798030</v>
      </c>
      <c r="M35" s="65">
        <v>7945210</v>
      </c>
      <c r="N35" s="65">
        <v>4820040</v>
      </c>
      <c r="O35" s="129">
        <f t="shared" si="2"/>
        <v>27339100</v>
      </c>
      <c r="P35" s="68">
        <f t="shared" si="3"/>
        <v>27339100</v>
      </c>
    </row>
    <row r="36" spans="3:16" s="61" customFormat="1" ht="30" customHeight="1">
      <c r="C36" s="62"/>
      <c r="D36" s="74" t="s">
        <v>61</v>
      </c>
      <c r="E36" s="75"/>
      <c r="F36" s="65">
        <v>653640</v>
      </c>
      <c r="G36" s="65">
        <v>947000</v>
      </c>
      <c r="H36" s="66">
        <f t="shared" si="4"/>
        <v>1600640</v>
      </c>
      <c r="I36" s="135">
        <v>0</v>
      </c>
      <c r="J36" s="65">
        <v>14724770</v>
      </c>
      <c r="K36" s="65">
        <v>12027250</v>
      </c>
      <c r="L36" s="65">
        <v>15942760</v>
      </c>
      <c r="M36" s="65">
        <v>11842540</v>
      </c>
      <c r="N36" s="65">
        <v>3396680</v>
      </c>
      <c r="O36" s="129">
        <f t="shared" si="2"/>
        <v>57934000</v>
      </c>
      <c r="P36" s="68">
        <f t="shared" si="3"/>
        <v>59534640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4"/>
        <v>0</v>
      </c>
      <c r="I37" s="137">
        <v>0</v>
      </c>
      <c r="J37" s="65">
        <v>19796890</v>
      </c>
      <c r="K37" s="65">
        <v>23234990</v>
      </c>
      <c r="L37" s="65">
        <v>37417500</v>
      </c>
      <c r="M37" s="65">
        <v>13734080</v>
      </c>
      <c r="N37" s="65">
        <v>11136540</v>
      </c>
      <c r="O37" s="129">
        <f t="shared" si="2"/>
        <v>105320000</v>
      </c>
      <c r="P37" s="68">
        <f t="shared" si="3"/>
        <v>105320000</v>
      </c>
    </row>
    <row r="38" spans="3:16" s="61" customFormat="1" ht="30" customHeight="1">
      <c r="C38" s="62"/>
      <c r="D38" s="74" t="s">
        <v>63</v>
      </c>
      <c r="E38" s="75"/>
      <c r="F38" s="65">
        <v>0</v>
      </c>
      <c r="G38" s="65">
        <v>0</v>
      </c>
      <c r="H38" s="66">
        <f t="shared" si="4"/>
        <v>0</v>
      </c>
      <c r="I38" s="137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129">
        <f t="shared" si="2"/>
        <v>0</v>
      </c>
      <c r="P38" s="68">
        <f t="shared" si="3"/>
        <v>0</v>
      </c>
    </row>
    <row r="39" spans="3:16" s="61" customFormat="1" ht="30" customHeight="1">
      <c r="C39" s="62"/>
      <c r="D39" s="198" t="s">
        <v>64</v>
      </c>
      <c r="E39" s="217"/>
      <c r="F39" s="65">
        <v>0</v>
      </c>
      <c r="G39" s="65">
        <v>0</v>
      </c>
      <c r="H39" s="66">
        <f t="shared" si="4"/>
        <v>0</v>
      </c>
      <c r="I39" s="137">
        <v>0</v>
      </c>
      <c r="J39" s="65">
        <v>222580</v>
      </c>
      <c r="K39" s="65">
        <v>1536290</v>
      </c>
      <c r="L39" s="65">
        <v>23980400</v>
      </c>
      <c r="M39" s="65">
        <v>72259080</v>
      </c>
      <c r="N39" s="65">
        <v>60754650</v>
      </c>
      <c r="O39" s="129">
        <f t="shared" si="2"/>
        <v>158753000</v>
      </c>
      <c r="P39" s="68">
        <f t="shared" si="3"/>
        <v>158753000</v>
      </c>
    </row>
    <row r="40" spans="3:16" s="61" customFormat="1" ht="30" customHeight="1" thickBot="1">
      <c r="C40" s="76"/>
      <c r="D40" s="200" t="s">
        <v>65</v>
      </c>
      <c r="E40" s="201"/>
      <c r="F40" s="93">
        <v>0</v>
      </c>
      <c r="G40" s="93">
        <v>0</v>
      </c>
      <c r="H40" s="94">
        <f t="shared" si="4"/>
        <v>0</v>
      </c>
      <c r="I40" s="138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132">
        <f t="shared" si="2"/>
        <v>0</v>
      </c>
      <c r="P40" s="96">
        <f t="shared" si="3"/>
        <v>0</v>
      </c>
    </row>
    <row r="41" spans="3:16" s="61" customFormat="1" ht="30" customHeight="1">
      <c r="C41" s="59" t="s">
        <v>66</v>
      </c>
      <c r="D41" s="83"/>
      <c r="E41" s="84"/>
      <c r="F41" s="60">
        <f>SUM(F42:F45)</f>
        <v>0</v>
      </c>
      <c r="G41" s="60">
        <f>SUM(G42:G45)</f>
        <v>0</v>
      </c>
      <c r="H41" s="85">
        <f>SUM(F41:G41)</f>
        <v>0</v>
      </c>
      <c r="I41" s="139">
        <v>0</v>
      </c>
      <c r="J41" s="60">
        <f>SUM(J42:J45)</f>
        <v>39968203</v>
      </c>
      <c r="K41" s="60">
        <f>SUM(K42:K45)</f>
        <v>42026864</v>
      </c>
      <c r="L41" s="60">
        <f>SUM(L42:L45)</f>
        <v>118924742</v>
      </c>
      <c r="M41" s="60">
        <f>SUM(M42:M45)</f>
        <v>277106691</v>
      </c>
      <c r="N41" s="60">
        <f>SUM(N42:N45)</f>
        <v>199617377</v>
      </c>
      <c r="O41" s="128">
        <f>SUM(I41:N41)</f>
        <v>677643877</v>
      </c>
      <c r="P41" s="87">
        <f t="shared" si="3"/>
        <v>677643877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4"/>
        <v>0</v>
      </c>
      <c r="I42" s="137">
        <v>0</v>
      </c>
      <c r="J42" s="65">
        <v>1777938</v>
      </c>
      <c r="K42" s="65">
        <v>3423040</v>
      </c>
      <c r="L42" s="65">
        <v>49405700</v>
      </c>
      <c r="M42" s="65">
        <v>137956776</v>
      </c>
      <c r="N42" s="65">
        <v>116769820</v>
      </c>
      <c r="O42" s="129">
        <f t="shared" si="2"/>
        <v>309333274</v>
      </c>
      <c r="P42" s="68">
        <f t="shared" si="3"/>
        <v>309333274</v>
      </c>
    </row>
    <row r="43" spans="3:16" s="61" customFormat="1" ht="30" customHeight="1">
      <c r="C43" s="62"/>
      <c r="D43" s="74" t="s">
        <v>68</v>
      </c>
      <c r="E43" s="75"/>
      <c r="F43" s="65">
        <v>0</v>
      </c>
      <c r="G43" s="65">
        <v>0</v>
      </c>
      <c r="H43" s="66">
        <f t="shared" si="4"/>
        <v>0</v>
      </c>
      <c r="I43" s="137">
        <v>0</v>
      </c>
      <c r="J43" s="65">
        <v>36484305</v>
      </c>
      <c r="K43" s="65">
        <v>36021554</v>
      </c>
      <c r="L43" s="65">
        <v>54993202</v>
      </c>
      <c r="M43" s="65">
        <v>75365321</v>
      </c>
      <c r="N43" s="65">
        <v>36689807</v>
      </c>
      <c r="O43" s="129">
        <f t="shared" si="2"/>
        <v>239554189</v>
      </c>
      <c r="P43" s="68">
        <f t="shared" si="3"/>
        <v>239554189</v>
      </c>
    </row>
    <row r="44" spans="3:16" s="61" customFormat="1" ht="30" customHeight="1">
      <c r="C44" s="62"/>
      <c r="D44" s="74" t="s">
        <v>69</v>
      </c>
      <c r="E44" s="75"/>
      <c r="F44" s="65">
        <v>0</v>
      </c>
      <c r="G44" s="65">
        <v>0</v>
      </c>
      <c r="H44" s="66">
        <f t="shared" si="4"/>
        <v>0</v>
      </c>
      <c r="I44" s="137">
        <v>0</v>
      </c>
      <c r="J44" s="65">
        <v>1705960</v>
      </c>
      <c r="K44" s="65">
        <v>2582270</v>
      </c>
      <c r="L44" s="65">
        <v>14525840</v>
      </c>
      <c r="M44" s="65">
        <v>63784594</v>
      </c>
      <c r="N44" s="65">
        <v>46157750</v>
      </c>
      <c r="O44" s="129">
        <f>SUM(I44:N44)</f>
        <v>128756414</v>
      </c>
      <c r="P44" s="68">
        <f>SUM(O44,H44)</f>
        <v>128756414</v>
      </c>
    </row>
    <row r="45" spans="3:16" s="61" customFormat="1" ht="30" customHeight="1" thickBot="1">
      <c r="C45" s="76"/>
      <c r="D45" s="77" t="s">
        <v>78</v>
      </c>
      <c r="E45" s="78"/>
      <c r="F45" s="79">
        <v>0</v>
      </c>
      <c r="G45" s="79">
        <v>0</v>
      </c>
      <c r="H45" s="80">
        <f t="shared" si="4"/>
        <v>0</v>
      </c>
      <c r="I45" s="140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130">
        <f t="shared" si="2"/>
        <v>0</v>
      </c>
      <c r="P45" s="82">
        <f t="shared" si="3"/>
        <v>0</v>
      </c>
    </row>
    <row r="46" spans="3:16" s="61" customFormat="1" ht="30" customHeight="1" thickBot="1">
      <c r="C46" s="202" t="s">
        <v>70</v>
      </c>
      <c r="D46" s="203"/>
      <c r="E46" s="203"/>
      <c r="F46" s="99">
        <f>SUM(F10,F31,F41)</f>
        <v>20614307</v>
      </c>
      <c r="G46" s="99">
        <f>SUM(G10,G31,G41)</f>
        <v>37266458</v>
      </c>
      <c r="H46" s="101">
        <f>SUM(F46:G46)</f>
        <v>57880765</v>
      </c>
      <c r="I46" s="141">
        <f aca="true" t="shared" si="9" ref="I46:N46">SUM(I10,I31,I41)</f>
        <v>0</v>
      </c>
      <c r="J46" s="99">
        <f t="shared" si="9"/>
        <v>416415390</v>
      </c>
      <c r="K46" s="99">
        <f t="shared" si="9"/>
        <v>361843918</v>
      </c>
      <c r="L46" s="99">
        <f t="shared" si="9"/>
        <v>432317146</v>
      </c>
      <c r="M46" s="99">
        <f t="shared" si="9"/>
        <v>573645086</v>
      </c>
      <c r="N46" s="99">
        <f t="shared" si="9"/>
        <v>380791941</v>
      </c>
      <c r="O46" s="133">
        <f>SUM(I46:N46)</f>
        <v>2165013481</v>
      </c>
      <c r="P46" s="103">
        <f>SUM(O46,H46)</f>
        <v>2222894246</v>
      </c>
    </row>
    <row r="47" spans="3:17" s="61" customFormat="1" ht="30" customHeight="1" thickBot="1" thickTop="1">
      <c r="C47" s="100" t="s">
        <v>73</v>
      </c>
      <c r="D47" s="55"/>
      <c r="E47" s="55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42"/>
      <c r="Q47" s="17"/>
    </row>
    <row r="48" spans="3:17" s="61" customFormat="1" ht="30" customHeight="1">
      <c r="C48" s="59" t="s">
        <v>37</v>
      </c>
      <c r="D48" s="53"/>
      <c r="E48" s="54"/>
      <c r="F48" s="60">
        <f>SUM(F49,F55,F58,F63,F67,F68)</f>
        <v>18151984</v>
      </c>
      <c r="G48" s="60">
        <f>SUM(G49,G55,G58,G63,G67,G68)</f>
        <v>33016751</v>
      </c>
      <c r="H48" s="85">
        <f>SUM(F48:G48)</f>
        <v>51168735</v>
      </c>
      <c r="I48" s="134">
        <f aca="true" t="shared" si="10" ref="I48:N48">SUM(I49,I55,I58,I63,I67,I68)</f>
        <v>0</v>
      </c>
      <c r="J48" s="60">
        <f t="shared" si="10"/>
        <v>248012287</v>
      </c>
      <c r="K48" s="60">
        <f t="shared" si="10"/>
        <v>198111517</v>
      </c>
      <c r="L48" s="60">
        <f t="shared" si="10"/>
        <v>164549407</v>
      </c>
      <c r="M48" s="60">
        <f t="shared" si="10"/>
        <v>144246688</v>
      </c>
      <c r="N48" s="60">
        <f t="shared" si="10"/>
        <v>75788764</v>
      </c>
      <c r="O48" s="128">
        <f>SUM(I48:N48)</f>
        <v>830708663</v>
      </c>
      <c r="P48" s="87">
        <f>SUM(O48,H48)</f>
        <v>881877398</v>
      </c>
      <c r="Q48" s="17"/>
    </row>
    <row r="49" spans="3:16" s="61" customFormat="1" ht="30" customHeight="1">
      <c r="C49" s="62"/>
      <c r="D49" s="63" t="s">
        <v>38</v>
      </c>
      <c r="E49" s="64"/>
      <c r="F49" s="65">
        <f>SUM(F50:F54)</f>
        <v>1800414</v>
      </c>
      <c r="G49" s="65">
        <f>SUM(G50:G54)</f>
        <v>5419767</v>
      </c>
      <c r="H49" s="66">
        <f aca="true" t="shared" si="11" ref="H49:H83">SUM(F49:G49)</f>
        <v>7220181</v>
      </c>
      <c r="I49" s="135">
        <f aca="true" t="shared" si="12" ref="I49:N49">SUM(I50:I54)</f>
        <v>0</v>
      </c>
      <c r="J49" s="65">
        <f t="shared" si="12"/>
        <v>46441065</v>
      </c>
      <c r="K49" s="65">
        <f t="shared" si="12"/>
        <v>34909521</v>
      </c>
      <c r="L49" s="65">
        <f t="shared" si="12"/>
        <v>28720430</v>
      </c>
      <c r="M49" s="65">
        <f t="shared" si="12"/>
        <v>30817315</v>
      </c>
      <c r="N49" s="65">
        <f t="shared" si="12"/>
        <v>22365633</v>
      </c>
      <c r="O49" s="129">
        <f aca="true" t="shared" si="13" ref="O49:O83">SUM(I49:N49)</f>
        <v>163253964</v>
      </c>
      <c r="P49" s="68">
        <f aca="true" t="shared" si="14" ref="P49:P83">SUM(O49,H49)</f>
        <v>170474145</v>
      </c>
    </row>
    <row r="50" spans="3:16" s="61" customFormat="1" ht="30" customHeight="1">
      <c r="C50" s="62"/>
      <c r="D50" s="63"/>
      <c r="E50" s="69" t="s">
        <v>39</v>
      </c>
      <c r="F50" s="65">
        <v>17136</v>
      </c>
      <c r="G50" s="65">
        <v>0</v>
      </c>
      <c r="H50" s="66">
        <f t="shared" si="11"/>
        <v>17136</v>
      </c>
      <c r="I50" s="135">
        <v>0</v>
      </c>
      <c r="J50" s="65">
        <v>29716308</v>
      </c>
      <c r="K50" s="65">
        <v>21201506</v>
      </c>
      <c r="L50" s="65">
        <v>18496030</v>
      </c>
      <c r="M50" s="65">
        <v>19573789</v>
      </c>
      <c r="N50" s="65">
        <v>13893879</v>
      </c>
      <c r="O50" s="129">
        <f t="shared" si="13"/>
        <v>102881512</v>
      </c>
      <c r="P50" s="68">
        <f t="shared" si="14"/>
        <v>102898648</v>
      </c>
    </row>
    <row r="51" spans="3:16" s="61" customFormat="1" ht="30" customHeight="1">
      <c r="C51" s="62"/>
      <c r="D51" s="63"/>
      <c r="E51" s="69" t="s">
        <v>40</v>
      </c>
      <c r="F51" s="65">
        <v>0</v>
      </c>
      <c r="G51" s="65">
        <v>0</v>
      </c>
      <c r="H51" s="66">
        <f t="shared" si="11"/>
        <v>0</v>
      </c>
      <c r="I51" s="135">
        <v>0</v>
      </c>
      <c r="J51" s="65">
        <v>11727</v>
      </c>
      <c r="K51" s="65">
        <v>259049</v>
      </c>
      <c r="L51" s="65">
        <v>536389</v>
      </c>
      <c r="M51" s="65">
        <v>2495564</v>
      </c>
      <c r="N51" s="65">
        <v>2365669</v>
      </c>
      <c r="O51" s="129">
        <f t="shared" si="13"/>
        <v>5668398</v>
      </c>
      <c r="P51" s="68">
        <f t="shared" si="14"/>
        <v>5668398</v>
      </c>
    </row>
    <row r="52" spans="3:16" s="61" customFormat="1" ht="30" customHeight="1">
      <c r="C52" s="62"/>
      <c r="D52" s="63"/>
      <c r="E52" s="69" t="s">
        <v>41</v>
      </c>
      <c r="F52" s="65">
        <v>741488</v>
      </c>
      <c r="G52" s="65">
        <v>2325416</v>
      </c>
      <c r="H52" s="66">
        <f t="shared" si="11"/>
        <v>3066904</v>
      </c>
      <c r="I52" s="135">
        <v>0</v>
      </c>
      <c r="J52" s="65">
        <v>7044889</v>
      </c>
      <c r="K52" s="65">
        <v>6063037</v>
      </c>
      <c r="L52" s="65">
        <v>3926792</v>
      </c>
      <c r="M52" s="65">
        <v>4404282</v>
      </c>
      <c r="N52" s="65">
        <v>3329350</v>
      </c>
      <c r="O52" s="129">
        <f t="shared" si="13"/>
        <v>24768350</v>
      </c>
      <c r="P52" s="68">
        <f t="shared" si="14"/>
        <v>27835254</v>
      </c>
    </row>
    <row r="53" spans="3:16" s="61" customFormat="1" ht="30" customHeight="1">
      <c r="C53" s="62"/>
      <c r="D53" s="63"/>
      <c r="E53" s="69" t="s">
        <v>42</v>
      </c>
      <c r="F53" s="65">
        <v>783410</v>
      </c>
      <c r="G53" s="65">
        <v>2699300</v>
      </c>
      <c r="H53" s="66">
        <f t="shared" si="11"/>
        <v>3482710</v>
      </c>
      <c r="I53" s="135">
        <v>0</v>
      </c>
      <c r="J53" s="65">
        <v>6597253</v>
      </c>
      <c r="K53" s="65">
        <v>4658003</v>
      </c>
      <c r="L53" s="65">
        <v>3607585</v>
      </c>
      <c r="M53" s="65">
        <v>2394516</v>
      </c>
      <c r="N53" s="65">
        <v>1736218</v>
      </c>
      <c r="O53" s="129">
        <f t="shared" si="13"/>
        <v>18993575</v>
      </c>
      <c r="P53" s="68">
        <f t="shared" si="14"/>
        <v>22476285</v>
      </c>
    </row>
    <row r="54" spans="3:16" s="61" customFormat="1" ht="30" customHeight="1">
      <c r="C54" s="62"/>
      <c r="D54" s="63"/>
      <c r="E54" s="69" t="s">
        <v>43</v>
      </c>
      <c r="F54" s="65">
        <v>258380</v>
      </c>
      <c r="G54" s="65">
        <v>395051</v>
      </c>
      <c r="H54" s="66">
        <f t="shared" si="11"/>
        <v>653431</v>
      </c>
      <c r="I54" s="135">
        <v>0</v>
      </c>
      <c r="J54" s="65">
        <v>3070888</v>
      </c>
      <c r="K54" s="65">
        <v>2727926</v>
      </c>
      <c r="L54" s="65">
        <v>2153634</v>
      </c>
      <c r="M54" s="65">
        <v>1949164</v>
      </c>
      <c r="N54" s="65">
        <v>1040517</v>
      </c>
      <c r="O54" s="129">
        <f t="shared" si="13"/>
        <v>10942129</v>
      </c>
      <c r="P54" s="68">
        <f t="shared" si="14"/>
        <v>11595560</v>
      </c>
    </row>
    <row r="55" spans="3:16" s="61" customFormat="1" ht="30" customHeight="1">
      <c r="C55" s="62"/>
      <c r="D55" s="70" t="s">
        <v>44</v>
      </c>
      <c r="E55" s="71"/>
      <c r="F55" s="65">
        <f>SUM(F56:F57)</f>
        <v>6067709</v>
      </c>
      <c r="G55" s="65">
        <f>SUM(G56:G57)</f>
        <v>12846735</v>
      </c>
      <c r="H55" s="66">
        <f t="shared" si="11"/>
        <v>18914444</v>
      </c>
      <c r="I55" s="135">
        <f aca="true" t="shared" si="15" ref="I55:N55">SUM(I56:I57)</f>
        <v>0</v>
      </c>
      <c r="J55" s="65">
        <f t="shared" si="15"/>
        <v>125609266</v>
      </c>
      <c r="K55" s="65">
        <f t="shared" si="15"/>
        <v>99451270</v>
      </c>
      <c r="L55" s="65">
        <f t="shared" si="15"/>
        <v>70890900</v>
      </c>
      <c r="M55" s="65">
        <f t="shared" si="15"/>
        <v>52897854</v>
      </c>
      <c r="N55" s="65">
        <f t="shared" si="15"/>
        <v>26009484</v>
      </c>
      <c r="O55" s="129">
        <f t="shared" si="13"/>
        <v>374858774</v>
      </c>
      <c r="P55" s="68">
        <f t="shared" si="14"/>
        <v>393773218</v>
      </c>
    </row>
    <row r="56" spans="3:16" s="61" customFormat="1" ht="30" customHeight="1">
      <c r="C56" s="62"/>
      <c r="D56" s="63"/>
      <c r="E56" s="69" t="s">
        <v>45</v>
      </c>
      <c r="F56" s="65">
        <v>0</v>
      </c>
      <c r="G56" s="65">
        <v>34335</v>
      </c>
      <c r="H56" s="66">
        <f t="shared" si="11"/>
        <v>34335</v>
      </c>
      <c r="I56" s="135">
        <v>0</v>
      </c>
      <c r="J56" s="65">
        <v>93423644</v>
      </c>
      <c r="K56" s="65">
        <v>77257394</v>
      </c>
      <c r="L56" s="65">
        <v>55020909</v>
      </c>
      <c r="M56" s="65">
        <v>46489805</v>
      </c>
      <c r="N56" s="65">
        <v>22715658</v>
      </c>
      <c r="O56" s="129">
        <f t="shared" si="13"/>
        <v>294907410</v>
      </c>
      <c r="P56" s="68">
        <f t="shared" si="14"/>
        <v>294941745</v>
      </c>
    </row>
    <row r="57" spans="3:16" s="61" customFormat="1" ht="30" customHeight="1">
      <c r="C57" s="62"/>
      <c r="D57" s="63"/>
      <c r="E57" s="69" t="s">
        <v>46</v>
      </c>
      <c r="F57" s="65">
        <v>6067709</v>
      </c>
      <c r="G57" s="65">
        <v>12812400</v>
      </c>
      <c r="H57" s="66">
        <f t="shared" si="11"/>
        <v>18880109</v>
      </c>
      <c r="I57" s="135">
        <v>0</v>
      </c>
      <c r="J57" s="65">
        <v>32185622</v>
      </c>
      <c r="K57" s="65">
        <v>22193876</v>
      </c>
      <c r="L57" s="65">
        <v>15869991</v>
      </c>
      <c r="M57" s="65">
        <v>6408049</v>
      </c>
      <c r="N57" s="65">
        <v>3293826</v>
      </c>
      <c r="O57" s="129">
        <f t="shared" si="13"/>
        <v>79951364</v>
      </c>
      <c r="P57" s="68">
        <f t="shared" si="14"/>
        <v>98831473</v>
      </c>
    </row>
    <row r="58" spans="3:16" s="61" customFormat="1" ht="30" customHeight="1">
      <c r="C58" s="62"/>
      <c r="D58" s="70" t="s">
        <v>47</v>
      </c>
      <c r="E58" s="71"/>
      <c r="F58" s="65">
        <f>SUM(F59:F62)</f>
        <v>119772</v>
      </c>
      <c r="G58" s="65">
        <f>SUM(G59:G62)</f>
        <v>867737</v>
      </c>
      <c r="H58" s="66">
        <f t="shared" si="11"/>
        <v>987509</v>
      </c>
      <c r="I58" s="135">
        <f aca="true" t="shared" si="16" ref="I58:N58">SUM(I59:I62)</f>
        <v>0</v>
      </c>
      <c r="J58" s="65">
        <f t="shared" si="16"/>
        <v>10071875</v>
      </c>
      <c r="K58" s="65">
        <f t="shared" si="16"/>
        <v>12966763</v>
      </c>
      <c r="L58" s="65">
        <f t="shared" si="16"/>
        <v>23394967</v>
      </c>
      <c r="M58" s="65">
        <f t="shared" si="16"/>
        <v>25386253</v>
      </c>
      <c r="N58" s="65">
        <f t="shared" si="16"/>
        <v>10963884</v>
      </c>
      <c r="O58" s="129">
        <f t="shared" si="13"/>
        <v>82783742</v>
      </c>
      <c r="P58" s="68">
        <f t="shared" si="14"/>
        <v>83771251</v>
      </c>
    </row>
    <row r="59" spans="3:16" s="61" customFormat="1" ht="30" customHeight="1">
      <c r="C59" s="62"/>
      <c r="D59" s="63"/>
      <c r="E59" s="69" t="s">
        <v>48</v>
      </c>
      <c r="F59" s="65">
        <v>119772</v>
      </c>
      <c r="G59" s="65">
        <v>753734</v>
      </c>
      <c r="H59" s="66">
        <f t="shared" si="11"/>
        <v>873506</v>
      </c>
      <c r="I59" s="135">
        <v>0</v>
      </c>
      <c r="J59" s="65">
        <v>8254552</v>
      </c>
      <c r="K59" s="65">
        <v>10582392</v>
      </c>
      <c r="L59" s="65">
        <v>22244155</v>
      </c>
      <c r="M59" s="65">
        <v>24857697</v>
      </c>
      <c r="N59" s="65">
        <v>10514456</v>
      </c>
      <c r="O59" s="129">
        <f t="shared" si="13"/>
        <v>76453252</v>
      </c>
      <c r="P59" s="68">
        <f t="shared" si="14"/>
        <v>77326758</v>
      </c>
    </row>
    <row r="60" spans="3:16" s="61" customFormat="1" ht="30" customHeight="1">
      <c r="C60" s="62"/>
      <c r="D60" s="63"/>
      <c r="E60" s="72" t="s">
        <v>49</v>
      </c>
      <c r="F60" s="65">
        <v>0</v>
      </c>
      <c r="G60" s="65">
        <v>114003</v>
      </c>
      <c r="H60" s="66">
        <f t="shared" si="11"/>
        <v>114003</v>
      </c>
      <c r="I60" s="135">
        <v>0</v>
      </c>
      <c r="J60" s="65">
        <v>1817323</v>
      </c>
      <c r="K60" s="65">
        <v>2333125</v>
      </c>
      <c r="L60" s="65">
        <v>1150812</v>
      </c>
      <c r="M60" s="65">
        <v>528556</v>
      </c>
      <c r="N60" s="65">
        <v>449428</v>
      </c>
      <c r="O60" s="129">
        <f t="shared" si="13"/>
        <v>6279244</v>
      </c>
      <c r="P60" s="68">
        <f t="shared" si="14"/>
        <v>6393247</v>
      </c>
    </row>
    <row r="61" spans="3:16" s="61" customFormat="1" ht="30" customHeight="1">
      <c r="C61" s="62"/>
      <c r="D61" s="63"/>
      <c r="E61" s="72" t="s">
        <v>50</v>
      </c>
      <c r="F61" s="65">
        <v>0</v>
      </c>
      <c r="G61" s="65">
        <v>0</v>
      </c>
      <c r="H61" s="66">
        <f t="shared" si="11"/>
        <v>0</v>
      </c>
      <c r="I61" s="135">
        <v>0</v>
      </c>
      <c r="J61" s="65">
        <v>0</v>
      </c>
      <c r="K61" s="65">
        <v>51246</v>
      </c>
      <c r="L61" s="65">
        <v>0</v>
      </c>
      <c r="M61" s="65">
        <v>0</v>
      </c>
      <c r="N61" s="65">
        <v>0</v>
      </c>
      <c r="O61" s="129">
        <f t="shared" si="13"/>
        <v>51246</v>
      </c>
      <c r="P61" s="68">
        <f t="shared" si="14"/>
        <v>51246</v>
      </c>
    </row>
    <row r="62" spans="3:16" s="61" customFormat="1" ht="30" customHeight="1">
      <c r="C62" s="62"/>
      <c r="D62" s="73"/>
      <c r="E62" s="72" t="s">
        <v>77</v>
      </c>
      <c r="F62" s="65">
        <v>0</v>
      </c>
      <c r="G62" s="65">
        <v>0</v>
      </c>
      <c r="H62" s="66">
        <f t="shared" si="11"/>
        <v>0</v>
      </c>
      <c r="I62" s="13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9">
        <f t="shared" si="13"/>
        <v>0</v>
      </c>
      <c r="P62" s="68">
        <f t="shared" si="14"/>
        <v>0</v>
      </c>
    </row>
    <row r="63" spans="3:16" s="61" customFormat="1" ht="30" customHeight="1">
      <c r="C63" s="62"/>
      <c r="D63" s="70" t="s">
        <v>51</v>
      </c>
      <c r="E63" s="71"/>
      <c r="F63" s="65">
        <f>SUM(F64:F66)</f>
        <v>5494369</v>
      </c>
      <c r="G63" s="65">
        <f>SUM(G64:G66)</f>
        <v>7722449</v>
      </c>
      <c r="H63" s="66">
        <f t="shared" si="11"/>
        <v>13216818</v>
      </c>
      <c r="I63" s="135">
        <f aca="true" t="shared" si="17" ref="I63:N63">SUM(I64:I66)</f>
        <v>0</v>
      </c>
      <c r="J63" s="65">
        <f t="shared" si="17"/>
        <v>13216524</v>
      </c>
      <c r="K63" s="65">
        <f t="shared" si="17"/>
        <v>17470426</v>
      </c>
      <c r="L63" s="65">
        <f t="shared" si="17"/>
        <v>13371218</v>
      </c>
      <c r="M63" s="65">
        <f t="shared" si="17"/>
        <v>10146782</v>
      </c>
      <c r="N63" s="65">
        <f t="shared" si="17"/>
        <v>5329359</v>
      </c>
      <c r="O63" s="129">
        <f t="shared" si="13"/>
        <v>59534309</v>
      </c>
      <c r="P63" s="68">
        <f t="shared" si="14"/>
        <v>72751127</v>
      </c>
    </row>
    <row r="64" spans="3:16" s="61" customFormat="1" ht="30" customHeight="1">
      <c r="C64" s="62"/>
      <c r="D64" s="63"/>
      <c r="E64" s="72" t="s">
        <v>52</v>
      </c>
      <c r="F64" s="65">
        <v>2441415</v>
      </c>
      <c r="G64" s="65">
        <v>5424923</v>
      </c>
      <c r="H64" s="66">
        <f t="shared" si="11"/>
        <v>7866338</v>
      </c>
      <c r="I64" s="135">
        <v>0</v>
      </c>
      <c r="J64" s="65">
        <v>9916271</v>
      </c>
      <c r="K64" s="65">
        <v>16255655</v>
      </c>
      <c r="L64" s="65">
        <v>12303465</v>
      </c>
      <c r="M64" s="65">
        <v>9585527</v>
      </c>
      <c r="N64" s="65">
        <v>5155552</v>
      </c>
      <c r="O64" s="129">
        <f t="shared" si="13"/>
        <v>53216470</v>
      </c>
      <c r="P64" s="68">
        <f t="shared" si="14"/>
        <v>61082808</v>
      </c>
    </row>
    <row r="65" spans="3:16" s="61" customFormat="1" ht="30" customHeight="1">
      <c r="C65" s="62"/>
      <c r="D65" s="63"/>
      <c r="E65" s="72" t="s">
        <v>53</v>
      </c>
      <c r="F65" s="65">
        <v>538052</v>
      </c>
      <c r="G65" s="65">
        <v>411034</v>
      </c>
      <c r="H65" s="66">
        <f t="shared" si="11"/>
        <v>949086</v>
      </c>
      <c r="I65" s="135">
        <v>0</v>
      </c>
      <c r="J65" s="65">
        <v>717333</v>
      </c>
      <c r="K65" s="65">
        <v>303774</v>
      </c>
      <c r="L65" s="65">
        <v>233568</v>
      </c>
      <c r="M65" s="65">
        <v>154235</v>
      </c>
      <c r="N65" s="65">
        <v>173807</v>
      </c>
      <c r="O65" s="129">
        <f t="shared" si="13"/>
        <v>1582717</v>
      </c>
      <c r="P65" s="68">
        <f t="shared" si="14"/>
        <v>2531803</v>
      </c>
    </row>
    <row r="66" spans="3:16" s="61" customFormat="1" ht="30" customHeight="1">
      <c r="C66" s="62"/>
      <c r="D66" s="63"/>
      <c r="E66" s="72" t="s">
        <v>54</v>
      </c>
      <c r="F66" s="65">
        <v>2514902</v>
      </c>
      <c r="G66" s="65">
        <v>1886492</v>
      </c>
      <c r="H66" s="66">
        <f t="shared" si="11"/>
        <v>4401394</v>
      </c>
      <c r="I66" s="135">
        <v>0</v>
      </c>
      <c r="J66" s="65">
        <v>2582920</v>
      </c>
      <c r="K66" s="65">
        <v>910997</v>
      </c>
      <c r="L66" s="65">
        <v>834185</v>
      </c>
      <c r="M66" s="65">
        <v>407020</v>
      </c>
      <c r="N66" s="65">
        <v>0</v>
      </c>
      <c r="O66" s="129">
        <f t="shared" si="13"/>
        <v>4735122</v>
      </c>
      <c r="P66" s="68">
        <f t="shared" si="14"/>
        <v>9136516</v>
      </c>
    </row>
    <row r="67" spans="3:16" s="61" customFormat="1" ht="30" customHeight="1">
      <c r="C67" s="62"/>
      <c r="D67" s="74" t="s">
        <v>55</v>
      </c>
      <c r="E67" s="75"/>
      <c r="F67" s="65">
        <v>1121819</v>
      </c>
      <c r="G67" s="65">
        <v>1088473</v>
      </c>
      <c r="H67" s="66">
        <f t="shared" si="11"/>
        <v>2210292</v>
      </c>
      <c r="I67" s="135">
        <v>0</v>
      </c>
      <c r="J67" s="65">
        <v>14369493</v>
      </c>
      <c r="K67" s="65">
        <v>10028944</v>
      </c>
      <c r="L67" s="65">
        <v>12066430</v>
      </c>
      <c r="M67" s="65">
        <v>13716535</v>
      </c>
      <c r="N67" s="65">
        <v>6272515</v>
      </c>
      <c r="O67" s="129">
        <f t="shared" si="13"/>
        <v>56453917</v>
      </c>
      <c r="P67" s="68">
        <f t="shared" si="14"/>
        <v>58664209</v>
      </c>
    </row>
    <row r="68" spans="3:16" s="61" customFormat="1" ht="30" customHeight="1" thickBot="1">
      <c r="C68" s="76"/>
      <c r="D68" s="77" t="s">
        <v>56</v>
      </c>
      <c r="E68" s="78"/>
      <c r="F68" s="79">
        <v>3547901</v>
      </c>
      <c r="G68" s="79">
        <v>5071590</v>
      </c>
      <c r="H68" s="80">
        <f t="shared" si="11"/>
        <v>8619491</v>
      </c>
      <c r="I68" s="136">
        <v>0</v>
      </c>
      <c r="J68" s="79">
        <v>38304064</v>
      </c>
      <c r="K68" s="79">
        <v>23284593</v>
      </c>
      <c r="L68" s="79">
        <v>16105462</v>
      </c>
      <c r="M68" s="79">
        <v>11281949</v>
      </c>
      <c r="N68" s="79">
        <v>4847889</v>
      </c>
      <c r="O68" s="130">
        <f t="shared" si="13"/>
        <v>93823957</v>
      </c>
      <c r="P68" s="82">
        <f t="shared" si="14"/>
        <v>102443448</v>
      </c>
    </row>
    <row r="69" spans="3:16" s="61" customFormat="1" ht="30" customHeight="1">
      <c r="C69" s="59" t="s">
        <v>57</v>
      </c>
      <c r="D69" s="83"/>
      <c r="E69" s="84"/>
      <c r="F69" s="60">
        <f>SUM(F70:F78)</f>
        <v>577470</v>
      </c>
      <c r="G69" s="60">
        <f>SUM(G70:G78)</f>
        <v>852300</v>
      </c>
      <c r="H69" s="85">
        <f t="shared" si="11"/>
        <v>1429770</v>
      </c>
      <c r="I69" s="134">
        <f aca="true" t="shared" si="18" ref="I69:N69">SUM(I70:I78)</f>
        <v>0</v>
      </c>
      <c r="J69" s="60">
        <f t="shared" si="18"/>
        <v>91731409</v>
      </c>
      <c r="K69" s="60">
        <f t="shared" si="18"/>
        <v>89851636</v>
      </c>
      <c r="L69" s="60">
        <f t="shared" si="18"/>
        <v>116337641</v>
      </c>
      <c r="M69" s="60">
        <f t="shared" si="18"/>
        <v>122067240</v>
      </c>
      <c r="N69" s="60">
        <f t="shared" si="18"/>
        <v>86424036</v>
      </c>
      <c r="O69" s="128">
        <f t="shared" si="13"/>
        <v>506411962</v>
      </c>
      <c r="P69" s="87">
        <f t="shared" si="14"/>
        <v>507841732</v>
      </c>
    </row>
    <row r="70" spans="3:16" s="61" customFormat="1" ht="30" customHeight="1">
      <c r="C70" s="88"/>
      <c r="D70" s="74" t="s">
        <v>58</v>
      </c>
      <c r="E70" s="75"/>
      <c r="F70" s="89">
        <v>0</v>
      </c>
      <c r="G70" s="89">
        <v>0</v>
      </c>
      <c r="H70" s="90">
        <f t="shared" si="11"/>
        <v>0</v>
      </c>
      <c r="I70" s="137">
        <v>0</v>
      </c>
      <c r="J70" s="89">
        <v>9707119</v>
      </c>
      <c r="K70" s="89">
        <v>16844266</v>
      </c>
      <c r="L70" s="89">
        <v>14967583</v>
      </c>
      <c r="M70" s="89">
        <v>12761308</v>
      </c>
      <c r="N70" s="89">
        <v>4246525</v>
      </c>
      <c r="O70" s="131">
        <f t="shared" si="13"/>
        <v>58526801</v>
      </c>
      <c r="P70" s="92">
        <f t="shared" si="14"/>
        <v>58526801</v>
      </c>
    </row>
    <row r="71" spans="3:16" s="61" customFormat="1" ht="30" customHeight="1">
      <c r="C71" s="62"/>
      <c r="D71" s="74" t="s">
        <v>59</v>
      </c>
      <c r="E71" s="75"/>
      <c r="F71" s="65">
        <v>0</v>
      </c>
      <c r="G71" s="65">
        <v>0</v>
      </c>
      <c r="H71" s="66">
        <f t="shared" si="11"/>
        <v>0</v>
      </c>
      <c r="I71" s="137">
        <v>0</v>
      </c>
      <c r="J71" s="65">
        <v>361008</v>
      </c>
      <c r="K71" s="65">
        <v>212265</v>
      </c>
      <c r="L71" s="65">
        <v>206768</v>
      </c>
      <c r="M71" s="65">
        <v>140521</v>
      </c>
      <c r="N71" s="65">
        <v>195273</v>
      </c>
      <c r="O71" s="129">
        <f t="shared" si="13"/>
        <v>1115835</v>
      </c>
      <c r="P71" s="68">
        <f t="shared" si="14"/>
        <v>1115835</v>
      </c>
    </row>
    <row r="72" spans="3:16" s="61" customFormat="1" ht="30" customHeight="1">
      <c r="C72" s="62"/>
      <c r="D72" s="74" t="s">
        <v>74</v>
      </c>
      <c r="E72" s="75"/>
      <c r="F72" s="65">
        <v>0</v>
      </c>
      <c r="G72" s="65">
        <v>0</v>
      </c>
      <c r="H72" s="66">
        <f t="shared" si="11"/>
        <v>0</v>
      </c>
      <c r="I72" s="137">
        <v>0</v>
      </c>
      <c r="J72" s="65">
        <v>45913975</v>
      </c>
      <c r="K72" s="65">
        <v>36095259</v>
      </c>
      <c r="L72" s="65">
        <v>27912658</v>
      </c>
      <c r="M72" s="65">
        <v>14536348</v>
      </c>
      <c r="N72" s="65">
        <v>10521675</v>
      </c>
      <c r="O72" s="129">
        <f t="shared" si="13"/>
        <v>134979915</v>
      </c>
      <c r="P72" s="68">
        <f t="shared" si="14"/>
        <v>134979915</v>
      </c>
    </row>
    <row r="73" spans="3:16" s="61" customFormat="1" ht="30" customHeight="1">
      <c r="C73" s="62"/>
      <c r="D73" s="74" t="s">
        <v>60</v>
      </c>
      <c r="E73" s="75"/>
      <c r="F73" s="65">
        <v>0</v>
      </c>
      <c r="G73" s="65">
        <v>0</v>
      </c>
      <c r="H73" s="66">
        <f t="shared" si="11"/>
        <v>0</v>
      </c>
      <c r="I73" s="135">
        <v>0</v>
      </c>
      <c r="J73" s="65">
        <v>4716406</v>
      </c>
      <c r="K73" s="65">
        <v>3936055</v>
      </c>
      <c r="L73" s="65">
        <v>4288227</v>
      </c>
      <c r="M73" s="65">
        <v>7067765</v>
      </c>
      <c r="N73" s="65">
        <v>4243605</v>
      </c>
      <c r="O73" s="129">
        <f t="shared" si="13"/>
        <v>24252058</v>
      </c>
      <c r="P73" s="68">
        <f t="shared" si="14"/>
        <v>24252058</v>
      </c>
    </row>
    <row r="74" spans="3:16" s="61" customFormat="1" ht="30" customHeight="1">
      <c r="C74" s="62"/>
      <c r="D74" s="74" t="s">
        <v>61</v>
      </c>
      <c r="E74" s="75"/>
      <c r="F74" s="65">
        <v>577470</v>
      </c>
      <c r="G74" s="65">
        <v>852300</v>
      </c>
      <c r="H74" s="66">
        <f t="shared" si="11"/>
        <v>1429770</v>
      </c>
      <c r="I74" s="135">
        <v>0</v>
      </c>
      <c r="J74" s="65">
        <v>13068235</v>
      </c>
      <c r="K74" s="65">
        <v>10669081</v>
      </c>
      <c r="L74" s="65">
        <v>14028091</v>
      </c>
      <c r="M74" s="65">
        <v>10555692</v>
      </c>
      <c r="N74" s="65">
        <v>3000042</v>
      </c>
      <c r="O74" s="129">
        <f t="shared" si="13"/>
        <v>51321141</v>
      </c>
      <c r="P74" s="68">
        <f t="shared" si="14"/>
        <v>52750911</v>
      </c>
    </row>
    <row r="75" spans="3:16" s="61" customFormat="1" ht="30" customHeight="1">
      <c r="C75" s="62"/>
      <c r="D75" s="74" t="s">
        <v>62</v>
      </c>
      <c r="E75" s="75"/>
      <c r="F75" s="65">
        <v>0</v>
      </c>
      <c r="G75" s="65">
        <v>0</v>
      </c>
      <c r="H75" s="66">
        <f t="shared" si="11"/>
        <v>0</v>
      </c>
      <c r="I75" s="137">
        <v>0</v>
      </c>
      <c r="J75" s="65">
        <v>17764344</v>
      </c>
      <c r="K75" s="65">
        <v>20712049</v>
      </c>
      <c r="L75" s="65">
        <v>33440568</v>
      </c>
      <c r="M75" s="65">
        <v>12486577</v>
      </c>
      <c r="N75" s="65">
        <v>9940795</v>
      </c>
      <c r="O75" s="129">
        <f t="shared" si="13"/>
        <v>94344333</v>
      </c>
      <c r="P75" s="68">
        <f t="shared" si="14"/>
        <v>94344333</v>
      </c>
    </row>
    <row r="76" spans="3:16" s="61" customFormat="1" ht="30" customHeight="1">
      <c r="C76" s="62"/>
      <c r="D76" s="74" t="s">
        <v>63</v>
      </c>
      <c r="E76" s="75"/>
      <c r="F76" s="65">
        <v>0</v>
      </c>
      <c r="G76" s="65">
        <v>0</v>
      </c>
      <c r="H76" s="66">
        <f t="shared" si="11"/>
        <v>0</v>
      </c>
      <c r="I76" s="137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129">
        <f t="shared" si="13"/>
        <v>0</v>
      </c>
      <c r="P76" s="68">
        <f t="shared" si="14"/>
        <v>0</v>
      </c>
    </row>
    <row r="77" spans="3:16" s="61" customFormat="1" ht="30" customHeight="1">
      <c r="C77" s="62"/>
      <c r="D77" s="198" t="s">
        <v>64</v>
      </c>
      <c r="E77" s="217"/>
      <c r="F77" s="65">
        <v>0</v>
      </c>
      <c r="G77" s="65">
        <v>0</v>
      </c>
      <c r="H77" s="66">
        <f t="shared" si="11"/>
        <v>0</v>
      </c>
      <c r="I77" s="137">
        <v>0</v>
      </c>
      <c r="J77" s="65">
        <v>200322</v>
      </c>
      <c r="K77" s="65">
        <v>1382661</v>
      </c>
      <c r="L77" s="65">
        <v>21493746</v>
      </c>
      <c r="M77" s="65">
        <v>64519029</v>
      </c>
      <c r="N77" s="65">
        <v>54276121</v>
      </c>
      <c r="O77" s="129">
        <f t="shared" si="13"/>
        <v>141871879</v>
      </c>
      <c r="P77" s="68">
        <f t="shared" si="14"/>
        <v>141871879</v>
      </c>
    </row>
    <row r="78" spans="3:16" s="61" customFormat="1" ht="30" customHeight="1" thickBot="1">
      <c r="C78" s="76"/>
      <c r="D78" s="200" t="s">
        <v>65</v>
      </c>
      <c r="E78" s="201"/>
      <c r="F78" s="93">
        <v>0</v>
      </c>
      <c r="G78" s="93">
        <v>0</v>
      </c>
      <c r="H78" s="94">
        <f t="shared" si="11"/>
        <v>0</v>
      </c>
      <c r="I78" s="138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132">
        <f t="shared" si="13"/>
        <v>0</v>
      </c>
      <c r="P78" s="96">
        <f t="shared" si="14"/>
        <v>0</v>
      </c>
    </row>
    <row r="79" spans="3:16" s="61" customFormat="1" ht="30" customHeight="1">
      <c r="C79" s="59" t="s">
        <v>66</v>
      </c>
      <c r="D79" s="83"/>
      <c r="E79" s="84"/>
      <c r="F79" s="60">
        <f>SUM(F80:F83)</f>
        <v>0</v>
      </c>
      <c r="G79" s="60">
        <f>SUM(G80:G83)</f>
        <v>0</v>
      </c>
      <c r="H79" s="85">
        <f t="shared" si="11"/>
        <v>0</v>
      </c>
      <c r="I79" s="139">
        <v>0</v>
      </c>
      <c r="J79" s="60">
        <f>SUM(J80:J83)</f>
        <v>35896044</v>
      </c>
      <c r="K79" s="60">
        <f>SUM(K80:K83)</f>
        <v>37738825</v>
      </c>
      <c r="L79" s="60">
        <f>SUM(L80:L83)</f>
        <v>106435380</v>
      </c>
      <c r="M79" s="60">
        <f>SUM(M80:M83)</f>
        <v>248405936</v>
      </c>
      <c r="N79" s="60">
        <f>SUM(N80:N83)</f>
        <v>179099835</v>
      </c>
      <c r="O79" s="128">
        <f t="shared" si="13"/>
        <v>607576020</v>
      </c>
      <c r="P79" s="87">
        <f t="shared" si="14"/>
        <v>607576020</v>
      </c>
    </row>
    <row r="80" spans="3:16" s="61" customFormat="1" ht="30" customHeight="1">
      <c r="C80" s="62"/>
      <c r="D80" s="74" t="s">
        <v>67</v>
      </c>
      <c r="E80" s="75"/>
      <c r="F80" s="65">
        <v>0</v>
      </c>
      <c r="G80" s="65">
        <v>0</v>
      </c>
      <c r="H80" s="66">
        <f t="shared" si="11"/>
        <v>0</v>
      </c>
      <c r="I80" s="137">
        <v>0</v>
      </c>
      <c r="J80" s="65">
        <v>1610971</v>
      </c>
      <c r="K80" s="65">
        <v>3104573</v>
      </c>
      <c r="L80" s="65">
        <v>44267320</v>
      </c>
      <c r="M80" s="65">
        <v>123568324</v>
      </c>
      <c r="N80" s="65">
        <v>104824592</v>
      </c>
      <c r="O80" s="129">
        <f t="shared" si="13"/>
        <v>277375780</v>
      </c>
      <c r="P80" s="68">
        <f t="shared" si="14"/>
        <v>277375780</v>
      </c>
    </row>
    <row r="81" spans="3:16" s="61" customFormat="1" ht="30" customHeight="1">
      <c r="C81" s="62"/>
      <c r="D81" s="74" t="s">
        <v>68</v>
      </c>
      <c r="E81" s="75"/>
      <c r="F81" s="65">
        <v>0</v>
      </c>
      <c r="G81" s="65">
        <v>0</v>
      </c>
      <c r="H81" s="66">
        <f t="shared" si="11"/>
        <v>0</v>
      </c>
      <c r="I81" s="137">
        <v>0</v>
      </c>
      <c r="J81" s="65">
        <v>32749709</v>
      </c>
      <c r="K81" s="65">
        <v>32310209</v>
      </c>
      <c r="L81" s="65">
        <v>49152593</v>
      </c>
      <c r="M81" s="65">
        <v>67593205</v>
      </c>
      <c r="N81" s="65">
        <v>32860923</v>
      </c>
      <c r="O81" s="129">
        <f t="shared" si="13"/>
        <v>214666639</v>
      </c>
      <c r="P81" s="68">
        <f t="shared" si="14"/>
        <v>214666639</v>
      </c>
    </row>
    <row r="82" spans="3:16" s="61" customFormat="1" ht="30" customHeight="1">
      <c r="C82" s="62"/>
      <c r="D82" s="74" t="s">
        <v>69</v>
      </c>
      <c r="E82" s="75"/>
      <c r="F82" s="65">
        <v>0</v>
      </c>
      <c r="G82" s="65">
        <v>0</v>
      </c>
      <c r="H82" s="66">
        <f t="shared" si="11"/>
        <v>0</v>
      </c>
      <c r="I82" s="137">
        <v>0</v>
      </c>
      <c r="J82" s="65">
        <v>1535364</v>
      </c>
      <c r="K82" s="65">
        <v>2324043</v>
      </c>
      <c r="L82" s="65">
        <v>13015467</v>
      </c>
      <c r="M82" s="65">
        <v>57244407</v>
      </c>
      <c r="N82" s="65">
        <v>41414320</v>
      </c>
      <c r="O82" s="129">
        <f t="shared" si="13"/>
        <v>115533601</v>
      </c>
      <c r="P82" s="68">
        <f t="shared" si="14"/>
        <v>115533601</v>
      </c>
    </row>
    <row r="83" spans="3:16" s="61" customFormat="1" ht="30" customHeight="1" thickBot="1">
      <c r="C83" s="76"/>
      <c r="D83" s="77" t="s">
        <v>78</v>
      </c>
      <c r="E83" s="78"/>
      <c r="F83" s="79">
        <v>0</v>
      </c>
      <c r="G83" s="79">
        <v>0</v>
      </c>
      <c r="H83" s="80">
        <f t="shared" si="11"/>
        <v>0</v>
      </c>
      <c r="I83" s="140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130">
        <f t="shared" si="13"/>
        <v>0</v>
      </c>
      <c r="P83" s="82">
        <f t="shared" si="14"/>
        <v>0</v>
      </c>
    </row>
    <row r="84" spans="3:16" s="61" customFormat="1" ht="30" customHeight="1" thickBot="1">
      <c r="C84" s="202" t="s">
        <v>70</v>
      </c>
      <c r="D84" s="203"/>
      <c r="E84" s="203"/>
      <c r="F84" s="99">
        <f>SUM(F48,F69,F79)</f>
        <v>18729454</v>
      </c>
      <c r="G84" s="99">
        <f>SUM(G48,G69,G79)</f>
        <v>33869051</v>
      </c>
      <c r="H84" s="101">
        <f>SUM(F84:G84)</f>
        <v>52598505</v>
      </c>
      <c r="I84" s="141">
        <f aca="true" t="shared" si="19" ref="I84:N84">SUM(I48,I69,I79)</f>
        <v>0</v>
      </c>
      <c r="J84" s="99">
        <f t="shared" si="19"/>
        <v>375639740</v>
      </c>
      <c r="K84" s="99">
        <f t="shared" si="19"/>
        <v>325701978</v>
      </c>
      <c r="L84" s="99">
        <f t="shared" si="19"/>
        <v>387322428</v>
      </c>
      <c r="M84" s="99">
        <f t="shared" si="19"/>
        <v>514719864</v>
      </c>
      <c r="N84" s="99">
        <f t="shared" si="19"/>
        <v>341312635</v>
      </c>
      <c r="O84" s="133">
        <f>SUM(I84:N84)</f>
        <v>1944696645</v>
      </c>
      <c r="P84" s="103">
        <f>SUM(O84,H84)</f>
        <v>1997295150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2018-12-14T02:51:11Z</cp:lastPrinted>
  <dcterms:created xsi:type="dcterms:W3CDTF">2012-04-10T04:28:23Z</dcterms:created>
  <dcterms:modified xsi:type="dcterms:W3CDTF">2018-12-17T05:46:42Z</dcterms:modified>
  <cp:category/>
  <cp:version/>
  <cp:contentType/>
  <cp:contentStatus/>
</cp:coreProperties>
</file>