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<sst xmlns="http://schemas.openxmlformats.org/spreadsheetml/2006/main" count="283" uniqueCount="89">
  <si>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</si>
  <si>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</si>
  <si>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</si>
  <si>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</si>
  <si>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</si>
  <si>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</si>
  <si>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</si>
  <si>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</si>
  <si>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</si>
  <si>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</si>
  <si>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計</t>
  </si>
  <si>
    <t>合計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</si>
  <si>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</si>
  <si>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</si>
  <si>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</si>
  <si>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</si>
  <si>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</si>
  <si>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</si>
  <si>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</si>
  <si>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</si>
  <si>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</si>
  <si>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</si>
  <si>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</si>
  <si>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</si>
  <si>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</si>
  <si>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</si>
  <si>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</si>
  <si>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</si>
  <si>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</si>
  <si>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</si>
  <si>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</si>
  <si>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</si>
  <si>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</si>
  <si>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</si>
  <si>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</si>
  <si>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</si>
  <si>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</si>
  <si>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</si>
  <si>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</si>
  <si>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</si>
  <si>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</si>
  <si>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</si>
  <si>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</si>
  <si>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</si>
  <si>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</si>
  <si>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</si>
  <si>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</si>
  <si>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</si>
  <si>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</si>
  <si>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</si>
  <si>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</si>
  <si>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</si>
  <si>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</si>
  <si>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</si>
  <si>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</si>
  <si>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</si>
  <si>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</si>
  <si>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</si>
  <si>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</si>
  <si>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</si>
  <si>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</si>
  <si>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</si>
  <si>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</si>
  <si>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</si>
  <si>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</si>
  <si>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</si>
  <si>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</si>
  <si>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</si>
  <si>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</si>
  <si>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</si>
  <si>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</si>
  <si>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</si>
  <si>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</si>
  <si>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</si>
  <si>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</si>
  <si>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</si>
  <si>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</si>
  <si>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</si>
  <si>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（平成 30年 6月分）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</si>
  <si>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</si>
  <si>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</si>
  <si>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</si>
  <si>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</si>
  <si>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</si>
  <si>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</si>
  <si>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</si>
  <si>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</si>
  <si>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</si>
  <si>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　　　総　　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</si>
</sst>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8" fontId="11" fillId="0" borderId="93" xfId="0" applyNumberFormat="1" applyFont="1" applyFill="1" applyBorder="1" applyAlignment="1">
      <alignment vertical="center" shrinkToFit="1"/>
    </xf>
    <xf numFmtId="176" fontId="11" fillId="0" borderId="94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83" fontId="5" fillId="0" borderId="0" xfId="0" applyNumberFormat="1" applyFont="1" applyAlignment="1">
      <alignment horizontal="center" vertical="center"/>
    </xf>
    <xf numFmtId="56" fontId="2" fillId="0" borderId="0" xfId="0" applyNumberFormat="1" applyFont="1" applyAlignment="1">
      <alignment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178" fontId="7" fillId="0" borderId="48" xfId="0" applyNumberFormat="1" applyFont="1" applyBorder="1" applyAlignment="1">
      <alignment vertical="center"/>
    </xf>
    <xf numFmtId="178" fontId="7" fillId="0" borderId="102" xfId="0" applyNumberFormat="1" applyFont="1" applyBorder="1" applyAlignment="1">
      <alignment vertical="center"/>
    </xf>
    <xf numFmtId="178" fontId="7" fillId="0" borderId="103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178" fontId="7" fillId="0" borderId="104" xfId="0" applyNumberFormat="1" applyFont="1" applyBorder="1" applyAlignment="1">
      <alignment vertical="center"/>
    </xf>
    <xf numFmtId="178" fontId="7" fillId="0" borderId="103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82" xfId="0" applyFon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2" xfId="0" applyFont="1" applyFill="1" applyBorder="1" applyAlignment="1">
      <alignment horizontal="left" vertical="center"/>
    </xf>
    <xf numFmtId="0" fontId="7" fillId="0" borderId="113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57" t="s">
        <v>21</v>
      </c>
      <c r="G1" s="157"/>
      <c r="H1" s="157"/>
      <c r="I1" s="157"/>
      <c r="J1" s="157"/>
      <c r="K1" s="157"/>
      <c r="L1" s="157"/>
      <c r="M1" s="157"/>
      <c r="N1" s="157"/>
      <c r="O1" s="106"/>
    </row>
    <row r="2" spans="5:16" ht="45" customHeight="1">
      <c r="E2" s="107"/>
      <c r="F2" s="158" t="s">
        <v>78</v>
      </c>
      <c r="G2" s="158"/>
      <c r="H2" s="158"/>
      <c r="I2" s="158"/>
      <c r="J2" s="158"/>
      <c r="K2" s="159"/>
      <c r="L2" s="159"/>
      <c r="M2" s="159"/>
      <c r="N2" s="159"/>
      <c r="O2" s="160">
        <v>41009</v>
      </c>
      <c r="P2" s="160"/>
    </row>
    <row r="3" spans="6:17" ht="30" customHeight="1">
      <c r="F3" s="108"/>
      <c r="G3" s="108"/>
      <c r="H3" s="108"/>
      <c r="I3" s="108"/>
      <c r="J3" s="108"/>
      <c r="N3" s="109"/>
      <c r="O3" s="160" t="s">
        <v>0</v>
      </c>
      <c r="P3" s="160"/>
      <c r="Q3" s="110"/>
    </row>
    <row r="4" spans="3:17" s="1" customFormat="1" ht="45" customHeight="1">
      <c r="C4" s="150" t="s">
        <v>22</v>
      </c>
      <c r="F4" s="151"/>
      <c r="G4" s="152"/>
      <c r="H4" s="151"/>
      <c r="I4" s="151"/>
      <c r="J4" s="151"/>
      <c r="M4" s="143" t="s">
        <v>74</v>
      </c>
      <c r="N4" s="153"/>
      <c r="P4" s="149"/>
      <c r="Q4" s="6"/>
    </row>
    <row r="5" spans="6:17" s="1" customFormat="1" ht="7.5" customHeight="1" thickBot="1">
      <c r="F5" s="151"/>
      <c r="G5" s="151"/>
      <c r="H5" s="151"/>
      <c r="I5" s="151"/>
      <c r="J5" s="151"/>
      <c r="N5" s="153"/>
      <c r="O5" s="149"/>
      <c r="P5" s="149"/>
      <c r="Q5" s="6"/>
    </row>
    <row r="6" spans="3:19" s="1" customFormat="1" ht="45" customHeight="1">
      <c r="C6" s="161" t="s">
        <v>20</v>
      </c>
      <c r="D6" s="162"/>
      <c r="E6" s="163"/>
      <c r="F6" s="164" t="s">
        <v>80</v>
      </c>
      <c r="G6" s="163"/>
      <c r="H6" s="162" t="s">
        <v>81</v>
      </c>
      <c r="I6" s="162"/>
      <c r="J6" s="164" t="s">
        <v>82</v>
      </c>
      <c r="K6" s="165"/>
      <c r="L6" s="162" t="s">
        <v>11</v>
      </c>
      <c r="M6" s="166"/>
      <c r="P6" s="153"/>
      <c r="Q6" s="149"/>
      <c r="R6" s="149"/>
      <c r="S6" s="6"/>
    </row>
    <row r="7" spans="3:19" s="1" customFormat="1" ht="45" customHeight="1" thickBot="1">
      <c r="C7" s="178" t="s">
        <v>19</v>
      </c>
      <c r="D7" s="179"/>
      <c r="E7" s="179"/>
      <c r="F7" s="174">
        <v>43483</v>
      </c>
      <c r="G7" s="180"/>
      <c r="H7" s="181">
        <v>31519</v>
      </c>
      <c r="I7" s="180"/>
      <c r="J7" s="174">
        <v>16202</v>
      </c>
      <c r="K7" s="175"/>
      <c r="L7" s="176">
        <f>SUM(F7:K7)</f>
        <v>91204</v>
      </c>
      <c r="M7" s="177"/>
      <c r="P7" s="153"/>
      <c r="Q7" s="149"/>
      <c r="R7" s="149"/>
      <c r="S7" s="6"/>
    </row>
    <row r="8" spans="3:21" s="1" customFormat="1" ht="30" customHeight="1">
      <c r="C8" s="154"/>
      <c r="D8" s="154"/>
      <c r="E8" s="154"/>
      <c r="F8" s="155"/>
      <c r="G8" s="155"/>
      <c r="H8" s="156"/>
      <c r="I8" s="156"/>
      <c r="J8" s="155"/>
      <c r="K8" s="155"/>
      <c r="L8" s="155"/>
      <c r="M8" s="155"/>
      <c r="N8" s="156"/>
      <c r="O8" s="156"/>
      <c r="R8" s="153"/>
      <c r="S8" s="149"/>
      <c r="T8" s="149"/>
      <c r="U8" s="6"/>
    </row>
    <row r="9" spans="3:17" ht="45" customHeight="1">
      <c r="C9" s="111" t="s">
        <v>23</v>
      </c>
      <c r="E9" s="112"/>
      <c r="O9" s="142"/>
      <c r="P9" s="144" t="s">
        <v>74</v>
      </c>
      <c r="Q9" s="110"/>
    </row>
    <row r="10" spans="3:17" ht="6.75" customHeight="1" thickBot="1">
      <c r="C10" s="113"/>
      <c r="D10" s="113"/>
      <c r="E10" s="114"/>
      <c r="L10" s="115"/>
      <c r="M10" s="115"/>
      <c r="N10" s="167"/>
      <c r="O10" s="167"/>
      <c r="P10" s="167"/>
      <c r="Q10" s="115"/>
    </row>
    <row r="11" spans="3:17" ht="49.5" customHeight="1">
      <c r="C11" s="168"/>
      <c r="D11" s="169"/>
      <c r="E11" s="169"/>
      <c r="F11" s="11" t="s">
        <v>7</v>
      </c>
      <c r="G11" s="11" t="s">
        <v>8</v>
      </c>
      <c r="H11" s="12" t="s">
        <v>9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9</v>
      </c>
      <c r="P11" s="16" t="s">
        <v>6</v>
      </c>
      <c r="Q11" s="17"/>
    </row>
    <row r="12" spans="3:17" ht="49.5" customHeight="1">
      <c r="C12" s="197" t="s">
        <v>83</v>
      </c>
      <c r="D12" s="198"/>
      <c r="E12" s="199"/>
      <c r="F12" s="24">
        <f>SUM(F13:F15)</f>
        <v>3385</v>
      </c>
      <c r="G12" s="24">
        <f>SUM(G13:G15)</f>
        <v>2765</v>
      </c>
      <c r="H12" s="25">
        <f>SUM(H13:H15)</f>
        <v>6150</v>
      </c>
      <c r="I12" s="19">
        <v>0</v>
      </c>
      <c r="J12" s="24">
        <f aca="true" t="shared" si="0" ref="J12:O12">SUM(J13:J15)</f>
        <v>4345</v>
      </c>
      <c r="K12" s="24">
        <f t="shared" si="0"/>
        <v>2566</v>
      </c>
      <c r="L12" s="24">
        <f t="shared" si="0"/>
        <v>2060</v>
      </c>
      <c r="M12" s="24">
        <f t="shared" si="0"/>
        <v>2476</v>
      </c>
      <c r="N12" s="24">
        <f t="shared" si="0"/>
        <v>1474</v>
      </c>
      <c r="O12" s="25">
        <f t="shared" si="0"/>
        <v>12921</v>
      </c>
      <c r="P12" s="27">
        <f aca="true" t="shared" si="1" ref="P12:P17">H12+O12</f>
        <v>19071</v>
      </c>
      <c r="Q12" s="17"/>
    </row>
    <row r="13" spans="3:16" ht="49.5" customHeight="1">
      <c r="C13" s="197" t="s">
        <v>84</v>
      </c>
      <c r="D13" s="200"/>
      <c r="E13" s="201"/>
      <c r="F13" s="24">
        <v>418</v>
      </c>
      <c r="G13" s="24">
        <v>308</v>
      </c>
      <c r="H13" s="25">
        <f>SUM(F13:G13)</f>
        <v>726</v>
      </c>
      <c r="I13" s="19">
        <v>0</v>
      </c>
      <c r="J13" s="24">
        <v>460</v>
      </c>
      <c r="K13" s="24">
        <v>290</v>
      </c>
      <c r="L13" s="24">
        <v>187</v>
      </c>
      <c r="M13" s="24">
        <v>194</v>
      </c>
      <c r="N13" s="24">
        <v>118</v>
      </c>
      <c r="O13" s="25">
        <f>SUM(J13:N13)</f>
        <v>1249</v>
      </c>
      <c r="P13" s="27">
        <f t="shared" si="1"/>
        <v>1975</v>
      </c>
    </row>
    <row r="14" spans="3:16" ht="49.5" customHeight="1">
      <c r="C14" s="170" t="s">
        <v>85</v>
      </c>
      <c r="D14" s="171"/>
      <c r="E14" s="171"/>
      <c r="F14" s="24">
        <v>1610</v>
      </c>
      <c r="G14" s="24">
        <v>1109</v>
      </c>
      <c r="H14" s="25">
        <f>SUM(F14:G14)</f>
        <v>2719</v>
      </c>
      <c r="I14" s="19">
        <v>0</v>
      </c>
      <c r="J14" s="24">
        <v>1536</v>
      </c>
      <c r="K14" s="24">
        <v>830</v>
      </c>
      <c r="L14" s="24">
        <v>612</v>
      </c>
      <c r="M14" s="24">
        <v>672</v>
      </c>
      <c r="N14" s="24">
        <v>433</v>
      </c>
      <c r="O14" s="25">
        <f>SUM(J14:N14)</f>
        <v>4083</v>
      </c>
      <c r="P14" s="27">
        <f t="shared" si="1"/>
        <v>6802</v>
      </c>
    </row>
    <row r="15" spans="3:16" ht="49.5" customHeight="1">
      <c r="C15" s="170" t="s">
        <v>86</v>
      </c>
      <c r="D15" s="171"/>
      <c r="E15" s="171"/>
      <c r="F15" s="24">
        <v>1357</v>
      </c>
      <c r="G15" s="24">
        <v>1348</v>
      </c>
      <c r="H15" s="25">
        <f>SUM(F15:G15)</f>
        <v>2705</v>
      </c>
      <c r="I15" s="19"/>
      <c r="J15" s="24">
        <v>2349</v>
      </c>
      <c r="K15" s="24">
        <v>1446</v>
      </c>
      <c r="L15" s="24">
        <v>1261</v>
      </c>
      <c r="M15" s="24">
        <v>1610</v>
      </c>
      <c r="N15" s="24">
        <v>923</v>
      </c>
      <c r="O15" s="25">
        <f>SUM(J15:N15)</f>
        <v>7589</v>
      </c>
      <c r="P15" s="27">
        <f t="shared" si="1"/>
        <v>10294</v>
      </c>
    </row>
    <row r="16" spans="3:16" ht="49.5" customHeight="1">
      <c r="C16" s="170" t="s">
        <v>87</v>
      </c>
      <c r="D16" s="171"/>
      <c r="E16" s="171"/>
      <c r="F16" s="24">
        <v>35</v>
      </c>
      <c r="G16" s="24">
        <v>41</v>
      </c>
      <c r="H16" s="25">
        <f>SUM(F16:G16)</f>
        <v>76</v>
      </c>
      <c r="I16" s="19">
        <v>0</v>
      </c>
      <c r="J16" s="24">
        <v>71</v>
      </c>
      <c r="K16" s="24">
        <v>56</v>
      </c>
      <c r="L16" s="24">
        <v>35</v>
      </c>
      <c r="M16" s="24">
        <v>41</v>
      </c>
      <c r="N16" s="24">
        <v>22</v>
      </c>
      <c r="O16" s="25">
        <f>SUM(J16:N16)</f>
        <v>225</v>
      </c>
      <c r="P16" s="27">
        <f t="shared" si="1"/>
        <v>301</v>
      </c>
    </row>
    <row r="17" spans="3:16" ht="49.5" customHeight="1" thickBot="1">
      <c r="C17" s="172" t="s">
        <v>88</v>
      </c>
      <c r="D17" s="173"/>
      <c r="E17" s="173"/>
      <c r="F17" s="117">
        <f>F12+F16</f>
        <v>3420</v>
      </c>
      <c r="G17" s="117">
        <f>G12+G16</f>
        <v>2806</v>
      </c>
      <c r="H17" s="117">
        <f>H12+H16</f>
        <v>6226</v>
      </c>
      <c r="I17" s="118">
        <v>0</v>
      </c>
      <c r="J17" s="117">
        <f aca="true" t="shared" si="2" ref="J17:O17">J12+J16</f>
        <v>4416</v>
      </c>
      <c r="K17" s="117">
        <f t="shared" si="2"/>
        <v>2622</v>
      </c>
      <c r="L17" s="117">
        <f t="shared" si="2"/>
        <v>2095</v>
      </c>
      <c r="M17" s="117">
        <f t="shared" si="2"/>
        <v>2517</v>
      </c>
      <c r="N17" s="117">
        <f t="shared" si="2"/>
        <v>1496</v>
      </c>
      <c r="O17" s="117">
        <f t="shared" si="2"/>
        <v>13146</v>
      </c>
      <c r="P17" s="119">
        <f t="shared" si="1"/>
        <v>19372</v>
      </c>
    </row>
    <row r="18" ht="30" customHeight="1"/>
    <row r="19" spans="3:17" ht="39.75" customHeight="1">
      <c r="C19" s="111" t="s">
        <v>24</v>
      </c>
      <c r="E19" s="112"/>
      <c r="N19" s="147"/>
      <c r="O19" s="110"/>
      <c r="P19" s="148" t="s">
        <v>79</v>
      </c>
      <c r="Q19" s="110"/>
    </row>
    <row r="20" spans="3:17" ht="6.75" customHeight="1" thickBot="1">
      <c r="C20" s="113"/>
      <c r="D20" s="113"/>
      <c r="E20" s="114"/>
      <c r="L20" s="115"/>
      <c r="M20" s="115"/>
      <c r="N20" s="115"/>
      <c r="P20" s="115"/>
      <c r="Q20" s="115"/>
    </row>
    <row r="21" spans="3:17" ht="49.5" customHeight="1">
      <c r="C21" s="168"/>
      <c r="D21" s="169"/>
      <c r="E21" s="169"/>
      <c r="F21" s="186" t="s">
        <v>15</v>
      </c>
      <c r="G21" s="187"/>
      <c r="H21" s="187"/>
      <c r="I21" s="187" t="s">
        <v>16</v>
      </c>
      <c r="J21" s="187"/>
      <c r="K21" s="187"/>
      <c r="L21" s="187"/>
      <c r="M21" s="187"/>
      <c r="N21" s="187"/>
      <c r="O21" s="187"/>
      <c r="P21" s="182" t="s">
        <v>6</v>
      </c>
      <c r="Q21" s="17"/>
    </row>
    <row r="22" spans="3:17" ht="49.5" customHeight="1">
      <c r="C22" s="184"/>
      <c r="D22" s="185"/>
      <c r="E22" s="185"/>
      <c r="F22" s="18" t="s">
        <v>7</v>
      </c>
      <c r="G22" s="18" t="s">
        <v>8</v>
      </c>
      <c r="H22" s="20" t="s">
        <v>9</v>
      </c>
      <c r="I22" s="21" t="s">
        <v>28</v>
      </c>
      <c r="J22" s="18" t="s">
        <v>1</v>
      </c>
      <c r="K22" s="22" t="s">
        <v>2</v>
      </c>
      <c r="L22" s="22" t="s">
        <v>3</v>
      </c>
      <c r="M22" s="22" t="s">
        <v>4</v>
      </c>
      <c r="N22" s="22" t="s">
        <v>5</v>
      </c>
      <c r="O22" s="23" t="s">
        <v>9</v>
      </c>
      <c r="P22" s="183"/>
      <c r="Q22" s="17"/>
    </row>
    <row r="23" spans="3:17" ht="49.5" customHeight="1">
      <c r="C23" s="116" t="s">
        <v>12</v>
      </c>
      <c r="D23" s="18"/>
      <c r="E23" s="18"/>
      <c r="F23" s="24">
        <v>834</v>
      </c>
      <c r="G23" s="24">
        <v>1154</v>
      </c>
      <c r="H23" s="25">
        <f>SUM(F23:G23)</f>
        <v>1988</v>
      </c>
      <c r="I23" s="26">
        <v>0</v>
      </c>
      <c r="J23" s="24">
        <v>3255</v>
      </c>
      <c r="K23" s="24">
        <v>1944</v>
      </c>
      <c r="L23" s="24">
        <v>1184</v>
      </c>
      <c r="M23" s="24">
        <v>804</v>
      </c>
      <c r="N23" s="24">
        <v>343</v>
      </c>
      <c r="O23" s="25">
        <f>SUM(I23:N23)</f>
        <v>7530</v>
      </c>
      <c r="P23" s="27">
        <f>H23+O23</f>
        <v>9518</v>
      </c>
      <c r="Q23" s="17"/>
    </row>
    <row r="24" spans="3:16" ht="49.5" customHeight="1">
      <c r="C24" s="170" t="s">
        <v>13</v>
      </c>
      <c r="D24" s="171"/>
      <c r="E24" s="171"/>
      <c r="F24" s="24">
        <v>9</v>
      </c>
      <c r="G24" s="24">
        <v>21</v>
      </c>
      <c r="H24" s="25">
        <f>SUM(F24:G24)</f>
        <v>30</v>
      </c>
      <c r="I24" s="26">
        <v>0</v>
      </c>
      <c r="J24" s="24">
        <v>58</v>
      </c>
      <c r="K24" s="24">
        <v>39</v>
      </c>
      <c r="L24" s="24">
        <v>19</v>
      </c>
      <c r="M24" s="24">
        <v>15</v>
      </c>
      <c r="N24" s="24">
        <v>9</v>
      </c>
      <c r="O24" s="25">
        <f>SUM(I24:N24)</f>
        <v>140</v>
      </c>
      <c r="P24" s="27">
        <f>H24+O24</f>
        <v>170</v>
      </c>
    </row>
    <row r="25" spans="3:16" ht="49.5" customHeight="1" thickBot="1">
      <c r="C25" s="172" t="s">
        <v>14</v>
      </c>
      <c r="D25" s="173"/>
      <c r="E25" s="173"/>
      <c r="F25" s="117">
        <f>SUM(F23:F24)</f>
        <v>843</v>
      </c>
      <c r="G25" s="117">
        <f>SUM(G23:G24)</f>
        <v>1175</v>
      </c>
      <c r="H25" s="120">
        <f>SUM(F25:G25)</f>
        <v>2018</v>
      </c>
      <c r="I25" s="121">
        <f>SUM(I23:I24)</f>
        <v>0</v>
      </c>
      <c r="J25" s="117">
        <f aca="true" t="shared" si="3" ref="J25:O25">SUM(J23:J24)</f>
        <v>3313</v>
      </c>
      <c r="K25" s="117">
        <f t="shared" si="3"/>
        <v>1983</v>
      </c>
      <c r="L25" s="117">
        <f t="shared" si="3"/>
        <v>1203</v>
      </c>
      <c r="M25" s="117">
        <f t="shared" si="3"/>
        <v>819</v>
      </c>
      <c r="N25" s="117">
        <f t="shared" si="3"/>
        <v>352</v>
      </c>
      <c r="O25" s="120">
        <f t="shared" si="3"/>
        <v>7670</v>
      </c>
      <c r="P25" s="119">
        <f>H25+O25</f>
        <v>9688</v>
      </c>
    </row>
    <row r="26" ht="30" customHeight="1"/>
    <row r="27" spans="3:17" ht="39.75" customHeight="1">
      <c r="C27" s="111" t="s">
        <v>25</v>
      </c>
      <c r="E27" s="112"/>
      <c r="N27" s="110"/>
      <c r="O27" s="110"/>
      <c r="P27" s="148" t="s">
        <v>79</v>
      </c>
      <c r="Q27" s="110"/>
    </row>
    <row r="28" spans="3:17" ht="6.75" customHeight="1" thickBot="1">
      <c r="C28" s="113"/>
      <c r="D28" s="113"/>
      <c r="E28" s="114"/>
      <c r="L28" s="115"/>
      <c r="M28" s="115"/>
      <c r="N28" s="115"/>
      <c r="P28" s="115"/>
      <c r="Q28" s="115"/>
    </row>
    <row r="29" spans="3:17" ht="49.5" customHeight="1">
      <c r="C29" s="168"/>
      <c r="D29" s="169"/>
      <c r="E29" s="169"/>
      <c r="F29" s="186" t="s">
        <v>15</v>
      </c>
      <c r="G29" s="187"/>
      <c r="H29" s="187"/>
      <c r="I29" s="187" t="s">
        <v>16</v>
      </c>
      <c r="J29" s="187"/>
      <c r="K29" s="187"/>
      <c r="L29" s="187"/>
      <c r="M29" s="187"/>
      <c r="N29" s="187"/>
      <c r="O29" s="187"/>
      <c r="P29" s="182" t="s">
        <v>6</v>
      </c>
      <c r="Q29" s="17"/>
    </row>
    <row r="30" spans="3:17" ht="49.5" customHeight="1">
      <c r="C30" s="184"/>
      <c r="D30" s="185"/>
      <c r="E30" s="185"/>
      <c r="F30" s="18" t="s">
        <v>7</v>
      </c>
      <c r="G30" s="18" t="s">
        <v>8</v>
      </c>
      <c r="H30" s="20" t="s">
        <v>9</v>
      </c>
      <c r="I30" s="21" t="s">
        <v>28</v>
      </c>
      <c r="J30" s="18" t="s">
        <v>1</v>
      </c>
      <c r="K30" s="22" t="s">
        <v>2</v>
      </c>
      <c r="L30" s="22" t="s">
        <v>3</v>
      </c>
      <c r="M30" s="22" t="s">
        <v>4</v>
      </c>
      <c r="N30" s="22" t="s">
        <v>5</v>
      </c>
      <c r="O30" s="23" t="s">
        <v>9</v>
      </c>
      <c r="P30" s="183"/>
      <c r="Q30" s="17"/>
    </row>
    <row r="31" spans="3:17" ht="49.5" customHeight="1">
      <c r="C31" s="116" t="s">
        <v>12</v>
      </c>
      <c r="D31" s="18"/>
      <c r="E31" s="18"/>
      <c r="F31" s="24">
        <v>13</v>
      </c>
      <c r="G31" s="24">
        <v>12</v>
      </c>
      <c r="H31" s="25">
        <f>SUM(F31:G31)</f>
        <v>25</v>
      </c>
      <c r="I31" s="26">
        <v>0</v>
      </c>
      <c r="J31" s="24">
        <v>1046</v>
      </c>
      <c r="K31" s="24">
        <v>688</v>
      </c>
      <c r="L31" s="24">
        <v>583</v>
      </c>
      <c r="M31" s="24">
        <v>507</v>
      </c>
      <c r="N31" s="24">
        <v>308</v>
      </c>
      <c r="O31" s="25">
        <f>SUM(I31:N31)</f>
        <v>3132</v>
      </c>
      <c r="P31" s="27">
        <f>H31+O31</f>
        <v>3157</v>
      </c>
      <c r="Q31" s="17"/>
    </row>
    <row r="32" spans="3:16" ht="49.5" customHeight="1">
      <c r="C32" s="170" t="s">
        <v>13</v>
      </c>
      <c r="D32" s="171"/>
      <c r="E32" s="171"/>
      <c r="F32" s="24">
        <v>0</v>
      </c>
      <c r="G32" s="24">
        <v>0</v>
      </c>
      <c r="H32" s="25">
        <f>SUM(F32:G32)</f>
        <v>0</v>
      </c>
      <c r="I32" s="26">
        <v>0</v>
      </c>
      <c r="J32" s="24">
        <v>13</v>
      </c>
      <c r="K32" s="24">
        <v>9</v>
      </c>
      <c r="L32" s="24">
        <v>5</v>
      </c>
      <c r="M32" s="24">
        <v>3</v>
      </c>
      <c r="N32" s="24">
        <v>2</v>
      </c>
      <c r="O32" s="25">
        <f>SUM(I32:N32)</f>
        <v>32</v>
      </c>
      <c r="P32" s="27">
        <f>H32+O32</f>
        <v>32</v>
      </c>
    </row>
    <row r="33" spans="3:16" ht="49.5" customHeight="1" thickBot="1">
      <c r="C33" s="172" t="s">
        <v>14</v>
      </c>
      <c r="D33" s="173"/>
      <c r="E33" s="173"/>
      <c r="F33" s="117">
        <f>SUM(F31:F32)</f>
        <v>13</v>
      </c>
      <c r="G33" s="117">
        <f>SUM(G31:G32)</f>
        <v>12</v>
      </c>
      <c r="H33" s="120">
        <f>SUM(F33:G33)</f>
        <v>25</v>
      </c>
      <c r="I33" s="121">
        <f aca="true" t="shared" si="4" ref="I33:N33">SUM(I31:I32)</f>
        <v>0</v>
      </c>
      <c r="J33" s="117">
        <f t="shared" si="4"/>
        <v>1059</v>
      </c>
      <c r="K33" s="117">
        <f t="shared" si="4"/>
        <v>697</v>
      </c>
      <c r="L33" s="117">
        <f t="shared" si="4"/>
        <v>588</v>
      </c>
      <c r="M33" s="117">
        <f t="shared" si="4"/>
        <v>510</v>
      </c>
      <c r="N33" s="117">
        <f t="shared" si="4"/>
        <v>310</v>
      </c>
      <c r="O33" s="120">
        <f>SUM(I33:N33)</f>
        <v>3164</v>
      </c>
      <c r="P33" s="119">
        <f>H33+O33</f>
        <v>3189</v>
      </c>
    </row>
    <row r="34" ht="30" customHeight="1"/>
    <row r="35" spans="3:17" ht="39.75" customHeight="1">
      <c r="C35" s="111" t="s">
        <v>26</v>
      </c>
      <c r="E35" s="112"/>
      <c r="N35" s="110"/>
      <c r="O35" s="148" t="s">
        <v>79</v>
      </c>
      <c r="P35" s="110"/>
      <c r="Q35" s="110"/>
    </row>
    <row r="36" spans="3:17" ht="6.75" customHeight="1" thickBot="1">
      <c r="C36" s="113"/>
      <c r="D36" s="113"/>
      <c r="E36" s="114"/>
      <c r="L36" s="115"/>
      <c r="M36" s="115"/>
      <c r="N36" s="115"/>
      <c r="P36" s="115"/>
      <c r="Q36" s="115"/>
    </row>
    <row r="37" spans="3:17" ht="49.5" customHeight="1">
      <c r="C37" s="168"/>
      <c r="D37" s="169"/>
      <c r="E37" s="169"/>
      <c r="F37" s="186" t="s">
        <v>15</v>
      </c>
      <c r="G37" s="187"/>
      <c r="H37" s="187"/>
      <c r="I37" s="187" t="s">
        <v>16</v>
      </c>
      <c r="J37" s="187"/>
      <c r="K37" s="187"/>
      <c r="L37" s="187"/>
      <c r="M37" s="187"/>
      <c r="N37" s="194"/>
      <c r="O37" s="188" t="s">
        <v>6</v>
      </c>
      <c r="P37" s="17"/>
      <c r="Q37" s="17"/>
    </row>
    <row r="38" spans="3:17" ht="49.5" customHeight="1" thickBot="1">
      <c r="C38" s="192"/>
      <c r="D38" s="193"/>
      <c r="E38" s="193"/>
      <c r="F38" s="28" t="s">
        <v>7</v>
      </c>
      <c r="G38" s="28" t="s">
        <v>8</v>
      </c>
      <c r="H38" s="29" t="s">
        <v>9</v>
      </c>
      <c r="I38" s="30" t="s">
        <v>1</v>
      </c>
      <c r="J38" s="28" t="s">
        <v>2</v>
      </c>
      <c r="K38" s="31" t="s">
        <v>3</v>
      </c>
      <c r="L38" s="31" t="s">
        <v>4</v>
      </c>
      <c r="M38" s="31" t="s">
        <v>5</v>
      </c>
      <c r="N38" s="32" t="s">
        <v>10</v>
      </c>
      <c r="O38" s="189"/>
      <c r="P38" s="17"/>
      <c r="Q38" s="17"/>
    </row>
    <row r="39" spans="3:17" ht="49.5" customHeight="1">
      <c r="C39" s="122" t="s">
        <v>17</v>
      </c>
      <c r="D39" s="11"/>
      <c r="E39" s="11"/>
      <c r="F39" s="33">
        <f>SUM(F40:F41)</f>
        <v>0</v>
      </c>
      <c r="G39" s="33">
        <f>SUM(G40:G41)</f>
        <v>0</v>
      </c>
      <c r="H39" s="34">
        <f aca="true" t="shared" si="5" ref="H39:H51">SUM(F39:G39)</f>
        <v>0</v>
      </c>
      <c r="I39" s="35">
        <f>SUM(I40:I41)</f>
        <v>8</v>
      </c>
      <c r="J39" s="33">
        <f>SUM(J40:J41)</f>
        <v>14</v>
      </c>
      <c r="K39" s="33">
        <f>SUM(K40:K41)</f>
        <v>195</v>
      </c>
      <c r="L39" s="33">
        <f>SUM(L40:L41)</f>
        <v>480</v>
      </c>
      <c r="M39" s="33">
        <f>SUM(M40:M41)</f>
        <v>387</v>
      </c>
      <c r="N39" s="34">
        <f aca="true" t="shared" si="6" ref="N39:N51">SUM(I39:M39)</f>
        <v>1084</v>
      </c>
      <c r="O39" s="36">
        <f aca="true" t="shared" si="7" ref="O39:O51">H39+N39</f>
        <v>1084</v>
      </c>
      <c r="P39" s="17"/>
      <c r="Q39" s="17"/>
    </row>
    <row r="40" spans="3:15" ht="49.5" customHeight="1">
      <c r="C40" s="170" t="s">
        <v>12</v>
      </c>
      <c r="D40" s="171"/>
      <c r="E40" s="171"/>
      <c r="F40" s="24">
        <v>0</v>
      </c>
      <c r="G40" s="24">
        <v>0</v>
      </c>
      <c r="H40" s="25">
        <f t="shared" si="5"/>
        <v>0</v>
      </c>
      <c r="I40" s="26">
        <v>8</v>
      </c>
      <c r="J40" s="24">
        <v>13</v>
      </c>
      <c r="K40" s="24">
        <v>192</v>
      </c>
      <c r="L40" s="24">
        <v>478</v>
      </c>
      <c r="M40" s="24">
        <v>384</v>
      </c>
      <c r="N40" s="25">
        <f t="shared" si="6"/>
        <v>1075</v>
      </c>
      <c r="O40" s="27">
        <f t="shared" si="7"/>
        <v>1075</v>
      </c>
    </row>
    <row r="41" spans="3:15" ht="49.5" customHeight="1" thickBot="1">
      <c r="C41" s="172" t="s">
        <v>13</v>
      </c>
      <c r="D41" s="173"/>
      <c r="E41" s="173"/>
      <c r="F41" s="117">
        <v>0</v>
      </c>
      <c r="G41" s="117">
        <v>0</v>
      </c>
      <c r="H41" s="120">
        <f t="shared" si="5"/>
        <v>0</v>
      </c>
      <c r="I41" s="121">
        <v>0</v>
      </c>
      <c r="J41" s="117">
        <v>1</v>
      </c>
      <c r="K41" s="117">
        <v>3</v>
      </c>
      <c r="L41" s="117">
        <v>2</v>
      </c>
      <c r="M41" s="117">
        <v>3</v>
      </c>
      <c r="N41" s="120">
        <f t="shared" si="6"/>
        <v>9</v>
      </c>
      <c r="O41" s="119">
        <f t="shared" si="7"/>
        <v>9</v>
      </c>
    </row>
    <row r="42" spans="3:15" ht="49.5" customHeight="1">
      <c r="C42" s="190" t="s">
        <v>29</v>
      </c>
      <c r="D42" s="191"/>
      <c r="E42" s="191"/>
      <c r="F42" s="33">
        <f>SUM(F43:F44)</f>
        <v>0</v>
      </c>
      <c r="G42" s="33">
        <f>SUM(G43:G44)</f>
        <v>0</v>
      </c>
      <c r="H42" s="34">
        <f t="shared" si="5"/>
        <v>0</v>
      </c>
      <c r="I42" s="35">
        <f>SUM(I43:I44)</f>
        <v>142</v>
      </c>
      <c r="J42" s="33">
        <f>SUM(J43:J44)</f>
        <v>145</v>
      </c>
      <c r="K42" s="33">
        <f>SUM(K43:K44)</f>
        <v>198</v>
      </c>
      <c r="L42" s="33">
        <f>SUM(L43:L44)</f>
        <v>235</v>
      </c>
      <c r="M42" s="33">
        <f>SUM(M43:M44)</f>
        <v>105</v>
      </c>
      <c r="N42" s="34">
        <f t="shared" si="6"/>
        <v>825</v>
      </c>
      <c r="O42" s="36">
        <f t="shared" si="7"/>
        <v>825</v>
      </c>
    </row>
    <row r="43" spans="3:15" ht="49.5" customHeight="1">
      <c r="C43" s="170" t="s">
        <v>12</v>
      </c>
      <c r="D43" s="171"/>
      <c r="E43" s="171"/>
      <c r="F43" s="24">
        <v>0</v>
      </c>
      <c r="G43" s="24">
        <v>0</v>
      </c>
      <c r="H43" s="25">
        <f t="shared" si="5"/>
        <v>0</v>
      </c>
      <c r="I43" s="26">
        <v>141</v>
      </c>
      <c r="J43" s="24">
        <v>144</v>
      </c>
      <c r="K43" s="24">
        <v>196</v>
      </c>
      <c r="L43" s="24">
        <v>234</v>
      </c>
      <c r="M43" s="24">
        <v>104</v>
      </c>
      <c r="N43" s="25">
        <f t="shared" si="6"/>
        <v>819</v>
      </c>
      <c r="O43" s="27">
        <f t="shared" si="7"/>
        <v>819</v>
      </c>
    </row>
    <row r="44" spans="3:15" ht="49.5" customHeight="1" thickBot="1">
      <c r="C44" s="172" t="s">
        <v>13</v>
      </c>
      <c r="D44" s="173"/>
      <c r="E44" s="173"/>
      <c r="F44" s="117">
        <v>0</v>
      </c>
      <c r="G44" s="117">
        <v>0</v>
      </c>
      <c r="H44" s="120">
        <f t="shared" si="5"/>
        <v>0</v>
      </c>
      <c r="I44" s="121">
        <v>1</v>
      </c>
      <c r="J44" s="117">
        <v>1</v>
      </c>
      <c r="K44" s="117">
        <v>2</v>
      </c>
      <c r="L44" s="117">
        <v>1</v>
      </c>
      <c r="M44" s="117">
        <v>1</v>
      </c>
      <c r="N44" s="120">
        <f t="shared" si="6"/>
        <v>6</v>
      </c>
      <c r="O44" s="119">
        <f t="shared" si="7"/>
        <v>6</v>
      </c>
    </row>
    <row r="45" spans="3:15" ht="49.5" customHeight="1">
      <c r="C45" s="190" t="s">
        <v>18</v>
      </c>
      <c r="D45" s="191"/>
      <c r="E45" s="191"/>
      <c r="F45" s="33">
        <f>SUM(F46:F47)</f>
        <v>0</v>
      </c>
      <c r="G45" s="33">
        <f>SUM(G46:G47)</f>
        <v>0</v>
      </c>
      <c r="H45" s="34">
        <f t="shared" si="5"/>
        <v>0</v>
      </c>
      <c r="I45" s="35">
        <f>SUM(I46:I47)</f>
        <v>12</v>
      </c>
      <c r="J45" s="33">
        <f>SUM(J46:J47)</f>
        <v>10</v>
      </c>
      <c r="K45" s="33">
        <f>SUM(K46:K47)</f>
        <v>38</v>
      </c>
      <c r="L45" s="33">
        <f>SUM(L46:L47)</f>
        <v>171</v>
      </c>
      <c r="M45" s="33">
        <f>SUM(M46:M47)</f>
        <v>119</v>
      </c>
      <c r="N45" s="34">
        <f>SUM(I45:M45)</f>
        <v>350</v>
      </c>
      <c r="O45" s="36">
        <f t="shared" si="7"/>
        <v>350</v>
      </c>
    </row>
    <row r="46" spans="3:15" ht="49.5" customHeight="1">
      <c r="C46" s="170" t="s">
        <v>12</v>
      </c>
      <c r="D46" s="171"/>
      <c r="E46" s="171"/>
      <c r="F46" s="24">
        <v>0</v>
      </c>
      <c r="G46" s="24">
        <v>0</v>
      </c>
      <c r="H46" s="25">
        <f t="shared" si="5"/>
        <v>0</v>
      </c>
      <c r="I46" s="26">
        <v>12</v>
      </c>
      <c r="J46" s="24">
        <v>10</v>
      </c>
      <c r="K46" s="24">
        <v>38</v>
      </c>
      <c r="L46" s="24">
        <v>169</v>
      </c>
      <c r="M46" s="24">
        <v>116</v>
      </c>
      <c r="N46" s="25">
        <f>SUM(I46:M46)</f>
        <v>345</v>
      </c>
      <c r="O46" s="27">
        <f t="shared" si="7"/>
        <v>345</v>
      </c>
    </row>
    <row r="47" spans="3:15" ht="49.5" customHeight="1" thickBot="1">
      <c r="C47" s="172" t="s">
        <v>13</v>
      </c>
      <c r="D47" s="173"/>
      <c r="E47" s="173"/>
      <c r="F47" s="117">
        <v>0</v>
      </c>
      <c r="G47" s="117">
        <v>0</v>
      </c>
      <c r="H47" s="120">
        <f t="shared" si="5"/>
        <v>0</v>
      </c>
      <c r="I47" s="121">
        <v>0</v>
      </c>
      <c r="J47" s="117">
        <v>0</v>
      </c>
      <c r="K47" s="117">
        <v>0</v>
      </c>
      <c r="L47" s="117">
        <v>2</v>
      </c>
      <c r="M47" s="117">
        <v>3</v>
      </c>
      <c r="N47" s="120">
        <f>SUM(I47:M47)</f>
        <v>5</v>
      </c>
      <c r="O47" s="119">
        <f t="shared" si="7"/>
        <v>5</v>
      </c>
    </row>
    <row r="48" spans="3:15" ht="49.5" customHeight="1">
      <c r="C48" s="190" t="s">
        <v>75</v>
      </c>
      <c r="D48" s="191"/>
      <c r="E48" s="191"/>
      <c r="F48" s="33">
        <f>SUM(F49:F50)</f>
        <v>0</v>
      </c>
      <c r="G48" s="33">
        <f>SUM(G49:G50)</f>
        <v>0</v>
      </c>
      <c r="H48" s="34">
        <f>SUM(F48:G48)</f>
        <v>0</v>
      </c>
      <c r="I48" s="35">
        <f>SUM(I49:I50)</f>
        <v>0</v>
      </c>
      <c r="J48" s="33">
        <f>SUM(J49:J50)</f>
        <v>0</v>
      </c>
      <c r="K48" s="33">
        <f>SUM(K49:K50)</f>
        <v>0</v>
      </c>
      <c r="L48" s="33">
        <f>SUM(L49:L50)</f>
        <v>0</v>
      </c>
      <c r="M48" s="33">
        <f>SUM(M49:M50)</f>
        <v>0</v>
      </c>
      <c r="N48" s="34">
        <f>SUM(I48:M48)</f>
        <v>0</v>
      </c>
      <c r="O48" s="36">
        <f>H48+N48</f>
        <v>0</v>
      </c>
    </row>
    <row r="49" spans="3:15" ht="49.5" customHeight="1">
      <c r="C49" s="170" t="s">
        <v>12</v>
      </c>
      <c r="D49" s="171"/>
      <c r="E49" s="171"/>
      <c r="F49" s="24">
        <v>0</v>
      </c>
      <c r="G49" s="24">
        <v>0</v>
      </c>
      <c r="H49" s="25">
        <f t="shared" si="5"/>
        <v>0</v>
      </c>
      <c r="I49" s="26">
        <v>0</v>
      </c>
      <c r="J49" s="24">
        <v>0</v>
      </c>
      <c r="K49" s="24">
        <v>0</v>
      </c>
      <c r="L49" s="24">
        <v>0</v>
      </c>
      <c r="M49" s="24">
        <v>0</v>
      </c>
      <c r="N49" s="25">
        <f t="shared" si="6"/>
        <v>0</v>
      </c>
      <c r="O49" s="27">
        <f t="shared" si="7"/>
        <v>0</v>
      </c>
    </row>
    <row r="50" spans="3:15" ht="49.5" customHeight="1" thickBot="1">
      <c r="C50" s="172" t="s">
        <v>13</v>
      </c>
      <c r="D50" s="173"/>
      <c r="E50" s="173"/>
      <c r="F50" s="117">
        <v>0</v>
      </c>
      <c r="G50" s="117">
        <v>0</v>
      </c>
      <c r="H50" s="120">
        <f t="shared" si="5"/>
        <v>0</v>
      </c>
      <c r="I50" s="121">
        <v>0</v>
      </c>
      <c r="J50" s="117">
        <v>0</v>
      </c>
      <c r="K50" s="117">
        <v>0</v>
      </c>
      <c r="L50" s="117">
        <v>0</v>
      </c>
      <c r="M50" s="117">
        <v>0</v>
      </c>
      <c r="N50" s="120">
        <f t="shared" si="6"/>
        <v>0</v>
      </c>
      <c r="O50" s="119">
        <f t="shared" si="7"/>
        <v>0</v>
      </c>
    </row>
    <row r="51" spans="3:15" ht="49.5" customHeight="1" thickBot="1">
      <c r="C51" s="195" t="s">
        <v>14</v>
      </c>
      <c r="D51" s="196"/>
      <c r="E51" s="196"/>
      <c r="F51" s="123">
        <v>0</v>
      </c>
      <c r="G51" s="123">
        <v>0</v>
      </c>
      <c r="H51" s="124">
        <f t="shared" si="5"/>
        <v>0</v>
      </c>
      <c r="I51" s="125">
        <v>162</v>
      </c>
      <c r="J51" s="123">
        <v>169</v>
      </c>
      <c r="K51" s="123">
        <v>429</v>
      </c>
      <c r="L51" s="123">
        <v>880</v>
      </c>
      <c r="M51" s="123">
        <v>608</v>
      </c>
      <c r="N51" s="124">
        <f t="shared" si="6"/>
        <v>2248</v>
      </c>
      <c r="O51" s="126">
        <f t="shared" si="7"/>
        <v>2248</v>
      </c>
    </row>
    <row r="52" ht="19.5" customHeight="1"/>
    <row r="53" ht="12"/>
  </sheetData>
  <sheetProtection/>
  <mergeCells count="50">
    <mergeCell ref="C48:E48"/>
    <mergeCell ref="C49:E49"/>
    <mergeCell ref="C50:E50"/>
    <mergeCell ref="C51:E51"/>
    <mergeCell ref="C12:E12"/>
    <mergeCell ref="C13:E13"/>
    <mergeCell ref="C15:E15"/>
    <mergeCell ref="C42:E42"/>
    <mergeCell ref="C43:E43"/>
    <mergeCell ref="C44:E44"/>
    <mergeCell ref="C45:E45"/>
    <mergeCell ref="C46:E46"/>
    <mergeCell ref="C47:E47"/>
    <mergeCell ref="C37:E38"/>
    <mergeCell ref="F37:H37"/>
    <mergeCell ref="I37:N37"/>
    <mergeCell ref="O37:O38"/>
    <mergeCell ref="C40:E40"/>
    <mergeCell ref="C41:E41"/>
    <mergeCell ref="C29:E30"/>
    <mergeCell ref="F29:H29"/>
    <mergeCell ref="I29:O29"/>
    <mergeCell ref="P29:P30"/>
    <mergeCell ref="C32:E32"/>
    <mergeCell ref="C33:E33"/>
    <mergeCell ref="C21:E22"/>
    <mergeCell ref="F21:H21"/>
    <mergeCell ref="I21:O21"/>
    <mergeCell ref="P21:P22"/>
    <mergeCell ref="C24:E24"/>
    <mergeCell ref="C25:E25"/>
    <mergeCell ref="N10:P10"/>
    <mergeCell ref="C11:E11"/>
    <mergeCell ref="C14:E14"/>
    <mergeCell ref="C16:E16"/>
    <mergeCell ref="C17:E17"/>
    <mergeCell ref="J7:K7"/>
    <mergeCell ref="L7:M7"/>
    <mergeCell ref="C7:E7"/>
    <mergeCell ref="F7:G7"/>
    <mergeCell ref="H7:I7"/>
    <mergeCell ref="F1:N1"/>
    <mergeCell ref="F2:N2"/>
    <mergeCell ref="O2:P2"/>
    <mergeCell ref="O3:P3"/>
    <mergeCell ref="C6:E6"/>
    <mergeCell ref="F6:G6"/>
    <mergeCell ref="H6:I6"/>
    <mergeCell ref="J6:K6"/>
    <mergeCell ref="L6:M6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9" t="s">
        <v>21</v>
      </c>
      <c r="H1" s="209"/>
      <c r="I1" s="209"/>
      <c r="J1" s="209"/>
      <c r="K1" s="209"/>
      <c r="L1" s="209"/>
      <c r="M1" s="209"/>
      <c r="N1" s="37"/>
      <c r="O1" s="4"/>
    </row>
    <row r="2" spans="5:16" ht="30" customHeight="1">
      <c r="E2" s="5"/>
      <c r="G2" s="158" t="s">
        <v>78</v>
      </c>
      <c r="H2" s="158"/>
      <c r="I2" s="158"/>
      <c r="J2" s="158"/>
      <c r="K2" s="158"/>
      <c r="L2" s="158"/>
      <c r="M2" s="158"/>
      <c r="N2" s="38"/>
      <c r="O2" s="210">
        <v>41086</v>
      </c>
      <c r="P2" s="210"/>
    </row>
    <row r="3" spans="5:17" ht="24.75" customHeight="1">
      <c r="E3" s="39"/>
      <c r="F3" s="40"/>
      <c r="N3" s="41"/>
      <c r="O3" s="210"/>
      <c r="P3" s="210"/>
      <c r="Q3" s="6"/>
    </row>
    <row r="4" spans="3:17" ht="24.75" customHeight="1">
      <c r="C4" s="7"/>
      <c r="N4" s="39"/>
      <c r="O4" s="210" t="s">
        <v>30</v>
      </c>
      <c r="P4" s="210"/>
      <c r="Q4" s="6"/>
    </row>
    <row r="5" spans="3:17" ht="27" customHeight="1">
      <c r="C5" s="7" t="s">
        <v>27</v>
      </c>
      <c r="E5" s="8"/>
      <c r="F5" s="9"/>
      <c r="N5" s="58"/>
      <c r="O5" s="58"/>
      <c r="P5" s="148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11" t="s">
        <v>31</v>
      </c>
      <c r="D7" s="212"/>
      <c r="E7" s="212"/>
      <c r="F7" s="215" t="s">
        <v>32</v>
      </c>
      <c r="G7" s="216"/>
      <c r="H7" s="216"/>
      <c r="I7" s="217" t="s">
        <v>33</v>
      </c>
      <c r="J7" s="217"/>
      <c r="K7" s="217"/>
      <c r="L7" s="217"/>
      <c r="M7" s="217"/>
      <c r="N7" s="217"/>
      <c r="O7" s="218"/>
      <c r="P7" s="219" t="s">
        <v>6</v>
      </c>
      <c r="Q7" s="17"/>
    </row>
    <row r="8" spans="3:17" ht="42" customHeight="1" thickBot="1">
      <c r="C8" s="213"/>
      <c r="D8" s="214"/>
      <c r="E8" s="214"/>
      <c r="F8" s="44" t="s">
        <v>7</v>
      </c>
      <c r="G8" s="44" t="s">
        <v>8</v>
      </c>
      <c r="H8" s="45" t="s">
        <v>9</v>
      </c>
      <c r="I8" s="46" t="s">
        <v>34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20"/>
      <c r="Q8" s="17"/>
    </row>
    <row r="9" spans="3:17" ht="30" customHeight="1" thickBot="1">
      <c r="C9" s="49" t="s">
        <v>35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36</v>
      </c>
      <c r="D10" s="53"/>
      <c r="E10" s="54"/>
      <c r="F10" s="60">
        <f>SUM(F11,F17,F20,F25,F29,F30)</f>
        <v>1774</v>
      </c>
      <c r="G10" s="60">
        <f>SUM(G11,G17,G20,G25,G29,G30)</f>
        <v>2567</v>
      </c>
      <c r="H10" s="85">
        <f>SUM(F10:G10)</f>
        <v>4341</v>
      </c>
      <c r="I10" s="133">
        <f aca="true" t="shared" si="0" ref="I10:N10">SUM(I11,I17,I20,I25,I29,I30)</f>
        <v>0</v>
      </c>
      <c r="J10" s="60">
        <f t="shared" si="0"/>
        <v>8741</v>
      </c>
      <c r="K10" s="60">
        <f t="shared" si="0"/>
        <v>5792</v>
      </c>
      <c r="L10" s="60">
        <f t="shared" si="0"/>
        <v>3618</v>
      </c>
      <c r="M10" s="60">
        <f t="shared" si="0"/>
        <v>2598</v>
      </c>
      <c r="N10" s="60">
        <f t="shared" si="0"/>
        <v>1186</v>
      </c>
      <c r="O10" s="127">
        <f>SUM(I10:N10)</f>
        <v>21935</v>
      </c>
      <c r="P10" s="87">
        <f>SUM(O10,H10)</f>
        <v>26276</v>
      </c>
      <c r="Q10" s="17"/>
    </row>
    <row r="11" spans="3:16" s="61" customFormat="1" ht="30" customHeight="1">
      <c r="C11" s="62"/>
      <c r="D11" s="63" t="s">
        <v>37</v>
      </c>
      <c r="E11" s="64"/>
      <c r="F11" s="65">
        <f>SUM(F12:F16)</f>
        <v>92</v>
      </c>
      <c r="G11" s="65">
        <f>SUM(G12:G16)</f>
        <v>194</v>
      </c>
      <c r="H11" s="66">
        <f>SUM(F11:G11)</f>
        <v>286</v>
      </c>
      <c r="I11" s="134">
        <f aca="true" t="shared" si="1" ref="I11:N11">SUM(I12:I16)</f>
        <v>0</v>
      </c>
      <c r="J11" s="65">
        <f t="shared" si="1"/>
        <v>1795</v>
      </c>
      <c r="K11" s="65">
        <f t="shared" si="1"/>
        <v>1186</v>
      </c>
      <c r="L11" s="65">
        <f t="shared" si="1"/>
        <v>783</v>
      </c>
      <c r="M11" s="65">
        <f t="shared" si="1"/>
        <v>695</v>
      </c>
      <c r="N11" s="65">
        <f t="shared" si="1"/>
        <v>399</v>
      </c>
      <c r="O11" s="128">
        <f aca="true" t="shared" si="2" ref="O11:O43">SUM(I11:N11)</f>
        <v>4858</v>
      </c>
      <c r="P11" s="68">
        <f aca="true" t="shared" si="3" ref="P11:P43">SUM(O11,H11)</f>
        <v>5144</v>
      </c>
    </row>
    <row r="12" spans="3:16" s="61" customFormat="1" ht="30" customHeight="1">
      <c r="C12" s="62"/>
      <c r="D12" s="63"/>
      <c r="E12" s="69" t="s">
        <v>38</v>
      </c>
      <c r="F12" s="65">
        <v>1</v>
      </c>
      <c r="G12" s="65">
        <v>0</v>
      </c>
      <c r="H12" s="66">
        <f>SUM(F12:G12)</f>
        <v>1</v>
      </c>
      <c r="I12" s="134">
        <v>0</v>
      </c>
      <c r="J12" s="65">
        <v>1063</v>
      </c>
      <c r="K12" s="65">
        <v>570</v>
      </c>
      <c r="L12" s="65">
        <v>295</v>
      </c>
      <c r="M12" s="65">
        <v>222</v>
      </c>
      <c r="N12" s="65">
        <v>112</v>
      </c>
      <c r="O12" s="128">
        <f t="shared" si="2"/>
        <v>2262</v>
      </c>
      <c r="P12" s="68">
        <f t="shared" si="3"/>
        <v>2263</v>
      </c>
    </row>
    <row r="13" spans="3:16" s="61" customFormat="1" ht="30" customHeight="1">
      <c r="C13" s="62"/>
      <c r="D13" s="63"/>
      <c r="E13" s="69" t="s">
        <v>39</v>
      </c>
      <c r="F13" s="65">
        <v>0</v>
      </c>
      <c r="G13" s="65">
        <v>0</v>
      </c>
      <c r="H13" s="66">
        <f aca="true" t="shared" si="4" ref="H13:H45">SUM(F13:G13)</f>
        <v>0</v>
      </c>
      <c r="I13" s="134">
        <v>0</v>
      </c>
      <c r="J13" s="65">
        <v>1</v>
      </c>
      <c r="K13" s="65">
        <v>1</v>
      </c>
      <c r="L13" s="65">
        <v>13</v>
      </c>
      <c r="M13" s="65">
        <v>35</v>
      </c>
      <c r="N13" s="65">
        <v>42</v>
      </c>
      <c r="O13" s="128">
        <f t="shared" si="2"/>
        <v>92</v>
      </c>
      <c r="P13" s="68">
        <f t="shared" si="3"/>
        <v>92</v>
      </c>
    </row>
    <row r="14" spans="3:16" s="61" customFormat="1" ht="30" customHeight="1">
      <c r="C14" s="62"/>
      <c r="D14" s="63"/>
      <c r="E14" s="69" t="s">
        <v>40</v>
      </c>
      <c r="F14" s="65">
        <v>36</v>
      </c>
      <c r="G14" s="65">
        <v>75</v>
      </c>
      <c r="H14" s="66">
        <f t="shared" si="4"/>
        <v>111</v>
      </c>
      <c r="I14" s="134">
        <v>0</v>
      </c>
      <c r="J14" s="65">
        <v>199</v>
      </c>
      <c r="K14" s="65">
        <v>141</v>
      </c>
      <c r="L14" s="65">
        <v>102</v>
      </c>
      <c r="M14" s="65">
        <v>117</v>
      </c>
      <c r="N14" s="65">
        <v>66</v>
      </c>
      <c r="O14" s="128">
        <f t="shared" si="2"/>
        <v>625</v>
      </c>
      <c r="P14" s="68">
        <f t="shared" si="3"/>
        <v>736</v>
      </c>
    </row>
    <row r="15" spans="3:16" s="61" customFormat="1" ht="30" customHeight="1">
      <c r="C15" s="62"/>
      <c r="D15" s="63"/>
      <c r="E15" s="69" t="s">
        <v>41</v>
      </c>
      <c r="F15" s="65">
        <v>30</v>
      </c>
      <c r="G15" s="65">
        <v>69</v>
      </c>
      <c r="H15" s="66">
        <f t="shared" si="4"/>
        <v>99</v>
      </c>
      <c r="I15" s="134">
        <v>0</v>
      </c>
      <c r="J15" s="65">
        <v>162</v>
      </c>
      <c r="K15" s="65">
        <v>121</v>
      </c>
      <c r="L15" s="65">
        <v>98</v>
      </c>
      <c r="M15" s="65">
        <v>65</v>
      </c>
      <c r="N15" s="65">
        <v>35</v>
      </c>
      <c r="O15" s="128">
        <f t="shared" si="2"/>
        <v>481</v>
      </c>
      <c r="P15" s="68">
        <f t="shared" si="3"/>
        <v>580</v>
      </c>
    </row>
    <row r="16" spans="3:16" s="61" customFormat="1" ht="30" customHeight="1">
      <c r="C16" s="62"/>
      <c r="D16" s="63"/>
      <c r="E16" s="69" t="s">
        <v>42</v>
      </c>
      <c r="F16" s="65">
        <v>25</v>
      </c>
      <c r="G16" s="65">
        <v>50</v>
      </c>
      <c r="H16" s="66">
        <f t="shared" si="4"/>
        <v>75</v>
      </c>
      <c r="I16" s="134">
        <v>0</v>
      </c>
      <c r="J16" s="65">
        <v>370</v>
      </c>
      <c r="K16" s="65">
        <v>353</v>
      </c>
      <c r="L16" s="65">
        <v>275</v>
      </c>
      <c r="M16" s="65">
        <v>256</v>
      </c>
      <c r="N16" s="65">
        <v>144</v>
      </c>
      <c r="O16" s="128">
        <f t="shared" si="2"/>
        <v>1398</v>
      </c>
      <c r="P16" s="68">
        <f t="shared" si="3"/>
        <v>1473</v>
      </c>
    </row>
    <row r="17" spans="3:16" s="61" customFormat="1" ht="30" customHeight="1">
      <c r="C17" s="62"/>
      <c r="D17" s="70" t="s">
        <v>43</v>
      </c>
      <c r="E17" s="71"/>
      <c r="F17" s="65">
        <f>SUM(F18:F19)</f>
        <v>283</v>
      </c>
      <c r="G17" s="65">
        <f>SUM(G18:G19)</f>
        <v>325</v>
      </c>
      <c r="H17" s="66">
        <f>SUM(F17:G17)</f>
        <v>608</v>
      </c>
      <c r="I17" s="134">
        <f aca="true" t="shared" si="5" ref="I17:N17">SUM(I18:I19)</f>
        <v>0</v>
      </c>
      <c r="J17" s="65">
        <f t="shared" si="5"/>
        <v>2054</v>
      </c>
      <c r="K17" s="65">
        <f t="shared" si="5"/>
        <v>1262</v>
      </c>
      <c r="L17" s="65">
        <f t="shared" si="5"/>
        <v>682</v>
      </c>
      <c r="M17" s="65">
        <f t="shared" si="5"/>
        <v>408</v>
      </c>
      <c r="N17" s="65">
        <f t="shared" si="5"/>
        <v>149</v>
      </c>
      <c r="O17" s="128">
        <f t="shared" si="2"/>
        <v>4555</v>
      </c>
      <c r="P17" s="68">
        <f t="shared" si="3"/>
        <v>5163</v>
      </c>
    </row>
    <row r="18" spans="3:16" s="61" customFormat="1" ht="30" customHeight="1">
      <c r="C18" s="62"/>
      <c r="D18" s="63"/>
      <c r="E18" s="69" t="s">
        <v>44</v>
      </c>
      <c r="F18" s="65">
        <v>0</v>
      </c>
      <c r="G18" s="65">
        <v>1</v>
      </c>
      <c r="H18" s="66">
        <f t="shared" si="4"/>
        <v>1</v>
      </c>
      <c r="I18" s="134">
        <v>0</v>
      </c>
      <c r="J18" s="65">
        <v>1459</v>
      </c>
      <c r="K18" s="65">
        <v>919</v>
      </c>
      <c r="L18" s="65">
        <v>499</v>
      </c>
      <c r="M18" s="65">
        <v>333</v>
      </c>
      <c r="N18" s="65">
        <v>121</v>
      </c>
      <c r="O18" s="128">
        <f t="shared" si="2"/>
        <v>3331</v>
      </c>
      <c r="P18" s="68">
        <f t="shared" si="3"/>
        <v>3332</v>
      </c>
    </row>
    <row r="19" spans="3:16" s="61" customFormat="1" ht="30" customHeight="1">
      <c r="C19" s="62"/>
      <c r="D19" s="63"/>
      <c r="E19" s="69" t="s">
        <v>45</v>
      </c>
      <c r="F19" s="65">
        <v>283</v>
      </c>
      <c r="G19" s="65">
        <v>324</v>
      </c>
      <c r="H19" s="66">
        <f t="shared" si="4"/>
        <v>607</v>
      </c>
      <c r="I19" s="134">
        <v>0</v>
      </c>
      <c r="J19" s="65">
        <v>595</v>
      </c>
      <c r="K19" s="65">
        <v>343</v>
      </c>
      <c r="L19" s="65">
        <v>183</v>
      </c>
      <c r="M19" s="65">
        <v>75</v>
      </c>
      <c r="N19" s="65">
        <v>28</v>
      </c>
      <c r="O19" s="128">
        <f t="shared" si="2"/>
        <v>1224</v>
      </c>
      <c r="P19" s="68">
        <f t="shared" si="3"/>
        <v>1831</v>
      </c>
    </row>
    <row r="20" spans="3:16" s="61" customFormat="1" ht="30" customHeight="1">
      <c r="C20" s="62"/>
      <c r="D20" s="70" t="s">
        <v>46</v>
      </c>
      <c r="E20" s="71"/>
      <c r="F20" s="65">
        <f>SUM(F21:F24)</f>
        <v>7</v>
      </c>
      <c r="G20" s="65">
        <f>SUM(G21:G24)</f>
        <v>14</v>
      </c>
      <c r="H20" s="66">
        <f t="shared" si="4"/>
        <v>21</v>
      </c>
      <c r="I20" s="134">
        <f aca="true" t="shared" si="6" ref="I20:N20">SUM(I21:I24)</f>
        <v>0</v>
      </c>
      <c r="J20" s="65">
        <f t="shared" si="6"/>
        <v>170</v>
      </c>
      <c r="K20" s="65">
        <f t="shared" si="6"/>
        <v>165</v>
      </c>
      <c r="L20" s="65">
        <f t="shared" si="6"/>
        <v>206</v>
      </c>
      <c r="M20" s="65">
        <f t="shared" si="6"/>
        <v>162</v>
      </c>
      <c r="N20" s="65">
        <f t="shared" si="6"/>
        <v>62</v>
      </c>
      <c r="O20" s="128">
        <f t="shared" si="2"/>
        <v>765</v>
      </c>
      <c r="P20" s="68">
        <f t="shared" si="3"/>
        <v>786</v>
      </c>
    </row>
    <row r="21" spans="3:16" s="61" customFormat="1" ht="30" customHeight="1">
      <c r="C21" s="62"/>
      <c r="D21" s="63"/>
      <c r="E21" s="69" t="s">
        <v>47</v>
      </c>
      <c r="F21" s="65">
        <v>6</v>
      </c>
      <c r="G21" s="65">
        <v>11</v>
      </c>
      <c r="H21" s="66">
        <f t="shared" si="4"/>
        <v>17</v>
      </c>
      <c r="I21" s="134">
        <v>0</v>
      </c>
      <c r="J21" s="65">
        <v>143</v>
      </c>
      <c r="K21" s="65">
        <v>138</v>
      </c>
      <c r="L21" s="65">
        <v>180</v>
      </c>
      <c r="M21" s="65">
        <v>152</v>
      </c>
      <c r="N21" s="65">
        <v>58</v>
      </c>
      <c r="O21" s="128">
        <f t="shared" si="2"/>
        <v>671</v>
      </c>
      <c r="P21" s="68">
        <f t="shared" si="3"/>
        <v>688</v>
      </c>
    </row>
    <row r="22" spans="3:16" s="61" customFormat="1" ht="30" customHeight="1">
      <c r="C22" s="62"/>
      <c r="D22" s="63"/>
      <c r="E22" s="72" t="s">
        <v>48</v>
      </c>
      <c r="F22" s="65">
        <v>1</v>
      </c>
      <c r="G22" s="65">
        <v>3</v>
      </c>
      <c r="H22" s="66">
        <f t="shared" si="4"/>
        <v>4</v>
      </c>
      <c r="I22" s="134">
        <v>0</v>
      </c>
      <c r="J22" s="65">
        <v>27</v>
      </c>
      <c r="K22" s="65">
        <v>26</v>
      </c>
      <c r="L22" s="65">
        <v>26</v>
      </c>
      <c r="M22" s="65">
        <v>10</v>
      </c>
      <c r="N22" s="65">
        <v>4</v>
      </c>
      <c r="O22" s="128">
        <f t="shared" si="2"/>
        <v>93</v>
      </c>
      <c r="P22" s="68">
        <f t="shared" si="3"/>
        <v>97</v>
      </c>
    </row>
    <row r="23" spans="3:16" s="61" customFormat="1" ht="30" customHeight="1">
      <c r="C23" s="62"/>
      <c r="D23" s="63"/>
      <c r="E23" s="72" t="s">
        <v>49</v>
      </c>
      <c r="F23" s="65">
        <v>0</v>
      </c>
      <c r="G23" s="65">
        <v>0</v>
      </c>
      <c r="H23" s="66">
        <f t="shared" si="4"/>
        <v>0</v>
      </c>
      <c r="I23" s="134">
        <v>0</v>
      </c>
      <c r="J23" s="65">
        <v>0</v>
      </c>
      <c r="K23" s="65">
        <v>1</v>
      </c>
      <c r="L23" s="65">
        <v>0</v>
      </c>
      <c r="M23" s="65">
        <v>0</v>
      </c>
      <c r="N23" s="65">
        <v>0</v>
      </c>
      <c r="O23" s="128">
        <f t="shared" si="2"/>
        <v>1</v>
      </c>
      <c r="P23" s="68">
        <f t="shared" si="3"/>
        <v>1</v>
      </c>
    </row>
    <row r="24" spans="3:16" s="61" customFormat="1" ht="30" customHeight="1">
      <c r="C24" s="62"/>
      <c r="D24" s="73"/>
      <c r="E24" s="72" t="s">
        <v>76</v>
      </c>
      <c r="F24" s="65">
        <v>0</v>
      </c>
      <c r="G24" s="65">
        <v>0</v>
      </c>
      <c r="H24" s="66">
        <f t="shared" si="4"/>
        <v>0</v>
      </c>
      <c r="I24" s="134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8">
        <f t="shared" si="2"/>
        <v>0</v>
      </c>
      <c r="P24" s="68">
        <f t="shared" si="3"/>
        <v>0</v>
      </c>
    </row>
    <row r="25" spans="3:16" s="61" customFormat="1" ht="30" customHeight="1">
      <c r="C25" s="62"/>
      <c r="D25" s="70" t="s">
        <v>50</v>
      </c>
      <c r="E25" s="71"/>
      <c r="F25" s="65">
        <f>SUM(F26:F28)</f>
        <v>584</v>
      </c>
      <c r="G25" s="65">
        <f>SUM(G26:G28)</f>
        <v>889</v>
      </c>
      <c r="H25" s="66">
        <f t="shared" si="4"/>
        <v>1473</v>
      </c>
      <c r="I25" s="134">
        <f aca="true" t="shared" si="7" ref="I25:N25">SUM(I26:I28)</f>
        <v>0</v>
      </c>
      <c r="J25" s="65">
        <f>SUM(J26:J28)</f>
        <v>1473</v>
      </c>
      <c r="K25" s="65">
        <f t="shared" si="7"/>
        <v>1254</v>
      </c>
      <c r="L25" s="65">
        <f t="shared" si="7"/>
        <v>802</v>
      </c>
      <c r="M25" s="65">
        <f t="shared" si="7"/>
        <v>559</v>
      </c>
      <c r="N25" s="65">
        <f t="shared" si="7"/>
        <v>238</v>
      </c>
      <c r="O25" s="128">
        <f t="shared" si="2"/>
        <v>4326</v>
      </c>
      <c r="P25" s="68">
        <f t="shared" si="3"/>
        <v>5799</v>
      </c>
    </row>
    <row r="26" spans="3:16" s="61" customFormat="1" ht="30" customHeight="1">
      <c r="C26" s="62"/>
      <c r="D26" s="63"/>
      <c r="E26" s="72" t="s">
        <v>51</v>
      </c>
      <c r="F26" s="65">
        <v>528</v>
      </c>
      <c r="G26" s="65">
        <v>845</v>
      </c>
      <c r="H26" s="66">
        <f t="shared" si="4"/>
        <v>1373</v>
      </c>
      <c r="I26" s="134">
        <v>0</v>
      </c>
      <c r="J26" s="65">
        <v>1413</v>
      </c>
      <c r="K26" s="65">
        <v>1227</v>
      </c>
      <c r="L26" s="65">
        <v>774</v>
      </c>
      <c r="M26" s="65">
        <v>546</v>
      </c>
      <c r="N26" s="65">
        <v>236</v>
      </c>
      <c r="O26" s="128">
        <f t="shared" si="2"/>
        <v>4196</v>
      </c>
      <c r="P26" s="68">
        <f t="shared" si="3"/>
        <v>5569</v>
      </c>
    </row>
    <row r="27" spans="3:16" s="61" customFormat="1" ht="30" customHeight="1">
      <c r="C27" s="62"/>
      <c r="D27" s="63"/>
      <c r="E27" s="72" t="s">
        <v>52</v>
      </c>
      <c r="F27" s="65">
        <v>24</v>
      </c>
      <c r="G27" s="65">
        <v>21</v>
      </c>
      <c r="H27" s="66">
        <f t="shared" si="4"/>
        <v>45</v>
      </c>
      <c r="I27" s="134">
        <v>0</v>
      </c>
      <c r="J27" s="65">
        <v>35</v>
      </c>
      <c r="K27" s="65">
        <v>17</v>
      </c>
      <c r="L27" s="65">
        <v>13</v>
      </c>
      <c r="M27" s="65">
        <v>11</v>
      </c>
      <c r="N27" s="65">
        <v>2</v>
      </c>
      <c r="O27" s="128">
        <f t="shared" si="2"/>
        <v>78</v>
      </c>
      <c r="P27" s="68">
        <f t="shared" si="3"/>
        <v>123</v>
      </c>
    </row>
    <row r="28" spans="3:16" s="61" customFormat="1" ht="30" customHeight="1">
      <c r="C28" s="62"/>
      <c r="D28" s="63"/>
      <c r="E28" s="72" t="s">
        <v>53</v>
      </c>
      <c r="F28" s="65">
        <v>32</v>
      </c>
      <c r="G28" s="65">
        <v>23</v>
      </c>
      <c r="H28" s="66">
        <f t="shared" si="4"/>
        <v>55</v>
      </c>
      <c r="I28" s="134">
        <v>0</v>
      </c>
      <c r="J28" s="65">
        <v>25</v>
      </c>
      <c r="K28" s="65">
        <v>10</v>
      </c>
      <c r="L28" s="65">
        <v>15</v>
      </c>
      <c r="M28" s="65">
        <v>2</v>
      </c>
      <c r="N28" s="65">
        <v>0</v>
      </c>
      <c r="O28" s="128">
        <f t="shared" si="2"/>
        <v>52</v>
      </c>
      <c r="P28" s="68">
        <f t="shared" si="3"/>
        <v>107</v>
      </c>
    </row>
    <row r="29" spans="3:16" s="61" customFormat="1" ht="30" customHeight="1">
      <c r="C29" s="62"/>
      <c r="D29" s="74" t="s">
        <v>54</v>
      </c>
      <c r="E29" s="75"/>
      <c r="F29" s="65">
        <v>20</v>
      </c>
      <c r="G29" s="65">
        <v>12</v>
      </c>
      <c r="H29" s="66">
        <f t="shared" si="4"/>
        <v>32</v>
      </c>
      <c r="I29" s="134">
        <v>0</v>
      </c>
      <c r="J29" s="65">
        <v>89</v>
      </c>
      <c r="K29" s="65">
        <v>57</v>
      </c>
      <c r="L29" s="65">
        <v>60</v>
      </c>
      <c r="M29" s="65">
        <v>61</v>
      </c>
      <c r="N29" s="65">
        <v>32</v>
      </c>
      <c r="O29" s="128">
        <f t="shared" si="2"/>
        <v>299</v>
      </c>
      <c r="P29" s="68">
        <f t="shared" si="3"/>
        <v>331</v>
      </c>
    </row>
    <row r="30" spans="3:16" s="61" customFormat="1" ht="30" customHeight="1" thickBot="1">
      <c r="C30" s="76"/>
      <c r="D30" s="77" t="s">
        <v>55</v>
      </c>
      <c r="E30" s="78"/>
      <c r="F30" s="79">
        <v>788</v>
      </c>
      <c r="G30" s="79">
        <v>1133</v>
      </c>
      <c r="H30" s="80">
        <f t="shared" si="4"/>
        <v>1921</v>
      </c>
      <c r="I30" s="135">
        <v>0</v>
      </c>
      <c r="J30" s="79">
        <v>3160</v>
      </c>
      <c r="K30" s="79">
        <v>1868</v>
      </c>
      <c r="L30" s="79">
        <v>1085</v>
      </c>
      <c r="M30" s="79">
        <v>713</v>
      </c>
      <c r="N30" s="79">
        <v>306</v>
      </c>
      <c r="O30" s="129">
        <f t="shared" si="2"/>
        <v>7132</v>
      </c>
      <c r="P30" s="82">
        <f t="shared" si="3"/>
        <v>9053</v>
      </c>
    </row>
    <row r="31" spans="3:16" s="61" customFormat="1" ht="30" customHeight="1">
      <c r="C31" s="59" t="s">
        <v>56</v>
      </c>
      <c r="D31" s="83"/>
      <c r="E31" s="84"/>
      <c r="F31" s="60">
        <f>SUM(F32:F40)</f>
        <v>13</v>
      </c>
      <c r="G31" s="60">
        <f>SUM(G32:G40)</f>
        <v>12</v>
      </c>
      <c r="H31" s="85">
        <f t="shared" si="4"/>
        <v>25</v>
      </c>
      <c r="I31" s="133">
        <f aca="true" t="shared" si="8" ref="I31:N31">SUM(I32:I40)</f>
        <v>0</v>
      </c>
      <c r="J31" s="60">
        <f t="shared" si="8"/>
        <v>1203</v>
      </c>
      <c r="K31" s="60">
        <f t="shared" si="8"/>
        <v>808</v>
      </c>
      <c r="L31" s="60">
        <f t="shared" si="8"/>
        <v>664</v>
      </c>
      <c r="M31" s="60">
        <f t="shared" si="8"/>
        <v>547</v>
      </c>
      <c r="N31" s="60">
        <f t="shared" si="8"/>
        <v>329</v>
      </c>
      <c r="O31" s="127">
        <f t="shared" si="2"/>
        <v>3551</v>
      </c>
      <c r="P31" s="87">
        <f t="shared" si="3"/>
        <v>3576</v>
      </c>
    </row>
    <row r="32" spans="3:16" s="61" customFormat="1" ht="30" customHeight="1">
      <c r="C32" s="88"/>
      <c r="D32" s="74" t="s">
        <v>57</v>
      </c>
      <c r="E32" s="75"/>
      <c r="F32" s="89">
        <v>0</v>
      </c>
      <c r="G32" s="89">
        <v>0</v>
      </c>
      <c r="H32" s="90">
        <f t="shared" si="4"/>
        <v>0</v>
      </c>
      <c r="I32" s="136">
        <v>0</v>
      </c>
      <c r="J32" s="89">
        <v>160</v>
      </c>
      <c r="K32" s="89">
        <v>160</v>
      </c>
      <c r="L32" s="89">
        <v>91</v>
      </c>
      <c r="M32" s="89">
        <v>63</v>
      </c>
      <c r="N32" s="89">
        <v>13</v>
      </c>
      <c r="O32" s="130">
        <f t="shared" si="2"/>
        <v>487</v>
      </c>
      <c r="P32" s="92">
        <f t="shared" si="3"/>
        <v>487</v>
      </c>
    </row>
    <row r="33" spans="3:16" s="61" customFormat="1" ht="30" customHeight="1">
      <c r="C33" s="62"/>
      <c r="D33" s="74" t="s">
        <v>58</v>
      </c>
      <c r="E33" s="75"/>
      <c r="F33" s="65">
        <v>0</v>
      </c>
      <c r="G33" s="65">
        <v>0</v>
      </c>
      <c r="H33" s="66">
        <f t="shared" si="4"/>
        <v>0</v>
      </c>
      <c r="I33" s="136">
        <v>0</v>
      </c>
      <c r="J33" s="65">
        <v>20</v>
      </c>
      <c r="K33" s="65">
        <v>13</v>
      </c>
      <c r="L33" s="65">
        <v>11</v>
      </c>
      <c r="M33" s="65">
        <v>8</v>
      </c>
      <c r="N33" s="65">
        <v>3</v>
      </c>
      <c r="O33" s="128">
        <f t="shared" si="2"/>
        <v>55</v>
      </c>
      <c r="P33" s="68">
        <f t="shared" si="3"/>
        <v>55</v>
      </c>
    </row>
    <row r="34" spans="3:16" s="61" customFormat="1" ht="30" customHeight="1">
      <c r="C34" s="62"/>
      <c r="D34" s="74" t="s">
        <v>73</v>
      </c>
      <c r="E34" s="75"/>
      <c r="F34" s="65">
        <v>0</v>
      </c>
      <c r="G34" s="65">
        <v>0</v>
      </c>
      <c r="H34" s="66">
        <f t="shared" si="4"/>
        <v>0</v>
      </c>
      <c r="I34" s="136">
        <v>0</v>
      </c>
      <c r="J34" s="65">
        <v>773</v>
      </c>
      <c r="K34" s="65">
        <v>442</v>
      </c>
      <c r="L34" s="65">
        <v>260</v>
      </c>
      <c r="M34" s="65">
        <v>111</v>
      </c>
      <c r="N34" s="65">
        <v>52</v>
      </c>
      <c r="O34" s="128">
        <f t="shared" si="2"/>
        <v>1638</v>
      </c>
      <c r="P34" s="68">
        <f t="shared" si="3"/>
        <v>1638</v>
      </c>
    </row>
    <row r="35" spans="3:16" s="61" customFormat="1" ht="30" customHeight="1">
      <c r="C35" s="62"/>
      <c r="D35" s="74" t="s">
        <v>59</v>
      </c>
      <c r="E35" s="75"/>
      <c r="F35" s="65">
        <v>0</v>
      </c>
      <c r="G35" s="65">
        <v>0</v>
      </c>
      <c r="H35" s="66">
        <f t="shared" si="4"/>
        <v>0</v>
      </c>
      <c r="I35" s="134">
        <v>0</v>
      </c>
      <c r="J35" s="65">
        <v>50</v>
      </c>
      <c r="K35" s="65">
        <v>32</v>
      </c>
      <c r="L35" s="65">
        <v>39</v>
      </c>
      <c r="M35" s="65">
        <v>38</v>
      </c>
      <c r="N35" s="65">
        <v>24</v>
      </c>
      <c r="O35" s="128">
        <f t="shared" si="2"/>
        <v>183</v>
      </c>
      <c r="P35" s="68">
        <f t="shared" si="3"/>
        <v>183</v>
      </c>
    </row>
    <row r="36" spans="3:16" s="61" customFormat="1" ht="30" customHeight="1">
      <c r="C36" s="62"/>
      <c r="D36" s="74" t="s">
        <v>60</v>
      </c>
      <c r="E36" s="75"/>
      <c r="F36" s="65">
        <v>13</v>
      </c>
      <c r="G36" s="65">
        <v>12</v>
      </c>
      <c r="H36" s="66">
        <f t="shared" si="4"/>
        <v>25</v>
      </c>
      <c r="I36" s="134">
        <v>0</v>
      </c>
      <c r="J36" s="65">
        <v>123</v>
      </c>
      <c r="K36" s="65">
        <v>69</v>
      </c>
      <c r="L36" s="65">
        <v>58</v>
      </c>
      <c r="M36" s="65">
        <v>40</v>
      </c>
      <c r="N36" s="65">
        <v>8</v>
      </c>
      <c r="O36" s="128">
        <f t="shared" si="2"/>
        <v>298</v>
      </c>
      <c r="P36" s="68">
        <f t="shared" si="3"/>
        <v>323</v>
      </c>
    </row>
    <row r="37" spans="3:16" s="61" customFormat="1" ht="30" customHeight="1">
      <c r="C37" s="62"/>
      <c r="D37" s="74" t="s">
        <v>61</v>
      </c>
      <c r="E37" s="75"/>
      <c r="F37" s="65">
        <v>0</v>
      </c>
      <c r="G37" s="65">
        <v>0</v>
      </c>
      <c r="H37" s="66">
        <f t="shared" si="4"/>
        <v>0</v>
      </c>
      <c r="I37" s="136">
        <v>0</v>
      </c>
      <c r="J37" s="65">
        <v>76</v>
      </c>
      <c r="K37" s="65">
        <v>86</v>
      </c>
      <c r="L37" s="65">
        <v>123</v>
      </c>
      <c r="M37" s="65">
        <v>58</v>
      </c>
      <c r="N37" s="65">
        <v>43</v>
      </c>
      <c r="O37" s="128">
        <f t="shared" si="2"/>
        <v>386</v>
      </c>
      <c r="P37" s="68">
        <f t="shared" si="3"/>
        <v>386</v>
      </c>
    </row>
    <row r="38" spans="3:16" s="61" customFormat="1" ht="30" customHeight="1">
      <c r="C38" s="62"/>
      <c r="D38" s="74" t="s">
        <v>62</v>
      </c>
      <c r="E38" s="75"/>
      <c r="F38" s="65">
        <v>0</v>
      </c>
      <c r="G38" s="65">
        <v>0</v>
      </c>
      <c r="H38" s="66">
        <f t="shared" si="4"/>
        <v>0</v>
      </c>
      <c r="I38" s="136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8">
        <f t="shared" si="2"/>
        <v>0</v>
      </c>
      <c r="P38" s="68">
        <f t="shared" si="3"/>
        <v>0</v>
      </c>
    </row>
    <row r="39" spans="3:16" s="61" customFormat="1" ht="30" customHeight="1">
      <c r="C39" s="62"/>
      <c r="D39" s="202" t="s">
        <v>63</v>
      </c>
      <c r="E39" s="203"/>
      <c r="F39" s="65">
        <v>0</v>
      </c>
      <c r="G39" s="65">
        <v>0</v>
      </c>
      <c r="H39" s="66">
        <f t="shared" si="4"/>
        <v>0</v>
      </c>
      <c r="I39" s="136">
        <v>0</v>
      </c>
      <c r="J39" s="65">
        <v>1</v>
      </c>
      <c r="K39" s="65">
        <v>6</v>
      </c>
      <c r="L39" s="65">
        <v>82</v>
      </c>
      <c r="M39" s="65">
        <v>229</v>
      </c>
      <c r="N39" s="65">
        <v>186</v>
      </c>
      <c r="O39" s="128">
        <f t="shared" si="2"/>
        <v>504</v>
      </c>
      <c r="P39" s="68">
        <f t="shared" si="3"/>
        <v>504</v>
      </c>
    </row>
    <row r="40" spans="3:16" s="61" customFormat="1" ht="30" customHeight="1" thickBot="1">
      <c r="C40" s="76"/>
      <c r="D40" s="204" t="s">
        <v>64</v>
      </c>
      <c r="E40" s="205"/>
      <c r="F40" s="93">
        <v>0</v>
      </c>
      <c r="G40" s="93">
        <v>0</v>
      </c>
      <c r="H40" s="94">
        <f t="shared" si="4"/>
        <v>0</v>
      </c>
      <c r="I40" s="137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1">
        <f t="shared" si="2"/>
        <v>0</v>
      </c>
      <c r="P40" s="96">
        <f t="shared" si="3"/>
        <v>0</v>
      </c>
    </row>
    <row r="41" spans="3:16" s="61" customFormat="1" ht="30" customHeight="1">
      <c r="C41" s="59" t="s">
        <v>65</v>
      </c>
      <c r="D41" s="83"/>
      <c r="E41" s="84"/>
      <c r="F41" s="60">
        <f>SUM(F42:F45)</f>
        <v>0</v>
      </c>
      <c r="G41" s="60">
        <f>SUM(G42:G45)</f>
        <v>0</v>
      </c>
      <c r="H41" s="85">
        <f>SUM(F41:G41)</f>
        <v>0</v>
      </c>
      <c r="I41" s="138">
        <v>0</v>
      </c>
      <c r="J41" s="60">
        <f>SUM(J42:J45)</f>
        <v>165</v>
      </c>
      <c r="K41" s="60">
        <f>SUM(K42:K45)</f>
        <v>175</v>
      </c>
      <c r="L41" s="60">
        <f>SUM(L42:L45)</f>
        <v>436</v>
      </c>
      <c r="M41" s="60">
        <f>SUM(M42:M45)</f>
        <v>897</v>
      </c>
      <c r="N41" s="60">
        <f>SUM(N42:N45)</f>
        <v>615</v>
      </c>
      <c r="O41" s="127">
        <f>SUM(I41:N41)</f>
        <v>2288</v>
      </c>
      <c r="P41" s="87">
        <f t="shared" si="3"/>
        <v>2288</v>
      </c>
    </row>
    <row r="42" spans="3:16" s="61" customFormat="1" ht="30" customHeight="1">
      <c r="C42" s="62"/>
      <c r="D42" s="74" t="s">
        <v>66</v>
      </c>
      <c r="E42" s="75"/>
      <c r="F42" s="65">
        <v>0</v>
      </c>
      <c r="G42" s="65">
        <v>0</v>
      </c>
      <c r="H42" s="66">
        <f t="shared" si="4"/>
        <v>0</v>
      </c>
      <c r="I42" s="136">
        <v>0</v>
      </c>
      <c r="J42" s="65">
        <v>8</v>
      </c>
      <c r="K42" s="65">
        <v>14</v>
      </c>
      <c r="L42" s="65">
        <v>196</v>
      </c>
      <c r="M42" s="65">
        <v>483</v>
      </c>
      <c r="N42" s="65">
        <v>388</v>
      </c>
      <c r="O42" s="128">
        <f t="shared" si="2"/>
        <v>1089</v>
      </c>
      <c r="P42" s="68">
        <f t="shared" si="3"/>
        <v>1089</v>
      </c>
    </row>
    <row r="43" spans="3:16" s="61" customFormat="1" ht="30" customHeight="1">
      <c r="C43" s="62"/>
      <c r="D43" s="74" t="s">
        <v>67</v>
      </c>
      <c r="E43" s="75"/>
      <c r="F43" s="65">
        <v>0</v>
      </c>
      <c r="G43" s="65">
        <v>0</v>
      </c>
      <c r="H43" s="66">
        <f t="shared" si="4"/>
        <v>0</v>
      </c>
      <c r="I43" s="136">
        <v>0</v>
      </c>
      <c r="J43" s="65">
        <v>145</v>
      </c>
      <c r="K43" s="65">
        <v>151</v>
      </c>
      <c r="L43" s="65">
        <v>201</v>
      </c>
      <c r="M43" s="65">
        <v>241</v>
      </c>
      <c r="N43" s="65">
        <v>106</v>
      </c>
      <c r="O43" s="128">
        <f t="shared" si="2"/>
        <v>844</v>
      </c>
      <c r="P43" s="68">
        <f t="shared" si="3"/>
        <v>844</v>
      </c>
    </row>
    <row r="44" spans="3:16" s="61" customFormat="1" ht="30" customHeight="1">
      <c r="C44" s="62"/>
      <c r="D44" s="74" t="s">
        <v>68</v>
      </c>
      <c r="E44" s="75"/>
      <c r="F44" s="145">
        <v>0</v>
      </c>
      <c r="G44" s="145">
        <v>0</v>
      </c>
      <c r="H44" s="66">
        <f t="shared" si="4"/>
        <v>0</v>
      </c>
      <c r="I44" s="146">
        <v>0</v>
      </c>
      <c r="J44" s="145">
        <v>12</v>
      </c>
      <c r="K44" s="145">
        <v>10</v>
      </c>
      <c r="L44" s="145">
        <v>39</v>
      </c>
      <c r="M44" s="145">
        <v>173</v>
      </c>
      <c r="N44" s="145">
        <v>121</v>
      </c>
      <c r="O44" s="128">
        <f>SUM(I44:N44)</f>
        <v>355</v>
      </c>
      <c r="P44" s="68">
        <f>SUM(O44,H44)</f>
        <v>355</v>
      </c>
    </row>
    <row r="45" spans="3:16" s="61" customFormat="1" ht="30" customHeight="1" thickBot="1">
      <c r="C45" s="76"/>
      <c r="D45" s="77" t="s">
        <v>77</v>
      </c>
      <c r="E45" s="78"/>
      <c r="F45" s="79">
        <v>0</v>
      </c>
      <c r="G45" s="79">
        <v>0</v>
      </c>
      <c r="H45" s="80">
        <f t="shared" si="4"/>
        <v>0</v>
      </c>
      <c r="I45" s="13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128">
        <f>SUM(I45:N45)</f>
        <v>0</v>
      </c>
      <c r="P45" s="68">
        <f>SUM(O45,H45)</f>
        <v>0</v>
      </c>
    </row>
    <row r="46" spans="3:16" s="61" customFormat="1" ht="30" customHeight="1" thickBot="1">
      <c r="C46" s="206" t="s">
        <v>69</v>
      </c>
      <c r="D46" s="207"/>
      <c r="E46" s="208"/>
      <c r="F46" s="99">
        <f>SUM(F10,F31,F41)</f>
        <v>1787</v>
      </c>
      <c r="G46" s="99">
        <f>SUM(G10,G31,G41)</f>
        <v>2579</v>
      </c>
      <c r="H46" s="101">
        <f>SUM(F46:G46)</f>
        <v>4366</v>
      </c>
      <c r="I46" s="140">
        <f aca="true" t="shared" si="9" ref="I46:N46">SUM(I10,I31,I41)</f>
        <v>0</v>
      </c>
      <c r="J46" s="99">
        <f t="shared" si="9"/>
        <v>10109</v>
      </c>
      <c r="K46" s="99">
        <f t="shared" si="9"/>
        <v>6775</v>
      </c>
      <c r="L46" s="99">
        <f t="shared" si="9"/>
        <v>4718</v>
      </c>
      <c r="M46" s="99">
        <f t="shared" si="9"/>
        <v>4042</v>
      </c>
      <c r="N46" s="99">
        <f t="shared" si="9"/>
        <v>2130</v>
      </c>
      <c r="O46" s="132">
        <f>SUM(I46:N46)</f>
        <v>27774</v>
      </c>
      <c r="P46" s="103">
        <f>SUM(O46,H46)</f>
        <v>32140</v>
      </c>
    </row>
    <row r="47" spans="3:17" s="61" customFormat="1" ht="30" customHeight="1" thickBot="1" thickTop="1">
      <c r="C47" s="100" t="s">
        <v>70</v>
      </c>
      <c r="D47" s="55"/>
      <c r="E47" s="55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141"/>
      <c r="Q47" s="17"/>
    </row>
    <row r="48" spans="3:17" s="61" customFormat="1" ht="30" customHeight="1">
      <c r="C48" s="59" t="s">
        <v>36</v>
      </c>
      <c r="D48" s="53"/>
      <c r="E48" s="54"/>
      <c r="F48" s="60">
        <f>SUM(F49,F55,F58,F63,F67,F68)</f>
        <v>1592223</v>
      </c>
      <c r="G48" s="60">
        <f>SUM(G49,G55,G58,G63,G67,G68)</f>
        <v>3180752</v>
      </c>
      <c r="H48" s="85">
        <f>SUM(F48:G48)</f>
        <v>4772975</v>
      </c>
      <c r="I48" s="86">
        <f aca="true" t="shared" si="10" ref="I48:N48">SUM(I49,I55,I58,I63,I67,I68)</f>
        <v>0</v>
      </c>
      <c r="J48" s="60">
        <f t="shared" si="10"/>
        <v>25411445</v>
      </c>
      <c r="K48" s="60">
        <f t="shared" si="10"/>
        <v>20339903</v>
      </c>
      <c r="L48" s="60">
        <f t="shared" si="10"/>
        <v>17161413</v>
      </c>
      <c r="M48" s="60">
        <f t="shared" si="10"/>
        <v>14876490</v>
      </c>
      <c r="N48" s="60">
        <f t="shared" si="10"/>
        <v>7475773</v>
      </c>
      <c r="O48" s="127">
        <f>SUM(I48:N48)</f>
        <v>85265024</v>
      </c>
      <c r="P48" s="87">
        <f>SUM(O48,H48)</f>
        <v>90037999</v>
      </c>
      <c r="Q48" s="17"/>
    </row>
    <row r="49" spans="3:16" s="61" customFormat="1" ht="30" customHeight="1">
      <c r="C49" s="62"/>
      <c r="D49" s="63" t="s">
        <v>37</v>
      </c>
      <c r="E49" s="64"/>
      <c r="F49" s="65">
        <f>SUM(F50:F54)</f>
        <v>178084</v>
      </c>
      <c r="G49" s="65">
        <f>SUM(G50:G54)</f>
        <v>555152</v>
      </c>
      <c r="H49" s="66">
        <f aca="true" t="shared" si="11" ref="H49:H83">SUM(F49:G49)</f>
        <v>733236</v>
      </c>
      <c r="I49" s="67">
        <f aca="true" t="shared" si="12" ref="I49:N49">SUM(I50:I54)</f>
        <v>0</v>
      </c>
      <c r="J49" s="65">
        <f t="shared" si="12"/>
        <v>4924615</v>
      </c>
      <c r="K49" s="65">
        <f t="shared" si="12"/>
        <v>3640978</v>
      </c>
      <c r="L49" s="65">
        <f t="shared" si="12"/>
        <v>3085270</v>
      </c>
      <c r="M49" s="65">
        <f t="shared" si="12"/>
        <v>3289724</v>
      </c>
      <c r="N49" s="65">
        <f t="shared" si="12"/>
        <v>2152928</v>
      </c>
      <c r="O49" s="128">
        <f aca="true" t="shared" si="13" ref="O49:O83">SUM(I49:N49)</f>
        <v>17093515</v>
      </c>
      <c r="P49" s="68">
        <f aca="true" t="shared" si="14" ref="P49:P83">SUM(O49,H49)</f>
        <v>17826751</v>
      </c>
    </row>
    <row r="50" spans="3:16" s="61" customFormat="1" ht="30" customHeight="1">
      <c r="C50" s="62"/>
      <c r="D50" s="63"/>
      <c r="E50" s="69" t="s">
        <v>38</v>
      </c>
      <c r="F50" s="65">
        <v>2882</v>
      </c>
      <c r="G50" s="65">
        <v>0</v>
      </c>
      <c r="H50" s="66">
        <f t="shared" si="11"/>
        <v>2882</v>
      </c>
      <c r="I50" s="67">
        <v>0</v>
      </c>
      <c r="J50" s="65">
        <v>3189865</v>
      </c>
      <c r="K50" s="65">
        <v>2242176</v>
      </c>
      <c r="L50" s="65">
        <v>1957547</v>
      </c>
      <c r="M50" s="65">
        <v>2000171</v>
      </c>
      <c r="N50" s="65">
        <v>1289483</v>
      </c>
      <c r="O50" s="128">
        <f t="shared" si="13"/>
        <v>10679242</v>
      </c>
      <c r="P50" s="68">
        <f t="shared" si="14"/>
        <v>10682124</v>
      </c>
    </row>
    <row r="51" spans="3:16" s="61" customFormat="1" ht="30" customHeight="1">
      <c r="C51" s="62"/>
      <c r="D51" s="63"/>
      <c r="E51" s="69" t="s">
        <v>39</v>
      </c>
      <c r="F51" s="65">
        <v>0</v>
      </c>
      <c r="G51" s="65">
        <v>0</v>
      </c>
      <c r="H51" s="66">
        <f t="shared" si="11"/>
        <v>0</v>
      </c>
      <c r="I51" s="67">
        <v>0</v>
      </c>
      <c r="J51" s="65">
        <v>5210</v>
      </c>
      <c r="K51" s="65">
        <v>5290</v>
      </c>
      <c r="L51" s="65">
        <v>74929</v>
      </c>
      <c r="M51" s="65">
        <v>276334</v>
      </c>
      <c r="N51" s="65">
        <v>264775</v>
      </c>
      <c r="O51" s="128">
        <f t="shared" si="13"/>
        <v>626538</v>
      </c>
      <c r="P51" s="68">
        <f t="shared" si="14"/>
        <v>626538</v>
      </c>
    </row>
    <row r="52" spans="3:16" s="61" customFormat="1" ht="30" customHeight="1">
      <c r="C52" s="62"/>
      <c r="D52" s="63"/>
      <c r="E52" s="69" t="s">
        <v>40</v>
      </c>
      <c r="F52" s="65">
        <v>77935</v>
      </c>
      <c r="G52" s="65">
        <v>242513</v>
      </c>
      <c r="H52" s="66">
        <f t="shared" si="11"/>
        <v>320448</v>
      </c>
      <c r="I52" s="67">
        <v>0</v>
      </c>
      <c r="J52" s="65">
        <v>737210</v>
      </c>
      <c r="K52" s="65">
        <v>588856</v>
      </c>
      <c r="L52" s="65">
        <v>463690</v>
      </c>
      <c r="M52" s="65">
        <v>568806</v>
      </c>
      <c r="N52" s="65">
        <v>334334</v>
      </c>
      <c r="O52" s="128">
        <f t="shared" si="13"/>
        <v>2692896</v>
      </c>
      <c r="P52" s="68">
        <f t="shared" si="14"/>
        <v>3013344</v>
      </c>
    </row>
    <row r="53" spans="3:16" s="61" customFormat="1" ht="30" customHeight="1">
      <c r="C53" s="62"/>
      <c r="D53" s="63"/>
      <c r="E53" s="69" t="s">
        <v>41</v>
      </c>
      <c r="F53" s="65">
        <v>74876</v>
      </c>
      <c r="G53" s="65">
        <v>273744</v>
      </c>
      <c r="H53" s="66">
        <f t="shared" si="11"/>
        <v>348620</v>
      </c>
      <c r="I53" s="67">
        <v>0</v>
      </c>
      <c r="J53" s="65">
        <v>672007</v>
      </c>
      <c r="K53" s="65">
        <v>512133</v>
      </c>
      <c r="L53" s="65">
        <v>371940</v>
      </c>
      <c r="M53" s="65">
        <v>251609</v>
      </c>
      <c r="N53" s="65">
        <v>146453</v>
      </c>
      <c r="O53" s="128">
        <f t="shared" si="13"/>
        <v>1954142</v>
      </c>
      <c r="P53" s="68">
        <f t="shared" si="14"/>
        <v>2302762</v>
      </c>
    </row>
    <row r="54" spans="3:16" s="61" customFormat="1" ht="30" customHeight="1">
      <c r="C54" s="62"/>
      <c r="D54" s="63"/>
      <c r="E54" s="69" t="s">
        <v>42</v>
      </c>
      <c r="F54" s="65">
        <v>22391</v>
      </c>
      <c r="G54" s="65">
        <v>38895</v>
      </c>
      <c r="H54" s="66">
        <f t="shared" si="11"/>
        <v>61286</v>
      </c>
      <c r="I54" s="67">
        <v>0</v>
      </c>
      <c r="J54" s="65">
        <v>320323</v>
      </c>
      <c r="K54" s="65">
        <v>292523</v>
      </c>
      <c r="L54" s="65">
        <v>217164</v>
      </c>
      <c r="M54" s="65">
        <v>192804</v>
      </c>
      <c r="N54" s="65">
        <v>117883</v>
      </c>
      <c r="O54" s="128">
        <f t="shared" si="13"/>
        <v>1140697</v>
      </c>
      <c r="P54" s="68">
        <f t="shared" si="14"/>
        <v>1201983</v>
      </c>
    </row>
    <row r="55" spans="3:16" s="61" customFormat="1" ht="30" customHeight="1">
      <c r="C55" s="62"/>
      <c r="D55" s="70" t="s">
        <v>43</v>
      </c>
      <c r="E55" s="71"/>
      <c r="F55" s="65">
        <f>SUM(F56:F57)</f>
        <v>651517</v>
      </c>
      <c r="G55" s="65">
        <f>SUM(G56:G57)</f>
        <v>1400219</v>
      </c>
      <c r="H55" s="66">
        <f t="shared" si="11"/>
        <v>2051736</v>
      </c>
      <c r="I55" s="67">
        <f aca="true" t="shared" si="15" ref="I55:N55">SUM(I56:I57)</f>
        <v>0</v>
      </c>
      <c r="J55" s="65">
        <f t="shared" si="15"/>
        <v>13097620</v>
      </c>
      <c r="K55" s="65">
        <f t="shared" si="15"/>
        <v>10484115</v>
      </c>
      <c r="L55" s="65">
        <f t="shared" si="15"/>
        <v>7344078</v>
      </c>
      <c r="M55" s="65">
        <f t="shared" si="15"/>
        <v>5522802</v>
      </c>
      <c r="N55" s="65">
        <f t="shared" si="15"/>
        <v>2493459</v>
      </c>
      <c r="O55" s="128">
        <f t="shared" si="13"/>
        <v>38942074</v>
      </c>
      <c r="P55" s="68">
        <f t="shared" si="14"/>
        <v>40993810</v>
      </c>
    </row>
    <row r="56" spans="3:16" s="61" customFormat="1" ht="30" customHeight="1">
      <c r="C56" s="62"/>
      <c r="D56" s="63"/>
      <c r="E56" s="69" t="s">
        <v>44</v>
      </c>
      <c r="F56" s="65">
        <v>0</v>
      </c>
      <c r="G56" s="65">
        <v>3326</v>
      </c>
      <c r="H56" s="66">
        <f t="shared" si="11"/>
        <v>3326</v>
      </c>
      <c r="I56" s="67">
        <v>0</v>
      </c>
      <c r="J56" s="65">
        <v>9693435</v>
      </c>
      <c r="K56" s="65">
        <v>8109649</v>
      </c>
      <c r="L56" s="65">
        <v>5700991</v>
      </c>
      <c r="M56" s="65">
        <v>4850692</v>
      </c>
      <c r="N56" s="65">
        <v>2151400</v>
      </c>
      <c r="O56" s="128">
        <f t="shared" si="13"/>
        <v>30506167</v>
      </c>
      <c r="P56" s="68">
        <f t="shared" si="14"/>
        <v>30509493</v>
      </c>
    </row>
    <row r="57" spans="3:16" s="61" customFormat="1" ht="30" customHeight="1">
      <c r="C57" s="62"/>
      <c r="D57" s="63"/>
      <c r="E57" s="69" t="s">
        <v>45</v>
      </c>
      <c r="F57" s="65">
        <v>651517</v>
      </c>
      <c r="G57" s="65">
        <v>1396893</v>
      </c>
      <c r="H57" s="66">
        <f t="shared" si="11"/>
        <v>2048410</v>
      </c>
      <c r="I57" s="67">
        <v>0</v>
      </c>
      <c r="J57" s="65">
        <v>3404185</v>
      </c>
      <c r="K57" s="65">
        <v>2374466</v>
      </c>
      <c r="L57" s="65">
        <v>1643087</v>
      </c>
      <c r="M57" s="65">
        <v>672110</v>
      </c>
      <c r="N57" s="65">
        <v>342059</v>
      </c>
      <c r="O57" s="128">
        <f t="shared" si="13"/>
        <v>8435907</v>
      </c>
      <c r="P57" s="68">
        <f t="shared" si="14"/>
        <v>10484317</v>
      </c>
    </row>
    <row r="58" spans="3:16" s="61" customFormat="1" ht="30" customHeight="1">
      <c r="C58" s="62"/>
      <c r="D58" s="70" t="s">
        <v>46</v>
      </c>
      <c r="E58" s="71"/>
      <c r="F58" s="65">
        <f>SUM(F59:F62)</f>
        <v>12634</v>
      </c>
      <c r="G58" s="65">
        <f>SUM(G59:G62)</f>
        <v>66388</v>
      </c>
      <c r="H58" s="66">
        <f t="shared" si="11"/>
        <v>79022</v>
      </c>
      <c r="I58" s="67">
        <f aca="true" t="shared" si="16" ref="I58:N58">SUM(I59:I62)</f>
        <v>0</v>
      </c>
      <c r="J58" s="65">
        <f t="shared" si="16"/>
        <v>1018132</v>
      </c>
      <c r="K58" s="65">
        <f t="shared" si="16"/>
        <v>1274687</v>
      </c>
      <c r="L58" s="65">
        <f t="shared" si="16"/>
        <v>2599997</v>
      </c>
      <c r="M58" s="65">
        <f t="shared" si="16"/>
        <v>2647438</v>
      </c>
      <c r="N58" s="65">
        <f t="shared" si="16"/>
        <v>1063517</v>
      </c>
      <c r="O58" s="128">
        <f t="shared" si="13"/>
        <v>8603771</v>
      </c>
      <c r="P58" s="68">
        <f t="shared" si="14"/>
        <v>8682793</v>
      </c>
    </row>
    <row r="59" spans="3:16" s="61" customFormat="1" ht="30" customHeight="1">
      <c r="C59" s="62"/>
      <c r="D59" s="63"/>
      <c r="E59" s="69" t="s">
        <v>47</v>
      </c>
      <c r="F59" s="65">
        <v>10203</v>
      </c>
      <c r="G59" s="65">
        <v>49795</v>
      </c>
      <c r="H59" s="66">
        <f t="shared" si="11"/>
        <v>59998</v>
      </c>
      <c r="I59" s="67">
        <v>0</v>
      </c>
      <c r="J59" s="65">
        <v>844641</v>
      </c>
      <c r="K59" s="65">
        <v>1100271</v>
      </c>
      <c r="L59" s="65">
        <v>2412038</v>
      </c>
      <c r="M59" s="65">
        <v>2545762</v>
      </c>
      <c r="N59" s="65">
        <v>1009138</v>
      </c>
      <c r="O59" s="128">
        <f t="shared" si="13"/>
        <v>7911850</v>
      </c>
      <c r="P59" s="68">
        <f t="shared" si="14"/>
        <v>7971848</v>
      </c>
    </row>
    <row r="60" spans="3:16" s="61" customFormat="1" ht="30" customHeight="1">
      <c r="C60" s="62"/>
      <c r="D60" s="63"/>
      <c r="E60" s="72" t="s">
        <v>48</v>
      </c>
      <c r="F60" s="65">
        <v>2431</v>
      </c>
      <c r="G60" s="65">
        <v>16593</v>
      </c>
      <c r="H60" s="66">
        <f t="shared" si="11"/>
        <v>19024</v>
      </c>
      <c r="I60" s="67">
        <v>0</v>
      </c>
      <c r="J60" s="65">
        <v>173491</v>
      </c>
      <c r="K60" s="65">
        <v>172686</v>
      </c>
      <c r="L60" s="65">
        <v>187959</v>
      </c>
      <c r="M60" s="65">
        <v>101676</v>
      </c>
      <c r="N60" s="65">
        <v>54379</v>
      </c>
      <c r="O60" s="128">
        <f t="shared" si="13"/>
        <v>690191</v>
      </c>
      <c r="P60" s="68">
        <f t="shared" si="14"/>
        <v>709215</v>
      </c>
    </row>
    <row r="61" spans="3:16" s="61" customFormat="1" ht="30" customHeight="1">
      <c r="C61" s="62"/>
      <c r="D61" s="63"/>
      <c r="E61" s="72" t="s">
        <v>49</v>
      </c>
      <c r="F61" s="65">
        <v>0</v>
      </c>
      <c r="G61" s="65">
        <v>0</v>
      </c>
      <c r="H61" s="66">
        <f t="shared" si="11"/>
        <v>0</v>
      </c>
      <c r="I61" s="67">
        <v>0</v>
      </c>
      <c r="J61" s="65">
        <v>0</v>
      </c>
      <c r="K61" s="65">
        <v>1730</v>
      </c>
      <c r="L61" s="65">
        <v>0</v>
      </c>
      <c r="M61" s="65">
        <v>0</v>
      </c>
      <c r="N61" s="65">
        <v>0</v>
      </c>
      <c r="O61" s="128">
        <f t="shared" si="13"/>
        <v>1730</v>
      </c>
      <c r="P61" s="68">
        <f t="shared" si="14"/>
        <v>1730</v>
      </c>
    </row>
    <row r="62" spans="3:16" s="61" customFormat="1" ht="30" customHeight="1">
      <c r="C62" s="62"/>
      <c r="D62" s="73"/>
      <c r="E62" s="72" t="s">
        <v>76</v>
      </c>
      <c r="F62" s="65">
        <v>0</v>
      </c>
      <c r="G62" s="65">
        <v>0</v>
      </c>
      <c r="H62" s="66">
        <f t="shared" si="11"/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8">
        <f t="shared" si="13"/>
        <v>0</v>
      </c>
      <c r="P62" s="68">
        <f t="shared" si="14"/>
        <v>0</v>
      </c>
    </row>
    <row r="63" spans="3:16" s="61" customFormat="1" ht="30" customHeight="1">
      <c r="C63" s="62"/>
      <c r="D63" s="70" t="s">
        <v>50</v>
      </c>
      <c r="E63" s="71"/>
      <c r="F63" s="65">
        <f>SUM(F64)</f>
        <v>274842</v>
      </c>
      <c r="G63" s="65">
        <f>SUM(G64)</f>
        <v>555045</v>
      </c>
      <c r="H63" s="66">
        <f t="shared" si="11"/>
        <v>829887</v>
      </c>
      <c r="I63" s="67">
        <f aca="true" t="shared" si="17" ref="I63:N63">SUM(I64)</f>
        <v>0</v>
      </c>
      <c r="J63" s="65">
        <f t="shared" si="17"/>
        <v>1048764</v>
      </c>
      <c r="K63" s="65">
        <f t="shared" si="17"/>
        <v>1613946</v>
      </c>
      <c r="L63" s="65">
        <f t="shared" si="17"/>
        <v>1216085</v>
      </c>
      <c r="M63" s="65">
        <f t="shared" si="17"/>
        <v>947174</v>
      </c>
      <c r="N63" s="65">
        <f t="shared" si="17"/>
        <v>503484</v>
      </c>
      <c r="O63" s="128">
        <f t="shared" si="13"/>
        <v>5329453</v>
      </c>
      <c r="P63" s="68">
        <f t="shared" si="14"/>
        <v>6159340</v>
      </c>
    </row>
    <row r="64" spans="3:16" s="61" customFormat="1" ht="30" customHeight="1">
      <c r="C64" s="62"/>
      <c r="D64" s="63"/>
      <c r="E64" s="72" t="s">
        <v>51</v>
      </c>
      <c r="F64" s="65">
        <v>274842</v>
      </c>
      <c r="G64" s="65">
        <v>555045</v>
      </c>
      <c r="H64" s="66">
        <f t="shared" si="11"/>
        <v>829887</v>
      </c>
      <c r="I64" s="67">
        <v>0</v>
      </c>
      <c r="J64" s="65">
        <v>1048764</v>
      </c>
      <c r="K64" s="65">
        <v>1613946</v>
      </c>
      <c r="L64" s="65">
        <v>1216085</v>
      </c>
      <c r="M64" s="65">
        <v>947174</v>
      </c>
      <c r="N64" s="65">
        <v>503484</v>
      </c>
      <c r="O64" s="128">
        <f t="shared" si="13"/>
        <v>5329453</v>
      </c>
      <c r="P64" s="68">
        <f t="shared" si="14"/>
        <v>6159340</v>
      </c>
    </row>
    <row r="65" spans="3:16" s="61" customFormat="1" ht="30" customHeight="1" hidden="1">
      <c r="C65" s="62"/>
      <c r="D65" s="63"/>
      <c r="E65" s="72" t="s">
        <v>52</v>
      </c>
      <c r="F65" s="65">
        <v>0</v>
      </c>
      <c r="G65" s="65">
        <v>0</v>
      </c>
      <c r="H65" s="66">
        <f t="shared" si="11"/>
        <v>0</v>
      </c>
      <c r="I65" s="67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128">
        <f t="shared" si="13"/>
        <v>0</v>
      </c>
      <c r="P65" s="68">
        <f t="shared" si="14"/>
        <v>0</v>
      </c>
    </row>
    <row r="66" spans="3:16" s="61" customFormat="1" ht="30" customHeight="1" hidden="1">
      <c r="C66" s="62"/>
      <c r="D66" s="63"/>
      <c r="E66" s="72" t="s">
        <v>53</v>
      </c>
      <c r="F66" s="65">
        <v>0</v>
      </c>
      <c r="G66" s="65">
        <v>0</v>
      </c>
      <c r="H66" s="66">
        <f t="shared" si="11"/>
        <v>0</v>
      </c>
      <c r="I66" s="67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128">
        <f t="shared" si="13"/>
        <v>0</v>
      </c>
      <c r="P66" s="68">
        <f t="shared" si="14"/>
        <v>0</v>
      </c>
    </row>
    <row r="67" spans="3:16" s="61" customFormat="1" ht="30" customHeight="1">
      <c r="C67" s="62"/>
      <c r="D67" s="74" t="s">
        <v>54</v>
      </c>
      <c r="E67" s="75"/>
      <c r="F67" s="65">
        <v>128506</v>
      </c>
      <c r="G67" s="65">
        <v>106858</v>
      </c>
      <c r="H67" s="66">
        <f t="shared" si="11"/>
        <v>235364</v>
      </c>
      <c r="I67" s="67">
        <v>0</v>
      </c>
      <c r="J67" s="65">
        <v>1519338</v>
      </c>
      <c r="K67" s="65">
        <v>1066896</v>
      </c>
      <c r="L67" s="65">
        <v>1275615</v>
      </c>
      <c r="M67" s="65">
        <v>1402700</v>
      </c>
      <c r="N67" s="65">
        <v>808871</v>
      </c>
      <c r="O67" s="128">
        <f t="shared" si="13"/>
        <v>6073420</v>
      </c>
      <c r="P67" s="68">
        <f t="shared" si="14"/>
        <v>6308784</v>
      </c>
    </row>
    <row r="68" spans="3:16" s="61" customFormat="1" ht="30" customHeight="1" thickBot="1">
      <c r="C68" s="76"/>
      <c r="D68" s="77" t="s">
        <v>55</v>
      </c>
      <c r="E68" s="78"/>
      <c r="F68" s="79">
        <v>346640</v>
      </c>
      <c r="G68" s="79">
        <v>497090</v>
      </c>
      <c r="H68" s="80">
        <f t="shared" si="11"/>
        <v>843730</v>
      </c>
      <c r="I68" s="81">
        <v>0</v>
      </c>
      <c r="J68" s="79">
        <v>3802976</v>
      </c>
      <c r="K68" s="79">
        <v>2259281</v>
      </c>
      <c r="L68" s="79">
        <v>1640368</v>
      </c>
      <c r="M68" s="79">
        <v>1066652</v>
      </c>
      <c r="N68" s="79">
        <v>453514</v>
      </c>
      <c r="O68" s="129">
        <f t="shared" si="13"/>
        <v>9222791</v>
      </c>
      <c r="P68" s="82">
        <f t="shared" si="14"/>
        <v>10066521</v>
      </c>
    </row>
    <row r="69" spans="3:16" s="61" customFormat="1" ht="30" customHeight="1">
      <c r="C69" s="59" t="s">
        <v>56</v>
      </c>
      <c r="D69" s="83"/>
      <c r="E69" s="84"/>
      <c r="F69" s="60">
        <f>SUM(F70:F78)</f>
        <v>64398</v>
      </c>
      <c r="G69" s="60">
        <f>SUM(G70:G78)</f>
        <v>103011</v>
      </c>
      <c r="H69" s="85">
        <f t="shared" si="11"/>
        <v>167409</v>
      </c>
      <c r="I69" s="86">
        <f aca="true" t="shared" si="18" ref="I69:N69">SUM(I70:I78)</f>
        <v>0</v>
      </c>
      <c r="J69" s="60">
        <f t="shared" si="18"/>
        <v>9990154</v>
      </c>
      <c r="K69" s="60">
        <f t="shared" si="18"/>
        <v>9587217</v>
      </c>
      <c r="L69" s="60">
        <f t="shared" si="18"/>
        <v>12021774</v>
      </c>
      <c r="M69" s="60">
        <f t="shared" si="18"/>
        <v>13173222</v>
      </c>
      <c r="N69" s="60">
        <f t="shared" si="18"/>
        <v>9558554</v>
      </c>
      <c r="O69" s="127">
        <f t="shared" si="13"/>
        <v>54330921</v>
      </c>
      <c r="P69" s="87">
        <f t="shared" si="14"/>
        <v>54498330</v>
      </c>
    </row>
    <row r="70" spans="3:16" s="61" customFormat="1" ht="30" customHeight="1">
      <c r="C70" s="88"/>
      <c r="D70" s="74" t="s">
        <v>57</v>
      </c>
      <c r="E70" s="75"/>
      <c r="F70" s="89">
        <v>0</v>
      </c>
      <c r="G70" s="89">
        <v>0</v>
      </c>
      <c r="H70" s="90">
        <f t="shared" si="11"/>
        <v>0</v>
      </c>
      <c r="I70" s="91">
        <v>0</v>
      </c>
      <c r="J70" s="89">
        <v>1090648</v>
      </c>
      <c r="K70" s="89">
        <v>1793558</v>
      </c>
      <c r="L70" s="89">
        <v>1561197</v>
      </c>
      <c r="M70" s="89">
        <v>1362778</v>
      </c>
      <c r="N70" s="89">
        <v>382595</v>
      </c>
      <c r="O70" s="130">
        <f t="shared" si="13"/>
        <v>6190776</v>
      </c>
      <c r="P70" s="92">
        <f t="shared" si="14"/>
        <v>6190776</v>
      </c>
    </row>
    <row r="71" spans="3:16" s="61" customFormat="1" ht="30" customHeight="1">
      <c r="C71" s="62"/>
      <c r="D71" s="74" t="s">
        <v>58</v>
      </c>
      <c r="E71" s="75"/>
      <c r="F71" s="65">
        <v>0</v>
      </c>
      <c r="G71" s="65">
        <v>0</v>
      </c>
      <c r="H71" s="65">
        <f t="shared" si="11"/>
        <v>0</v>
      </c>
      <c r="I71" s="91">
        <v>0</v>
      </c>
      <c r="J71" s="65">
        <v>53968</v>
      </c>
      <c r="K71" s="65">
        <v>18381</v>
      </c>
      <c r="L71" s="65">
        <v>25380</v>
      </c>
      <c r="M71" s="65">
        <v>14645</v>
      </c>
      <c r="N71" s="65">
        <v>26837</v>
      </c>
      <c r="O71" s="128">
        <f t="shared" si="13"/>
        <v>139211</v>
      </c>
      <c r="P71" s="68">
        <f t="shared" si="14"/>
        <v>139211</v>
      </c>
    </row>
    <row r="72" spans="3:16" s="61" customFormat="1" ht="30" customHeight="1">
      <c r="C72" s="62"/>
      <c r="D72" s="74" t="s">
        <v>73</v>
      </c>
      <c r="E72" s="75"/>
      <c r="F72" s="65">
        <v>0</v>
      </c>
      <c r="G72" s="65">
        <v>0</v>
      </c>
      <c r="H72" s="65">
        <f t="shared" si="11"/>
        <v>0</v>
      </c>
      <c r="I72" s="91">
        <v>0</v>
      </c>
      <c r="J72" s="65">
        <v>4766672</v>
      </c>
      <c r="K72" s="65">
        <v>3654626</v>
      </c>
      <c r="L72" s="65">
        <v>2893852</v>
      </c>
      <c r="M72" s="65">
        <v>1576517</v>
      </c>
      <c r="N72" s="65">
        <v>1173993</v>
      </c>
      <c r="O72" s="128">
        <f t="shared" si="13"/>
        <v>14065660</v>
      </c>
      <c r="P72" s="68">
        <f t="shared" si="14"/>
        <v>14065660</v>
      </c>
    </row>
    <row r="73" spans="3:16" s="61" customFormat="1" ht="30" customHeight="1">
      <c r="C73" s="62"/>
      <c r="D73" s="74" t="s">
        <v>59</v>
      </c>
      <c r="E73" s="75"/>
      <c r="F73" s="65">
        <v>0</v>
      </c>
      <c r="G73" s="65">
        <v>0</v>
      </c>
      <c r="H73" s="65">
        <f t="shared" si="11"/>
        <v>0</v>
      </c>
      <c r="I73" s="67">
        <v>0</v>
      </c>
      <c r="J73" s="65">
        <v>525314</v>
      </c>
      <c r="K73" s="65">
        <v>426288</v>
      </c>
      <c r="L73" s="65">
        <v>563333</v>
      </c>
      <c r="M73" s="65">
        <v>744218</v>
      </c>
      <c r="N73" s="65">
        <v>514142</v>
      </c>
      <c r="O73" s="128">
        <f t="shared" si="13"/>
        <v>2773295</v>
      </c>
      <c r="P73" s="68">
        <f t="shared" si="14"/>
        <v>2773295</v>
      </c>
    </row>
    <row r="74" spans="3:16" s="61" customFormat="1" ht="30" customHeight="1">
      <c r="C74" s="62"/>
      <c r="D74" s="74" t="s">
        <v>60</v>
      </c>
      <c r="E74" s="75"/>
      <c r="F74" s="65">
        <v>64398</v>
      </c>
      <c r="G74" s="65">
        <v>103011</v>
      </c>
      <c r="H74" s="65">
        <f t="shared" si="11"/>
        <v>167409</v>
      </c>
      <c r="I74" s="67">
        <v>0</v>
      </c>
      <c r="J74" s="65">
        <v>1584197</v>
      </c>
      <c r="K74" s="65">
        <v>1239047</v>
      </c>
      <c r="L74" s="65">
        <v>1408367</v>
      </c>
      <c r="M74" s="65">
        <v>1100867</v>
      </c>
      <c r="N74" s="65">
        <v>251755</v>
      </c>
      <c r="O74" s="128">
        <f t="shared" si="13"/>
        <v>5584233</v>
      </c>
      <c r="P74" s="68">
        <f t="shared" si="14"/>
        <v>5751642</v>
      </c>
    </row>
    <row r="75" spans="3:16" s="61" customFormat="1" ht="30" customHeight="1">
      <c r="C75" s="62"/>
      <c r="D75" s="74" t="s">
        <v>61</v>
      </c>
      <c r="E75" s="75"/>
      <c r="F75" s="65">
        <v>0</v>
      </c>
      <c r="G75" s="65">
        <v>0</v>
      </c>
      <c r="H75" s="65">
        <f t="shared" si="11"/>
        <v>0</v>
      </c>
      <c r="I75" s="91">
        <v>0</v>
      </c>
      <c r="J75" s="65">
        <v>1947814</v>
      </c>
      <c r="K75" s="65">
        <v>2316113</v>
      </c>
      <c r="L75" s="65">
        <v>3335700</v>
      </c>
      <c r="M75" s="65">
        <v>1628322</v>
      </c>
      <c r="N75" s="65">
        <v>1230415</v>
      </c>
      <c r="O75" s="128">
        <f t="shared" si="13"/>
        <v>10458364</v>
      </c>
      <c r="P75" s="68">
        <f t="shared" si="14"/>
        <v>10458364</v>
      </c>
    </row>
    <row r="76" spans="3:16" s="61" customFormat="1" ht="30" customHeight="1">
      <c r="C76" s="62"/>
      <c r="D76" s="74" t="s">
        <v>62</v>
      </c>
      <c r="E76" s="75"/>
      <c r="F76" s="65">
        <v>0</v>
      </c>
      <c r="G76" s="65">
        <v>0</v>
      </c>
      <c r="H76" s="65">
        <f t="shared" si="11"/>
        <v>0</v>
      </c>
      <c r="I76" s="91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8">
        <f t="shared" si="13"/>
        <v>0</v>
      </c>
      <c r="P76" s="68">
        <f t="shared" si="14"/>
        <v>0</v>
      </c>
    </row>
    <row r="77" spans="3:16" s="61" customFormat="1" ht="30" customHeight="1">
      <c r="C77" s="62"/>
      <c r="D77" s="202" t="s">
        <v>63</v>
      </c>
      <c r="E77" s="203"/>
      <c r="F77" s="65">
        <v>0</v>
      </c>
      <c r="G77" s="65">
        <v>0</v>
      </c>
      <c r="H77" s="66">
        <f t="shared" si="11"/>
        <v>0</v>
      </c>
      <c r="I77" s="91">
        <v>0</v>
      </c>
      <c r="J77" s="65">
        <v>21541</v>
      </c>
      <c r="K77" s="65">
        <v>139204</v>
      </c>
      <c r="L77" s="65">
        <v>2233945</v>
      </c>
      <c r="M77" s="65">
        <v>6745875</v>
      </c>
      <c r="N77" s="65">
        <v>5978817</v>
      </c>
      <c r="O77" s="128">
        <f t="shared" si="13"/>
        <v>15119382</v>
      </c>
      <c r="P77" s="68">
        <f t="shared" si="14"/>
        <v>15119382</v>
      </c>
    </row>
    <row r="78" spans="3:16" s="61" customFormat="1" ht="30" customHeight="1" thickBot="1">
      <c r="C78" s="76"/>
      <c r="D78" s="204" t="s">
        <v>64</v>
      </c>
      <c r="E78" s="205"/>
      <c r="F78" s="93">
        <v>0</v>
      </c>
      <c r="G78" s="93">
        <v>0</v>
      </c>
      <c r="H78" s="94">
        <f t="shared" si="11"/>
        <v>0</v>
      </c>
      <c r="I78" s="95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1">
        <f t="shared" si="13"/>
        <v>0</v>
      </c>
      <c r="P78" s="96">
        <f t="shared" si="14"/>
        <v>0</v>
      </c>
    </row>
    <row r="79" spans="3:16" s="61" customFormat="1" ht="30" customHeight="1">
      <c r="C79" s="59" t="s">
        <v>65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1"/>
        <v>0</v>
      </c>
      <c r="I79" s="97">
        <v>0</v>
      </c>
      <c r="J79" s="60">
        <f>SUM(J80:J83)</f>
        <v>4050102</v>
      </c>
      <c r="K79" s="60">
        <f>SUM(K80:K83)</f>
        <v>4602692</v>
      </c>
      <c r="L79" s="60">
        <f>SUM(L80:L83)</f>
        <v>11775458</v>
      </c>
      <c r="M79" s="60">
        <f>SUM(M80:M83)</f>
        <v>26825678</v>
      </c>
      <c r="N79" s="60">
        <f>SUM(N80:N83)</f>
        <v>19589800</v>
      </c>
      <c r="O79" s="127">
        <f t="shared" si="13"/>
        <v>66843730</v>
      </c>
      <c r="P79" s="87">
        <f t="shared" si="14"/>
        <v>66843730</v>
      </c>
    </row>
    <row r="80" spans="3:16" s="61" customFormat="1" ht="30" customHeight="1">
      <c r="C80" s="62"/>
      <c r="D80" s="74" t="s">
        <v>66</v>
      </c>
      <c r="E80" s="75"/>
      <c r="F80" s="65">
        <v>0</v>
      </c>
      <c r="G80" s="65">
        <v>0</v>
      </c>
      <c r="H80" s="66">
        <f t="shared" si="11"/>
        <v>0</v>
      </c>
      <c r="I80" s="91">
        <v>0</v>
      </c>
      <c r="J80" s="65">
        <v>171320</v>
      </c>
      <c r="K80" s="65">
        <v>324424</v>
      </c>
      <c r="L80" s="65">
        <v>4901450</v>
      </c>
      <c r="M80" s="65">
        <v>13111368</v>
      </c>
      <c r="N80" s="65">
        <v>11543255</v>
      </c>
      <c r="O80" s="128">
        <f t="shared" si="13"/>
        <v>30051817</v>
      </c>
      <c r="P80" s="68">
        <f t="shared" si="14"/>
        <v>30051817</v>
      </c>
    </row>
    <row r="81" spans="3:16" s="61" customFormat="1" ht="30" customHeight="1">
      <c r="C81" s="62"/>
      <c r="D81" s="74" t="s">
        <v>67</v>
      </c>
      <c r="E81" s="75"/>
      <c r="F81" s="65">
        <v>0</v>
      </c>
      <c r="G81" s="65">
        <v>0</v>
      </c>
      <c r="H81" s="66">
        <f t="shared" si="11"/>
        <v>0</v>
      </c>
      <c r="I81" s="91">
        <v>0</v>
      </c>
      <c r="J81" s="65">
        <v>3663355</v>
      </c>
      <c r="K81" s="65">
        <v>4004946</v>
      </c>
      <c r="L81" s="65">
        <v>5486199</v>
      </c>
      <c r="M81" s="65">
        <v>7421293</v>
      </c>
      <c r="N81" s="65">
        <v>3457957</v>
      </c>
      <c r="O81" s="128">
        <f t="shared" si="13"/>
        <v>24033750</v>
      </c>
      <c r="P81" s="68">
        <f t="shared" si="14"/>
        <v>24033750</v>
      </c>
    </row>
    <row r="82" spans="3:16" s="61" customFormat="1" ht="30" customHeight="1">
      <c r="C82" s="62"/>
      <c r="D82" s="74" t="s">
        <v>68</v>
      </c>
      <c r="E82" s="75"/>
      <c r="F82" s="65">
        <v>0</v>
      </c>
      <c r="G82" s="65">
        <v>0</v>
      </c>
      <c r="H82" s="66">
        <f t="shared" si="11"/>
        <v>0</v>
      </c>
      <c r="I82" s="91">
        <v>0</v>
      </c>
      <c r="J82" s="65">
        <v>215427</v>
      </c>
      <c r="K82" s="65">
        <v>273322</v>
      </c>
      <c r="L82" s="65">
        <v>1387809</v>
      </c>
      <c r="M82" s="65">
        <v>6293017</v>
      </c>
      <c r="N82" s="65">
        <v>4588588</v>
      </c>
      <c r="O82" s="128">
        <f t="shared" si="13"/>
        <v>12758163</v>
      </c>
      <c r="P82" s="68">
        <f t="shared" si="14"/>
        <v>12758163</v>
      </c>
    </row>
    <row r="83" spans="3:16" s="61" customFormat="1" ht="30" customHeight="1" thickBot="1">
      <c r="C83" s="76"/>
      <c r="D83" s="77" t="s">
        <v>77</v>
      </c>
      <c r="E83" s="78"/>
      <c r="F83" s="79">
        <v>0</v>
      </c>
      <c r="G83" s="79">
        <v>0</v>
      </c>
      <c r="H83" s="80">
        <f t="shared" si="11"/>
        <v>0</v>
      </c>
      <c r="I83" s="98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129">
        <f t="shared" si="13"/>
        <v>0</v>
      </c>
      <c r="P83" s="82">
        <f t="shared" si="14"/>
        <v>0</v>
      </c>
    </row>
    <row r="84" spans="3:16" s="61" customFormat="1" ht="30" customHeight="1" thickBot="1">
      <c r="C84" s="206" t="s">
        <v>69</v>
      </c>
      <c r="D84" s="207"/>
      <c r="E84" s="207"/>
      <c r="F84" s="99">
        <f>SUM(F48,F69,F79)</f>
        <v>1656621</v>
      </c>
      <c r="G84" s="99">
        <f>SUM(G48,G69,G79)</f>
        <v>3283763</v>
      </c>
      <c r="H84" s="101">
        <f>SUM(F84:G84)</f>
        <v>4940384</v>
      </c>
      <c r="I84" s="102">
        <f aca="true" t="shared" si="19" ref="I84:N84">SUM(I48,I69,I79)</f>
        <v>0</v>
      </c>
      <c r="J84" s="99">
        <f t="shared" si="19"/>
        <v>39451701</v>
      </c>
      <c r="K84" s="99">
        <f t="shared" si="19"/>
        <v>34529812</v>
      </c>
      <c r="L84" s="99">
        <f t="shared" si="19"/>
        <v>40958645</v>
      </c>
      <c r="M84" s="99">
        <f t="shared" si="19"/>
        <v>54875390</v>
      </c>
      <c r="N84" s="99">
        <f t="shared" si="19"/>
        <v>36624127</v>
      </c>
      <c r="O84" s="132">
        <f>SUM(I84:N84)</f>
        <v>206439675</v>
      </c>
      <c r="P84" s="103">
        <f>SUM(O84,H84)</f>
        <v>211380059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9" t="s">
        <v>21</v>
      </c>
      <c r="H1" s="209"/>
      <c r="I1" s="209"/>
      <c r="J1" s="209"/>
      <c r="K1" s="209"/>
      <c r="L1" s="209"/>
      <c r="M1" s="209"/>
      <c r="N1" s="37"/>
      <c r="O1" s="4"/>
    </row>
    <row r="2" spans="5:16" ht="30" customHeight="1">
      <c r="E2" s="5"/>
      <c r="G2" s="158" t="s">
        <v>78</v>
      </c>
      <c r="H2" s="158"/>
      <c r="I2" s="158"/>
      <c r="J2" s="158"/>
      <c r="K2" s="158"/>
      <c r="L2" s="158"/>
      <c r="M2" s="158"/>
      <c r="N2" s="38"/>
      <c r="O2" s="210">
        <v>41086</v>
      </c>
      <c r="P2" s="210"/>
    </row>
    <row r="3" spans="5:17" ht="24.75" customHeight="1">
      <c r="E3" s="39"/>
      <c r="F3" s="40"/>
      <c r="N3" s="41"/>
      <c r="O3" s="210"/>
      <c r="P3" s="210"/>
      <c r="Q3" s="6"/>
    </row>
    <row r="4" spans="3:17" ht="24.75" customHeight="1">
      <c r="C4" s="7"/>
      <c r="N4" s="39"/>
      <c r="O4" s="210" t="s">
        <v>30</v>
      </c>
      <c r="P4" s="210"/>
      <c r="Q4" s="6"/>
    </row>
    <row r="5" spans="3:17" ht="27" customHeight="1">
      <c r="C5" s="7" t="s">
        <v>27</v>
      </c>
      <c r="E5" s="8"/>
      <c r="F5" s="9"/>
      <c r="N5" s="58"/>
      <c r="O5" s="58"/>
      <c r="P5" s="148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11" t="s">
        <v>31</v>
      </c>
      <c r="D7" s="212"/>
      <c r="E7" s="212"/>
      <c r="F7" s="215" t="s">
        <v>32</v>
      </c>
      <c r="G7" s="216"/>
      <c r="H7" s="216"/>
      <c r="I7" s="217" t="s">
        <v>33</v>
      </c>
      <c r="J7" s="217"/>
      <c r="K7" s="217"/>
      <c r="L7" s="217"/>
      <c r="M7" s="217"/>
      <c r="N7" s="217"/>
      <c r="O7" s="218"/>
      <c r="P7" s="219" t="s">
        <v>6</v>
      </c>
      <c r="Q7" s="17"/>
    </row>
    <row r="8" spans="3:17" ht="42" customHeight="1" thickBot="1">
      <c r="C8" s="213"/>
      <c r="D8" s="214"/>
      <c r="E8" s="214"/>
      <c r="F8" s="44" t="s">
        <v>7</v>
      </c>
      <c r="G8" s="44" t="s">
        <v>8</v>
      </c>
      <c r="H8" s="45" t="s">
        <v>9</v>
      </c>
      <c r="I8" s="46" t="s">
        <v>34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20"/>
      <c r="Q8" s="17"/>
    </row>
    <row r="9" spans="3:17" ht="30" customHeight="1" thickBot="1">
      <c r="C9" s="49" t="s">
        <v>71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36</v>
      </c>
      <c r="D10" s="53"/>
      <c r="E10" s="54"/>
      <c r="F10" s="60">
        <f>SUM(F11,F17,F20,F25,F29,F30)</f>
        <v>20494499</v>
      </c>
      <c r="G10" s="60">
        <f>SUM(G11,G17,G20,G25,G29,G30)</f>
        <v>34422597</v>
      </c>
      <c r="H10" s="85">
        <f>SUM(F10:G10)</f>
        <v>54917096</v>
      </c>
      <c r="I10" s="133">
        <f aca="true" t="shared" si="0" ref="I10:N10">SUM(I11,I17,I20,I25,I29,I30)</f>
        <v>0</v>
      </c>
      <c r="J10" s="60">
        <f t="shared" si="0"/>
        <v>256954440</v>
      </c>
      <c r="K10" s="60">
        <f t="shared" si="0"/>
        <v>204790738</v>
      </c>
      <c r="L10" s="60">
        <f t="shared" si="0"/>
        <v>173623302</v>
      </c>
      <c r="M10" s="60">
        <f t="shared" si="0"/>
        <v>149545757</v>
      </c>
      <c r="N10" s="60">
        <f t="shared" si="0"/>
        <v>75068221</v>
      </c>
      <c r="O10" s="127">
        <f>SUM(I10:N10)</f>
        <v>859982458</v>
      </c>
      <c r="P10" s="87">
        <f>SUM(O10,H10)</f>
        <v>914899554</v>
      </c>
      <c r="Q10" s="17"/>
    </row>
    <row r="11" spans="3:16" s="61" customFormat="1" ht="30" customHeight="1">
      <c r="C11" s="62"/>
      <c r="D11" s="63" t="s">
        <v>37</v>
      </c>
      <c r="E11" s="64"/>
      <c r="F11" s="65">
        <f>SUM(F12:F16)</f>
        <v>1780840</v>
      </c>
      <c r="G11" s="65">
        <f>SUM(G12:G16)</f>
        <v>5552118</v>
      </c>
      <c r="H11" s="66">
        <f>SUM(F11:G11)</f>
        <v>7332958</v>
      </c>
      <c r="I11" s="134">
        <f aca="true" t="shared" si="1" ref="I11:N11">SUM(I12:I16)</f>
        <v>0</v>
      </c>
      <c r="J11" s="65">
        <f t="shared" si="1"/>
        <v>49268550</v>
      </c>
      <c r="K11" s="65">
        <f t="shared" si="1"/>
        <v>36433827</v>
      </c>
      <c r="L11" s="65">
        <f t="shared" si="1"/>
        <v>30892274</v>
      </c>
      <c r="M11" s="65">
        <f t="shared" si="1"/>
        <v>32990172</v>
      </c>
      <c r="N11" s="65">
        <f t="shared" si="1"/>
        <v>21663032</v>
      </c>
      <c r="O11" s="128">
        <f aca="true" t="shared" si="2" ref="O11:O45">SUM(I11:N11)</f>
        <v>171247855</v>
      </c>
      <c r="P11" s="68">
        <f aca="true" t="shared" si="3" ref="P11:P45">SUM(O11,H11)</f>
        <v>178580813</v>
      </c>
    </row>
    <row r="12" spans="3:16" s="61" customFormat="1" ht="30" customHeight="1">
      <c r="C12" s="62"/>
      <c r="D12" s="63"/>
      <c r="E12" s="69" t="s">
        <v>38</v>
      </c>
      <c r="F12" s="65">
        <v>28820</v>
      </c>
      <c r="G12" s="65">
        <v>0</v>
      </c>
      <c r="H12" s="66">
        <f>SUM(F12:G12)</f>
        <v>28820</v>
      </c>
      <c r="I12" s="134">
        <v>0</v>
      </c>
      <c r="J12" s="65">
        <v>31915926</v>
      </c>
      <c r="K12" s="65">
        <v>22443290</v>
      </c>
      <c r="L12" s="65">
        <v>19609806</v>
      </c>
      <c r="M12" s="65">
        <v>20080739</v>
      </c>
      <c r="N12" s="65">
        <v>12981350</v>
      </c>
      <c r="O12" s="128">
        <f t="shared" si="2"/>
        <v>107031111</v>
      </c>
      <c r="P12" s="68">
        <f t="shared" si="3"/>
        <v>107059931</v>
      </c>
    </row>
    <row r="13" spans="3:16" s="61" customFormat="1" ht="30" customHeight="1">
      <c r="C13" s="62"/>
      <c r="D13" s="63"/>
      <c r="E13" s="69" t="s">
        <v>39</v>
      </c>
      <c r="F13" s="65">
        <v>0</v>
      </c>
      <c r="G13" s="65">
        <v>0</v>
      </c>
      <c r="H13" s="66">
        <f aca="true" t="shared" si="4" ref="H13:H45">SUM(F13:G13)</f>
        <v>0</v>
      </c>
      <c r="I13" s="134">
        <v>0</v>
      </c>
      <c r="J13" s="65">
        <v>52100</v>
      </c>
      <c r="K13" s="65">
        <v>52900</v>
      </c>
      <c r="L13" s="65">
        <v>753731</v>
      </c>
      <c r="M13" s="65">
        <v>2773058</v>
      </c>
      <c r="N13" s="65">
        <v>2669074</v>
      </c>
      <c r="O13" s="128">
        <f>SUM(I13:N13)</f>
        <v>6300863</v>
      </c>
      <c r="P13" s="68">
        <f t="shared" si="3"/>
        <v>6300863</v>
      </c>
    </row>
    <row r="14" spans="3:16" s="61" customFormat="1" ht="30" customHeight="1">
      <c r="C14" s="62"/>
      <c r="D14" s="63"/>
      <c r="E14" s="69" t="s">
        <v>40</v>
      </c>
      <c r="F14" s="65">
        <v>779350</v>
      </c>
      <c r="G14" s="65">
        <v>2425728</v>
      </c>
      <c r="H14" s="66">
        <f t="shared" si="4"/>
        <v>3205078</v>
      </c>
      <c r="I14" s="134">
        <v>0</v>
      </c>
      <c r="J14" s="65">
        <v>7374546</v>
      </c>
      <c r="K14" s="65">
        <v>5889762</v>
      </c>
      <c r="L14" s="65">
        <v>4636900</v>
      </c>
      <c r="M14" s="65">
        <v>5692245</v>
      </c>
      <c r="N14" s="65">
        <v>3361876</v>
      </c>
      <c r="O14" s="128">
        <f t="shared" si="2"/>
        <v>26955329</v>
      </c>
      <c r="P14" s="68">
        <f t="shared" si="3"/>
        <v>30160407</v>
      </c>
    </row>
    <row r="15" spans="3:16" s="61" customFormat="1" ht="30" customHeight="1">
      <c r="C15" s="62"/>
      <c r="D15" s="63"/>
      <c r="E15" s="69" t="s">
        <v>41</v>
      </c>
      <c r="F15" s="65">
        <v>748760</v>
      </c>
      <c r="G15" s="65">
        <v>2737440</v>
      </c>
      <c r="H15" s="66">
        <f t="shared" si="4"/>
        <v>3486200</v>
      </c>
      <c r="I15" s="134">
        <v>0</v>
      </c>
      <c r="J15" s="65">
        <v>6722748</v>
      </c>
      <c r="K15" s="65">
        <v>5122645</v>
      </c>
      <c r="L15" s="65">
        <v>3720197</v>
      </c>
      <c r="M15" s="65">
        <v>2516090</v>
      </c>
      <c r="N15" s="65">
        <v>1471902</v>
      </c>
      <c r="O15" s="128">
        <f t="shared" si="2"/>
        <v>19553582</v>
      </c>
      <c r="P15" s="68">
        <f t="shared" si="3"/>
        <v>23039782</v>
      </c>
    </row>
    <row r="16" spans="3:16" s="61" customFormat="1" ht="30" customHeight="1">
      <c r="C16" s="62"/>
      <c r="D16" s="63"/>
      <c r="E16" s="69" t="s">
        <v>42</v>
      </c>
      <c r="F16" s="65">
        <v>223910</v>
      </c>
      <c r="G16" s="65">
        <v>388950</v>
      </c>
      <c r="H16" s="66">
        <f t="shared" si="4"/>
        <v>612860</v>
      </c>
      <c r="I16" s="134">
        <v>0</v>
      </c>
      <c r="J16" s="65">
        <v>3203230</v>
      </c>
      <c r="K16" s="65">
        <v>2925230</v>
      </c>
      <c r="L16" s="65">
        <v>2171640</v>
      </c>
      <c r="M16" s="65">
        <v>1928040</v>
      </c>
      <c r="N16" s="65">
        <v>1178830</v>
      </c>
      <c r="O16" s="128">
        <f t="shared" si="2"/>
        <v>11406970</v>
      </c>
      <c r="P16" s="68">
        <f t="shared" si="3"/>
        <v>12019830</v>
      </c>
    </row>
    <row r="17" spans="3:16" s="61" customFormat="1" ht="30" customHeight="1">
      <c r="C17" s="62"/>
      <c r="D17" s="70" t="s">
        <v>43</v>
      </c>
      <c r="E17" s="71"/>
      <c r="F17" s="65">
        <f>SUM(F18:F19)</f>
        <v>6515170</v>
      </c>
      <c r="G17" s="65">
        <f>SUM(G18:G19)</f>
        <v>14002190</v>
      </c>
      <c r="H17" s="66">
        <f>SUM(F17:G17)</f>
        <v>20517360</v>
      </c>
      <c r="I17" s="134">
        <f aca="true" t="shared" si="5" ref="I17:N17">SUM(I18:I19)</f>
        <v>0</v>
      </c>
      <c r="J17" s="65">
        <f t="shared" si="5"/>
        <v>131002786</v>
      </c>
      <c r="K17" s="65">
        <f t="shared" si="5"/>
        <v>104882575</v>
      </c>
      <c r="L17" s="65">
        <f t="shared" si="5"/>
        <v>73461063</v>
      </c>
      <c r="M17" s="65">
        <f t="shared" si="5"/>
        <v>55269179</v>
      </c>
      <c r="N17" s="65">
        <f t="shared" si="5"/>
        <v>24955283</v>
      </c>
      <c r="O17" s="128">
        <f t="shared" si="2"/>
        <v>389570886</v>
      </c>
      <c r="P17" s="68">
        <f t="shared" si="3"/>
        <v>410088246</v>
      </c>
    </row>
    <row r="18" spans="3:16" s="61" customFormat="1" ht="30" customHeight="1">
      <c r="C18" s="62"/>
      <c r="D18" s="63"/>
      <c r="E18" s="69" t="s">
        <v>44</v>
      </c>
      <c r="F18" s="65">
        <v>0</v>
      </c>
      <c r="G18" s="65">
        <v>33260</v>
      </c>
      <c r="H18" s="66">
        <f t="shared" si="4"/>
        <v>33260</v>
      </c>
      <c r="I18" s="134">
        <v>0</v>
      </c>
      <c r="J18" s="65">
        <v>96954407</v>
      </c>
      <c r="K18" s="65">
        <v>81127610</v>
      </c>
      <c r="L18" s="65">
        <v>57027807</v>
      </c>
      <c r="M18" s="65">
        <v>48548079</v>
      </c>
      <c r="N18" s="65">
        <v>21534693</v>
      </c>
      <c r="O18" s="128">
        <f t="shared" si="2"/>
        <v>305192596</v>
      </c>
      <c r="P18" s="68">
        <f t="shared" si="3"/>
        <v>305225856</v>
      </c>
    </row>
    <row r="19" spans="3:16" s="61" customFormat="1" ht="30" customHeight="1">
      <c r="C19" s="62"/>
      <c r="D19" s="63"/>
      <c r="E19" s="69" t="s">
        <v>45</v>
      </c>
      <c r="F19" s="65">
        <v>6515170</v>
      </c>
      <c r="G19" s="65">
        <v>13968930</v>
      </c>
      <c r="H19" s="66">
        <f t="shared" si="4"/>
        <v>20484100</v>
      </c>
      <c r="I19" s="134">
        <v>0</v>
      </c>
      <c r="J19" s="65">
        <v>34048379</v>
      </c>
      <c r="K19" s="65">
        <v>23754965</v>
      </c>
      <c r="L19" s="65">
        <v>16433256</v>
      </c>
      <c r="M19" s="65">
        <v>6721100</v>
      </c>
      <c r="N19" s="65">
        <v>3420590</v>
      </c>
      <c r="O19" s="128">
        <f t="shared" si="2"/>
        <v>84378290</v>
      </c>
      <c r="P19" s="68">
        <f t="shared" si="3"/>
        <v>104862390</v>
      </c>
    </row>
    <row r="20" spans="3:16" s="61" customFormat="1" ht="30" customHeight="1">
      <c r="C20" s="62"/>
      <c r="D20" s="70" t="s">
        <v>46</v>
      </c>
      <c r="E20" s="71"/>
      <c r="F20" s="65">
        <f>SUM(F21:F24)</f>
        <v>126340</v>
      </c>
      <c r="G20" s="65">
        <f>SUM(G21:G24)</f>
        <v>663880</v>
      </c>
      <c r="H20" s="66">
        <f t="shared" si="4"/>
        <v>790220</v>
      </c>
      <c r="I20" s="134">
        <f aca="true" t="shared" si="6" ref="I20:N20">SUM(I21:I24)</f>
        <v>0</v>
      </c>
      <c r="J20" s="65">
        <f t="shared" si="6"/>
        <v>10195385</v>
      </c>
      <c r="K20" s="65">
        <f t="shared" si="6"/>
        <v>12750053</v>
      </c>
      <c r="L20" s="65">
        <f t="shared" si="6"/>
        <v>26000761</v>
      </c>
      <c r="M20" s="65">
        <f t="shared" si="6"/>
        <v>26478544</v>
      </c>
      <c r="N20" s="65">
        <f t="shared" si="6"/>
        <v>10635170</v>
      </c>
      <c r="O20" s="128">
        <f t="shared" si="2"/>
        <v>86059913</v>
      </c>
      <c r="P20" s="68">
        <f t="shared" si="3"/>
        <v>86850133</v>
      </c>
    </row>
    <row r="21" spans="3:16" s="61" customFormat="1" ht="30" customHeight="1">
      <c r="C21" s="62"/>
      <c r="D21" s="63"/>
      <c r="E21" s="69" t="s">
        <v>47</v>
      </c>
      <c r="F21" s="65">
        <v>102030</v>
      </c>
      <c r="G21" s="65">
        <v>497950</v>
      </c>
      <c r="H21" s="66">
        <f t="shared" si="4"/>
        <v>599980</v>
      </c>
      <c r="I21" s="134">
        <v>0</v>
      </c>
      <c r="J21" s="65">
        <v>8460475</v>
      </c>
      <c r="K21" s="65">
        <v>11005893</v>
      </c>
      <c r="L21" s="65">
        <v>24121171</v>
      </c>
      <c r="M21" s="65">
        <v>25461784</v>
      </c>
      <c r="N21" s="65">
        <v>10091380</v>
      </c>
      <c r="O21" s="128">
        <f t="shared" si="2"/>
        <v>79140703</v>
      </c>
      <c r="P21" s="68">
        <f t="shared" si="3"/>
        <v>79740683</v>
      </c>
    </row>
    <row r="22" spans="3:16" s="61" customFormat="1" ht="30" customHeight="1">
      <c r="C22" s="62"/>
      <c r="D22" s="63"/>
      <c r="E22" s="72" t="s">
        <v>48</v>
      </c>
      <c r="F22" s="65">
        <v>24310</v>
      </c>
      <c r="G22" s="65">
        <v>165930</v>
      </c>
      <c r="H22" s="66">
        <f t="shared" si="4"/>
        <v>190240</v>
      </c>
      <c r="I22" s="134">
        <v>0</v>
      </c>
      <c r="J22" s="65">
        <v>1734910</v>
      </c>
      <c r="K22" s="65">
        <v>1726860</v>
      </c>
      <c r="L22" s="65">
        <v>1879590</v>
      </c>
      <c r="M22" s="65">
        <v>1016760</v>
      </c>
      <c r="N22" s="65">
        <v>543790</v>
      </c>
      <c r="O22" s="128">
        <f t="shared" si="2"/>
        <v>6901910</v>
      </c>
      <c r="P22" s="68">
        <f t="shared" si="3"/>
        <v>7092150</v>
      </c>
    </row>
    <row r="23" spans="3:16" s="61" customFormat="1" ht="30" customHeight="1">
      <c r="C23" s="62"/>
      <c r="D23" s="63"/>
      <c r="E23" s="72" t="s">
        <v>49</v>
      </c>
      <c r="F23" s="65">
        <v>0</v>
      </c>
      <c r="G23" s="65">
        <v>0</v>
      </c>
      <c r="H23" s="66">
        <f t="shared" si="4"/>
        <v>0</v>
      </c>
      <c r="I23" s="134">
        <v>0</v>
      </c>
      <c r="J23" s="65">
        <v>0</v>
      </c>
      <c r="K23" s="65">
        <v>17300</v>
      </c>
      <c r="L23" s="65">
        <v>0</v>
      </c>
      <c r="M23" s="65">
        <v>0</v>
      </c>
      <c r="N23" s="65">
        <v>0</v>
      </c>
      <c r="O23" s="128">
        <f t="shared" si="2"/>
        <v>17300</v>
      </c>
      <c r="P23" s="68">
        <f t="shared" si="3"/>
        <v>17300</v>
      </c>
    </row>
    <row r="24" spans="3:16" s="61" customFormat="1" ht="30" customHeight="1">
      <c r="C24" s="62"/>
      <c r="D24" s="73"/>
      <c r="E24" s="72" t="s">
        <v>76</v>
      </c>
      <c r="F24" s="65">
        <v>0</v>
      </c>
      <c r="G24" s="65">
        <v>0</v>
      </c>
      <c r="H24" s="66">
        <f t="shared" si="4"/>
        <v>0</v>
      </c>
      <c r="I24" s="134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8">
        <f t="shared" si="2"/>
        <v>0</v>
      </c>
      <c r="P24" s="68">
        <f t="shared" si="3"/>
        <v>0</v>
      </c>
    </row>
    <row r="25" spans="3:16" s="61" customFormat="1" ht="30" customHeight="1">
      <c r="C25" s="62"/>
      <c r="D25" s="70" t="s">
        <v>50</v>
      </c>
      <c r="E25" s="71"/>
      <c r="F25" s="65">
        <f>SUM(F26:F28)</f>
        <v>7312805</v>
      </c>
      <c r="G25" s="65">
        <f>SUM(G26:G28)</f>
        <v>8146694</v>
      </c>
      <c r="H25" s="66">
        <f t="shared" si="4"/>
        <v>15459499</v>
      </c>
      <c r="I25" s="134">
        <f aca="true" t="shared" si="7" ref="I25:N25">SUM(I26:I28)</f>
        <v>0</v>
      </c>
      <c r="J25" s="65">
        <f>SUM(J26:J28)</f>
        <v>13197278</v>
      </c>
      <c r="K25" s="65">
        <f t="shared" si="7"/>
        <v>17420687</v>
      </c>
      <c r="L25" s="65">
        <f t="shared" si="7"/>
        <v>14063655</v>
      </c>
      <c r="M25" s="65">
        <f t="shared" si="7"/>
        <v>10039457</v>
      </c>
      <c r="N25" s="65">
        <f t="shared" si="7"/>
        <v>5133336</v>
      </c>
      <c r="O25" s="128">
        <f t="shared" si="2"/>
        <v>59854413</v>
      </c>
      <c r="P25" s="68">
        <f t="shared" si="3"/>
        <v>75313912</v>
      </c>
    </row>
    <row r="26" spans="3:16" s="61" customFormat="1" ht="30" customHeight="1">
      <c r="C26" s="62"/>
      <c r="D26" s="63"/>
      <c r="E26" s="72" t="s">
        <v>51</v>
      </c>
      <c r="F26" s="65">
        <v>2748420</v>
      </c>
      <c r="G26" s="65">
        <v>5550450</v>
      </c>
      <c r="H26" s="66">
        <f t="shared" si="4"/>
        <v>8298870</v>
      </c>
      <c r="I26" s="134">
        <v>0</v>
      </c>
      <c r="J26" s="65">
        <v>10487640</v>
      </c>
      <c r="K26" s="65">
        <v>16139460</v>
      </c>
      <c r="L26" s="65">
        <v>12160850</v>
      </c>
      <c r="M26" s="65">
        <v>9471740</v>
      </c>
      <c r="N26" s="65">
        <v>5034840</v>
      </c>
      <c r="O26" s="128">
        <f t="shared" si="2"/>
        <v>53294530</v>
      </c>
      <c r="P26" s="68">
        <f t="shared" si="3"/>
        <v>61593400</v>
      </c>
    </row>
    <row r="27" spans="3:16" s="61" customFormat="1" ht="30" customHeight="1">
      <c r="C27" s="62"/>
      <c r="D27" s="63"/>
      <c r="E27" s="72" t="s">
        <v>52</v>
      </c>
      <c r="F27" s="65">
        <v>816332</v>
      </c>
      <c r="G27" s="65">
        <v>731618</v>
      </c>
      <c r="H27" s="66">
        <f t="shared" si="4"/>
        <v>1547950</v>
      </c>
      <c r="I27" s="134">
        <v>0</v>
      </c>
      <c r="J27" s="65">
        <v>1170437</v>
      </c>
      <c r="K27" s="65">
        <v>531080</v>
      </c>
      <c r="L27" s="65">
        <v>381024</v>
      </c>
      <c r="M27" s="65">
        <v>459262</v>
      </c>
      <c r="N27" s="65">
        <v>98496</v>
      </c>
      <c r="O27" s="128">
        <f t="shared" si="2"/>
        <v>2640299</v>
      </c>
      <c r="P27" s="68">
        <f t="shared" si="3"/>
        <v>4188249</v>
      </c>
    </row>
    <row r="28" spans="3:16" s="61" customFormat="1" ht="30" customHeight="1">
      <c r="C28" s="62"/>
      <c r="D28" s="63"/>
      <c r="E28" s="72" t="s">
        <v>53</v>
      </c>
      <c r="F28" s="65">
        <v>3748053</v>
      </c>
      <c r="G28" s="65">
        <v>1864626</v>
      </c>
      <c r="H28" s="66">
        <f t="shared" si="4"/>
        <v>5612679</v>
      </c>
      <c r="I28" s="134">
        <v>0</v>
      </c>
      <c r="J28" s="65">
        <v>1539201</v>
      </c>
      <c r="K28" s="65">
        <v>750147</v>
      </c>
      <c r="L28" s="65">
        <v>1521781</v>
      </c>
      <c r="M28" s="65">
        <v>108455</v>
      </c>
      <c r="N28" s="65">
        <v>0</v>
      </c>
      <c r="O28" s="128">
        <f t="shared" si="2"/>
        <v>3919584</v>
      </c>
      <c r="P28" s="68">
        <f t="shared" si="3"/>
        <v>9532263</v>
      </c>
    </row>
    <row r="29" spans="3:16" s="61" customFormat="1" ht="30" customHeight="1">
      <c r="C29" s="62"/>
      <c r="D29" s="74" t="s">
        <v>54</v>
      </c>
      <c r="E29" s="75"/>
      <c r="F29" s="65">
        <v>1292643</v>
      </c>
      <c r="G29" s="65">
        <v>1086725</v>
      </c>
      <c r="H29" s="66">
        <f t="shared" si="4"/>
        <v>2379368</v>
      </c>
      <c r="I29" s="134">
        <v>0</v>
      </c>
      <c r="J29" s="65">
        <v>15245249</v>
      </c>
      <c r="K29" s="65">
        <v>10700513</v>
      </c>
      <c r="L29" s="65">
        <v>12791212</v>
      </c>
      <c r="M29" s="65">
        <v>14090742</v>
      </c>
      <c r="N29" s="65">
        <v>8137535</v>
      </c>
      <c r="O29" s="128">
        <f t="shared" si="2"/>
        <v>60965251</v>
      </c>
      <c r="P29" s="68">
        <f t="shared" si="3"/>
        <v>63344619</v>
      </c>
    </row>
    <row r="30" spans="3:16" s="61" customFormat="1" ht="30" customHeight="1" thickBot="1">
      <c r="C30" s="76"/>
      <c r="D30" s="77" t="s">
        <v>55</v>
      </c>
      <c r="E30" s="78"/>
      <c r="F30" s="79">
        <v>3466701</v>
      </c>
      <c r="G30" s="79">
        <v>4970990</v>
      </c>
      <c r="H30" s="80">
        <f t="shared" si="4"/>
        <v>8437691</v>
      </c>
      <c r="I30" s="135">
        <v>0</v>
      </c>
      <c r="J30" s="79">
        <v>38045192</v>
      </c>
      <c r="K30" s="79">
        <v>22603083</v>
      </c>
      <c r="L30" s="79">
        <v>16414337</v>
      </c>
      <c r="M30" s="79">
        <v>10677663</v>
      </c>
      <c r="N30" s="79">
        <v>4543865</v>
      </c>
      <c r="O30" s="129">
        <f t="shared" si="2"/>
        <v>92284140</v>
      </c>
      <c r="P30" s="82">
        <f t="shared" si="3"/>
        <v>100721831</v>
      </c>
    </row>
    <row r="31" spans="3:16" s="61" customFormat="1" ht="30" customHeight="1">
      <c r="C31" s="59" t="s">
        <v>56</v>
      </c>
      <c r="D31" s="83"/>
      <c r="E31" s="84"/>
      <c r="F31" s="60">
        <f>SUM(F32:F40)</f>
        <v>643980</v>
      </c>
      <c r="G31" s="60">
        <f>SUM(G32:G40)</f>
        <v>1030110</v>
      </c>
      <c r="H31" s="85">
        <f t="shared" si="4"/>
        <v>1674090</v>
      </c>
      <c r="I31" s="133">
        <f aca="true" t="shared" si="8" ref="I31:N31">SUM(I32:I40)</f>
        <v>0</v>
      </c>
      <c r="J31" s="60">
        <f t="shared" si="8"/>
        <v>99908323</v>
      </c>
      <c r="K31" s="60">
        <f t="shared" si="8"/>
        <v>95876536</v>
      </c>
      <c r="L31" s="60">
        <f t="shared" si="8"/>
        <v>120224584</v>
      </c>
      <c r="M31" s="60">
        <f t="shared" si="8"/>
        <v>131732220</v>
      </c>
      <c r="N31" s="60">
        <f t="shared" si="8"/>
        <v>95591482</v>
      </c>
      <c r="O31" s="127">
        <f t="shared" si="2"/>
        <v>543333145</v>
      </c>
      <c r="P31" s="87">
        <f t="shared" si="3"/>
        <v>545007235</v>
      </c>
    </row>
    <row r="32" spans="3:16" s="61" customFormat="1" ht="30" customHeight="1">
      <c r="C32" s="88"/>
      <c r="D32" s="74" t="s">
        <v>57</v>
      </c>
      <c r="E32" s="75"/>
      <c r="F32" s="89">
        <v>0</v>
      </c>
      <c r="G32" s="89">
        <v>0</v>
      </c>
      <c r="H32" s="90">
        <f t="shared" si="4"/>
        <v>0</v>
      </c>
      <c r="I32" s="136">
        <v>0</v>
      </c>
      <c r="J32" s="89">
        <v>10906480</v>
      </c>
      <c r="K32" s="89">
        <v>17937323</v>
      </c>
      <c r="L32" s="89">
        <v>15611970</v>
      </c>
      <c r="M32" s="89">
        <v>13627780</v>
      </c>
      <c r="N32" s="89">
        <v>3825950</v>
      </c>
      <c r="O32" s="130">
        <f t="shared" si="2"/>
        <v>61909503</v>
      </c>
      <c r="P32" s="92">
        <f t="shared" si="3"/>
        <v>61909503</v>
      </c>
    </row>
    <row r="33" spans="3:16" s="61" customFormat="1" ht="30" customHeight="1">
      <c r="C33" s="62"/>
      <c r="D33" s="74" t="s">
        <v>58</v>
      </c>
      <c r="E33" s="75"/>
      <c r="F33" s="65">
        <v>0</v>
      </c>
      <c r="G33" s="65">
        <v>0</v>
      </c>
      <c r="H33" s="66">
        <f t="shared" si="4"/>
        <v>0</v>
      </c>
      <c r="I33" s="136">
        <v>0</v>
      </c>
      <c r="J33" s="65">
        <v>539680</v>
      </c>
      <c r="K33" s="65">
        <v>183810</v>
      </c>
      <c r="L33" s="65">
        <v>253800</v>
      </c>
      <c r="M33" s="65">
        <v>146450</v>
      </c>
      <c r="N33" s="65">
        <v>268370</v>
      </c>
      <c r="O33" s="128">
        <f t="shared" si="2"/>
        <v>1392110</v>
      </c>
      <c r="P33" s="68">
        <f t="shared" si="3"/>
        <v>1392110</v>
      </c>
    </row>
    <row r="34" spans="3:16" s="61" customFormat="1" ht="30" customHeight="1">
      <c r="C34" s="62"/>
      <c r="D34" s="74" t="s">
        <v>73</v>
      </c>
      <c r="E34" s="75"/>
      <c r="F34" s="65">
        <v>0</v>
      </c>
      <c r="G34" s="65">
        <v>0</v>
      </c>
      <c r="H34" s="66">
        <f t="shared" si="4"/>
        <v>0</v>
      </c>
      <c r="I34" s="136">
        <v>0</v>
      </c>
      <c r="J34" s="65">
        <v>47673503</v>
      </c>
      <c r="K34" s="65">
        <v>36548883</v>
      </c>
      <c r="L34" s="65">
        <v>28945364</v>
      </c>
      <c r="M34" s="65">
        <v>15765170</v>
      </c>
      <c r="N34" s="65">
        <v>11745872</v>
      </c>
      <c r="O34" s="128">
        <f t="shared" si="2"/>
        <v>140678792</v>
      </c>
      <c r="P34" s="68">
        <f t="shared" si="3"/>
        <v>140678792</v>
      </c>
    </row>
    <row r="35" spans="3:16" s="61" customFormat="1" ht="30" customHeight="1">
      <c r="C35" s="62"/>
      <c r="D35" s="74" t="s">
        <v>59</v>
      </c>
      <c r="E35" s="75"/>
      <c r="F35" s="65">
        <v>0</v>
      </c>
      <c r="G35" s="65">
        <v>0</v>
      </c>
      <c r="H35" s="66">
        <f t="shared" si="4"/>
        <v>0</v>
      </c>
      <c r="I35" s="134">
        <v>0</v>
      </c>
      <c r="J35" s="65">
        <v>5253140</v>
      </c>
      <c r="K35" s="65">
        <v>4262880</v>
      </c>
      <c r="L35" s="65">
        <v>5633330</v>
      </c>
      <c r="M35" s="65">
        <v>7442180</v>
      </c>
      <c r="N35" s="65">
        <v>5141420</v>
      </c>
      <c r="O35" s="128">
        <f t="shared" si="2"/>
        <v>27732950</v>
      </c>
      <c r="P35" s="68">
        <f t="shared" si="3"/>
        <v>27732950</v>
      </c>
    </row>
    <row r="36" spans="3:16" s="61" customFormat="1" ht="30" customHeight="1">
      <c r="C36" s="62"/>
      <c r="D36" s="74" t="s">
        <v>60</v>
      </c>
      <c r="E36" s="75"/>
      <c r="F36" s="65">
        <v>643980</v>
      </c>
      <c r="G36" s="65">
        <v>1030110</v>
      </c>
      <c r="H36" s="66">
        <f t="shared" si="4"/>
        <v>1674090</v>
      </c>
      <c r="I36" s="134">
        <v>0</v>
      </c>
      <c r="J36" s="65">
        <v>15841970</v>
      </c>
      <c r="K36" s="65">
        <v>12390470</v>
      </c>
      <c r="L36" s="65">
        <v>14083670</v>
      </c>
      <c r="M36" s="65">
        <v>11008670</v>
      </c>
      <c r="N36" s="65">
        <v>2517550</v>
      </c>
      <c r="O36" s="128">
        <f t="shared" si="2"/>
        <v>55842330</v>
      </c>
      <c r="P36" s="68">
        <f t="shared" si="3"/>
        <v>57516420</v>
      </c>
    </row>
    <row r="37" spans="3:16" s="61" customFormat="1" ht="30" customHeight="1">
      <c r="C37" s="62"/>
      <c r="D37" s="74" t="s">
        <v>61</v>
      </c>
      <c r="E37" s="75"/>
      <c r="F37" s="65">
        <v>0</v>
      </c>
      <c r="G37" s="65">
        <v>0</v>
      </c>
      <c r="H37" s="66">
        <f t="shared" si="4"/>
        <v>0</v>
      </c>
      <c r="I37" s="136">
        <v>0</v>
      </c>
      <c r="J37" s="65">
        <v>19478140</v>
      </c>
      <c r="K37" s="65">
        <v>23161130</v>
      </c>
      <c r="L37" s="65">
        <v>33357000</v>
      </c>
      <c r="M37" s="65">
        <v>16283220</v>
      </c>
      <c r="N37" s="65">
        <v>12304150</v>
      </c>
      <c r="O37" s="128">
        <f t="shared" si="2"/>
        <v>104583640</v>
      </c>
      <c r="P37" s="68">
        <f t="shared" si="3"/>
        <v>104583640</v>
      </c>
    </row>
    <row r="38" spans="3:16" s="61" customFormat="1" ht="30" customHeight="1">
      <c r="C38" s="62"/>
      <c r="D38" s="74" t="s">
        <v>62</v>
      </c>
      <c r="E38" s="75"/>
      <c r="F38" s="65">
        <v>0</v>
      </c>
      <c r="G38" s="65">
        <v>0</v>
      </c>
      <c r="H38" s="66">
        <f t="shared" si="4"/>
        <v>0</v>
      </c>
      <c r="I38" s="136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8">
        <f t="shared" si="2"/>
        <v>0</v>
      </c>
      <c r="P38" s="68">
        <f t="shared" si="3"/>
        <v>0</v>
      </c>
    </row>
    <row r="39" spans="3:16" s="61" customFormat="1" ht="30" customHeight="1">
      <c r="C39" s="62"/>
      <c r="D39" s="202" t="s">
        <v>63</v>
      </c>
      <c r="E39" s="221"/>
      <c r="F39" s="65">
        <v>0</v>
      </c>
      <c r="G39" s="65">
        <v>0</v>
      </c>
      <c r="H39" s="66">
        <f t="shared" si="4"/>
        <v>0</v>
      </c>
      <c r="I39" s="136">
        <v>0</v>
      </c>
      <c r="J39" s="65">
        <v>215410</v>
      </c>
      <c r="K39" s="65">
        <v>1392040</v>
      </c>
      <c r="L39" s="65">
        <v>22339450</v>
      </c>
      <c r="M39" s="65">
        <v>67458750</v>
      </c>
      <c r="N39" s="65">
        <v>59788170</v>
      </c>
      <c r="O39" s="128">
        <f t="shared" si="2"/>
        <v>151193820</v>
      </c>
      <c r="P39" s="68">
        <f t="shared" si="3"/>
        <v>151193820</v>
      </c>
    </row>
    <row r="40" spans="3:16" s="61" customFormat="1" ht="30" customHeight="1" thickBot="1">
      <c r="C40" s="76"/>
      <c r="D40" s="204" t="s">
        <v>64</v>
      </c>
      <c r="E40" s="205"/>
      <c r="F40" s="93">
        <v>0</v>
      </c>
      <c r="G40" s="93">
        <v>0</v>
      </c>
      <c r="H40" s="94">
        <f t="shared" si="4"/>
        <v>0</v>
      </c>
      <c r="I40" s="137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1">
        <f t="shared" si="2"/>
        <v>0</v>
      </c>
      <c r="P40" s="96">
        <f t="shared" si="3"/>
        <v>0</v>
      </c>
    </row>
    <row r="41" spans="3:16" s="61" customFormat="1" ht="30" customHeight="1">
      <c r="C41" s="59" t="s">
        <v>65</v>
      </c>
      <c r="D41" s="83"/>
      <c r="E41" s="84"/>
      <c r="F41" s="60">
        <f>SUM(F42:F45)</f>
        <v>0</v>
      </c>
      <c r="G41" s="60">
        <f>SUM(G42:G45)</f>
        <v>0</v>
      </c>
      <c r="H41" s="85">
        <f>SUM(F41:G41)</f>
        <v>0</v>
      </c>
      <c r="I41" s="138">
        <v>0</v>
      </c>
      <c r="J41" s="60">
        <f>SUM(J42:J45)</f>
        <v>40510945</v>
      </c>
      <c r="K41" s="60">
        <f>SUM(K42:K45)</f>
        <v>46030892</v>
      </c>
      <c r="L41" s="60">
        <f>SUM(L42:L45)</f>
        <v>117795108</v>
      </c>
      <c r="M41" s="60">
        <f>SUM(M42:M45)</f>
        <v>268387480</v>
      </c>
      <c r="N41" s="60">
        <f>SUM(N42:N45)</f>
        <v>196014689</v>
      </c>
      <c r="O41" s="127">
        <f>SUM(I41:N41)</f>
        <v>668739114</v>
      </c>
      <c r="P41" s="87">
        <f t="shared" si="3"/>
        <v>668739114</v>
      </c>
    </row>
    <row r="42" spans="3:16" s="61" customFormat="1" ht="30" customHeight="1">
      <c r="C42" s="62"/>
      <c r="D42" s="74" t="s">
        <v>66</v>
      </c>
      <c r="E42" s="75"/>
      <c r="F42" s="65">
        <v>0</v>
      </c>
      <c r="G42" s="65">
        <v>0</v>
      </c>
      <c r="H42" s="66">
        <f t="shared" si="4"/>
        <v>0</v>
      </c>
      <c r="I42" s="136">
        <v>0</v>
      </c>
      <c r="J42" s="65">
        <v>1719682</v>
      </c>
      <c r="K42" s="65">
        <v>3244240</v>
      </c>
      <c r="L42" s="65">
        <v>49032115</v>
      </c>
      <c r="M42" s="65">
        <v>131178308</v>
      </c>
      <c r="N42" s="65">
        <v>115516500</v>
      </c>
      <c r="O42" s="128">
        <f t="shared" si="2"/>
        <v>300690845</v>
      </c>
      <c r="P42" s="68">
        <f t="shared" si="3"/>
        <v>300690845</v>
      </c>
    </row>
    <row r="43" spans="3:16" s="61" customFormat="1" ht="30" customHeight="1">
      <c r="C43" s="62"/>
      <c r="D43" s="74" t="s">
        <v>67</v>
      </c>
      <c r="E43" s="75"/>
      <c r="F43" s="65">
        <v>0</v>
      </c>
      <c r="G43" s="65">
        <v>0</v>
      </c>
      <c r="H43" s="66">
        <f t="shared" si="4"/>
        <v>0</v>
      </c>
      <c r="I43" s="136">
        <v>0</v>
      </c>
      <c r="J43" s="65">
        <v>36636993</v>
      </c>
      <c r="K43" s="65">
        <v>40053432</v>
      </c>
      <c r="L43" s="65">
        <v>54884903</v>
      </c>
      <c r="M43" s="65">
        <v>74241015</v>
      </c>
      <c r="N43" s="65">
        <v>34594887</v>
      </c>
      <c r="O43" s="128">
        <f t="shared" si="2"/>
        <v>240411230</v>
      </c>
      <c r="P43" s="68">
        <f t="shared" si="3"/>
        <v>240411230</v>
      </c>
    </row>
    <row r="44" spans="3:16" s="61" customFormat="1" ht="30" customHeight="1">
      <c r="C44" s="62"/>
      <c r="D44" s="74" t="s">
        <v>68</v>
      </c>
      <c r="E44" s="75"/>
      <c r="F44" s="65">
        <v>0</v>
      </c>
      <c r="G44" s="65">
        <v>0</v>
      </c>
      <c r="H44" s="66">
        <f t="shared" si="4"/>
        <v>0</v>
      </c>
      <c r="I44" s="136">
        <v>0</v>
      </c>
      <c r="J44" s="65">
        <v>2154270</v>
      </c>
      <c r="K44" s="65">
        <v>2733220</v>
      </c>
      <c r="L44" s="65">
        <v>13878090</v>
      </c>
      <c r="M44" s="65">
        <v>62968157</v>
      </c>
      <c r="N44" s="65">
        <v>45903302</v>
      </c>
      <c r="O44" s="128">
        <f t="shared" si="2"/>
        <v>127637039</v>
      </c>
      <c r="P44" s="68">
        <f t="shared" si="3"/>
        <v>127637039</v>
      </c>
    </row>
    <row r="45" spans="3:16" s="61" customFormat="1" ht="30" customHeight="1" thickBot="1">
      <c r="C45" s="76"/>
      <c r="D45" s="77" t="s">
        <v>77</v>
      </c>
      <c r="E45" s="78"/>
      <c r="F45" s="79">
        <v>0</v>
      </c>
      <c r="G45" s="79">
        <v>0</v>
      </c>
      <c r="H45" s="80">
        <f t="shared" si="4"/>
        <v>0</v>
      </c>
      <c r="I45" s="13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129">
        <f t="shared" si="2"/>
        <v>0</v>
      </c>
      <c r="P45" s="82">
        <f t="shared" si="3"/>
        <v>0</v>
      </c>
    </row>
    <row r="46" spans="3:16" s="61" customFormat="1" ht="30" customHeight="1" thickBot="1">
      <c r="C46" s="206" t="s">
        <v>69</v>
      </c>
      <c r="D46" s="207"/>
      <c r="E46" s="207"/>
      <c r="F46" s="99">
        <f>SUM(F10,F31,F41)</f>
        <v>21138479</v>
      </c>
      <c r="G46" s="99">
        <f>SUM(G10,G31,G41)</f>
        <v>35452707</v>
      </c>
      <c r="H46" s="101">
        <f>SUM(F46:G46)</f>
        <v>56591186</v>
      </c>
      <c r="I46" s="140">
        <f aca="true" t="shared" si="9" ref="I46:N46">SUM(I10,I31,I41)</f>
        <v>0</v>
      </c>
      <c r="J46" s="99">
        <f t="shared" si="9"/>
        <v>397373708</v>
      </c>
      <c r="K46" s="99">
        <f t="shared" si="9"/>
        <v>346698166</v>
      </c>
      <c r="L46" s="99">
        <f t="shared" si="9"/>
        <v>411642994</v>
      </c>
      <c r="M46" s="99">
        <f t="shared" si="9"/>
        <v>549665457</v>
      </c>
      <c r="N46" s="99">
        <f t="shared" si="9"/>
        <v>366674392</v>
      </c>
      <c r="O46" s="132">
        <f>SUM(I46:N46)</f>
        <v>2072054717</v>
      </c>
      <c r="P46" s="103">
        <f>SUM(O46,H46)</f>
        <v>2128645903</v>
      </c>
    </row>
    <row r="47" spans="3:17" s="61" customFormat="1" ht="30" customHeight="1" thickBot="1" thickTop="1">
      <c r="C47" s="100" t="s">
        <v>72</v>
      </c>
      <c r="D47" s="55"/>
      <c r="E47" s="55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141"/>
      <c r="Q47" s="17"/>
    </row>
    <row r="48" spans="3:17" s="61" customFormat="1" ht="30" customHeight="1">
      <c r="C48" s="59" t="s">
        <v>36</v>
      </c>
      <c r="D48" s="53"/>
      <c r="E48" s="54"/>
      <c r="F48" s="60">
        <f>SUM(F49,F55,F58,F63,F67,F68)</f>
        <v>18601310</v>
      </c>
      <c r="G48" s="60">
        <f>SUM(G49,G55,G58,G63,G67,G68)</f>
        <v>31276079</v>
      </c>
      <c r="H48" s="85">
        <f>SUM(F48:G48)</f>
        <v>49877389</v>
      </c>
      <c r="I48" s="133">
        <f aca="true" t="shared" si="10" ref="I48:N48">SUM(I49,I55,I58,I63,I67,I68)</f>
        <v>0</v>
      </c>
      <c r="J48" s="60">
        <f t="shared" si="10"/>
        <v>233062746</v>
      </c>
      <c r="K48" s="60">
        <f t="shared" si="10"/>
        <v>185045770</v>
      </c>
      <c r="L48" s="60">
        <f t="shared" si="10"/>
        <v>156247270</v>
      </c>
      <c r="M48" s="60">
        <f t="shared" si="10"/>
        <v>134801764</v>
      </c>
      <c r="N48" s="60">
        <f t="shared" si="10"/>
        <v>67484528</v>
      </c>
      <c r="O48" s="127">
        <f>SUM(I48:N48)</f>
        <v>776642078</v>
      </c>
      <c r="P48" s="87">
        <f>SUM(O48,H48)</f>
        <v>826519467</v>
      </c>
      <c r="Q48" s="17"/>
    </row>
    <row r="49" spans="3:16" s="61" customFormat="1" ht="30" customHeight="1">
      <c r="C49" s="62"/>
      <c r="D49" s="63" t="s">
        <v>37</v>
      </c>
      <c r="E49" s="64"/>
      <c r="F49" s="65">
        <f>SUM(F50:F54)</f>
        <v>1589424</v>
      </c>
      <c r="G49" s="65">
        <f>SUM(G50:G54)</f>
        <v>4973342</v>
      </c>
      <c r="H49" s="66">
        <f aca="true" t="shared" si="11" ref="H49:H83">SUM(F49:G49)</f>
        <v>6562766</v>
      </c>
      <c r="I49" s="134">
        <f aca="true" t="shared" si="12" ref="I49:N49">SUM(I50:I54)</f>
        <v>0</v>
      </c>
      <c r="J49" s="65">
        <f t="shared" si="12"/>
        <v>43828163</v>
      </c>
      <c r="K49" s="65">
        <f t="shared" si="12"/>
        <v>32443664</v>
      </c>
      <c r="L49" s="65">
        <f t="shared" si="12"/>
        <v>27458835</v>
      </c>
      <c r="M49" s="65">
        <f t="shared" si="12"/>
        <v>29426777</v>
      </c>
      <c r="N49" s="65">
        <f t="shared" si="12"/>
        <v>19355485</v>
      </c>
      <c r="O49" s="128">
        <f aca="true" t="shared" si="13" ref="O49:O78">SUM(I49:N49)</f>
        <v>152512924</v>
      </c>
      <c r="P49" s="68">
        <f aca="true" t="shared" si="14" ref="P49:P83">SUM(O49,H49)</f>
        <v>159075690</v>
      </c>
    </row>
    <row r="50" spans="3:16" s="61" customFormat="1" ht="30" customHeight="1">
      <c r="C50" s="62"/>
      <c r="D50" s="63"/>
      <c r="E50" s="69" t="s">
        <v>38</v>
      </c>
      <c r="F50" s="65">
        <v>25938</v>
      </c>
      <c r="G50" s="65">
        <v>0</v>
      </c>
      <c r="H50" s="66">
        <f t="shared" si="11"/>
        <v>25938</v>
      </c>
      <c r="I50" s="134">
        <v>0</v>
      </c>
      <c r="J50" s="65">
        <v>28382209</v>
      </c>
      <c r="K50" s="65">
        <v>20008832</v>
      </c>
      <c r="L50" s="65">
        <v>17387236</v>
      </c>
      <c r="M50" s="65">
        <v>17955357</v>
      </c>
      <c r="N50" s="65">
        <v>11622281</v>
      </c>
      <c r="O50" s="128">
        <f t="shared" si="13"/>
        <v>95355915</v>
      </c>
      <c r="P50" s="68">
        <f t="shared" si="14"/>
        <v>95381853</v>
      </c>
    </row>
    <row r="51" spans="3:16" s="61" customFormat="1" ht="30" customHeight="1">
      <c r="C51" s="62"/>
      <c r="D51" s="63"/>
      <c r="E51" s="69" t="s">
        <v>39</v>
      </c>
      <c r="F51" s="65">
        <v>0</v>
      </c>
      <c r="G51" s="65">
        <v>0</v>
      </c>
      <c r="H51" s="66">
        <f t="shared" si="11"/>
        <v>0</v>
      </c>
      <c r="I51" s="134">
        <v>0</v>
      </c>
      <c r="J51" s="65">
        <v>46890</v>
      </c>
      <c r="K51" s="65">
        <v>47610</v>
      </c>
      <c r="L51" s="65">
        <v>675656</v>
      </c>
      <c r="M51" s="65">
        <v>2450821</v>
      </c>
      <c r="N51" s="65">
        <v>2365934</v>
      </c>
      <c r="O51" s="128">
        <f t="shared" si="13"/>
        <v>5586911</v>
      </c>
      <c r="P51" s="68">
        <f t="shared" si="14"/>
        <v>5586911</v>
      </c>
    </row>
    <row r="52" spans="3:16" s="61" customFormat="1" ht="30" customHeight="1">
      <c r="C52" s="62"/>
      <c r="D52" s="63"/>
      <c r="E52" s="69" t="s">
        <v>40</v>
      </c>
      <c r="F52" s="65">
        <v>697579</v>
      </c>
      <c r="G52" s="65">
        <v>2171306</v>
      </c>
      <c r="H52" s="66">
        <f t="shared" si="11"/>
        <v>2868885</v>
      </c>
      <c r="I52" s="134">
        <v>0</v>
      </c>
      <c r="J52" s="65">
        <v>6569478</v>
      </c>
      <c r="K52" s="65">
        <v>5234450</v>
      </c>
      <c r="L52" s="65">
        <v>4155680</v>
      </c>
      <c r="M52" s="65">
        <v>5068340</v>
      </c>
      <c r="N52" s="65">
        <v>3001444</v>
      </c>
      <c r="O52" s="128">
        <f t="shared" si="13"/>
        <v>24029392</v>
      </c>
      <c r="P52" s="68">
        <f t="shared" si="14"/>
        <v>26898277</v>
      </c>
    </row>
    <row r="53" spans="3:16" s="61" customFormat="1" ht="30" customHeight="1">
      <c r="C53" s="62"/>
      <c r="D53" s="63"/>
      <c r="E53" s="69" t="s">
        <v>41</v>
      </c>
      <c r="F53" s="65">
        <v>667034</v>
      </c>
      <c r="G53" s="65">
        <v>2455892</v>
      </c>
      <c r="H53" s="66">
        <f t="shared" si="11"/>
        <v>3122926</v>
      </c>
      <c r="I53" s="134">
        <v>0</v>
      </c>
      <c r="J53" s="65">
        <v>5979154</v>
      </c>
      <c r="K53" s="65">
        <v>4546970</v>
      </c>
      <c r="L53" s="65">
        <v>3304768</v>
      </c>
      <c r="M53" s="65">
        <v>2228050</v>
      </c>
      <c r="N53" s="65">
        <v>1314970</v>
      </c>
      <c r="O53" s="128">
        <f t="shared" si="13"/>
        <v>17373912</v>
      </c>
      <c r="P53" s="68">
        <f t="shared" si="14"/>
        <v>20496838</v>
      </c>
    </row>
    <row r="54" spans="3:16" s="61" customFormat="1" ht="30" customHeight="1">
      <c r="C54" s="62"/>
      <c r="D54" s="63"/>
      <c r="E54" s="69" t="s">
        <v>42</v>
      </c>
      <c r="F54" s="65">
        <v>198873</v>
      </c>
      <c r="G54" s="65">
        <v>346144</v>
      </c>
      <c r="H54" s="66">
        <f t="shared" si="11"/>
        <v>545017</v>
      </c>
      <c r="I54" s="134">
        <v>0</v>
      </c>
      <c r="J54" s="65">
        <v>2850432</v>
      </c>
      <c r="K54" s="65">
        <v>2605802</v>
      </c>
      <c r="L54" s="65">
        <v>1935495</v>
      </c>
      <c r="M54" s="65">
        <v>1724209</v>
      </c>
      <c r="N54" s="65">
        <v>1050856</v>
      </c>
      <c r="O54" s="128">
        <f t="shared" si="13"/>
        <v>10166794</v>
      </c>
      <c r="P54" s="68">
        <f t="shared" si="14"/>
        <v>10711811</v>
      </c>
    </row>
    <row r="55" spans="3:16" s="61" customFormat="1" ht="30" customHeight="1">
      <c r="C55" s="62"/>
      <c r="D55" s="70" t="s">
        <v>43</v>
      </c>
      <c r="E55" s="71"/>
      <c r="F55" s="65">
        <f>SUM(F56:F57)</f>
        <v>5808946</v>
      </c>
      <c r="G55" s="65">
        <f>SUM(G56:G57)</f>
        <v>12540186</v>
      </c>
      <c r="H55" s="66">
        <f t="shared" si="11"/>
        <v>18349132</v>
      </c>
      <c r="I55" s="134">
        <f aca="true" t="shared" si="15" ref="I55:N55">SUM(I56:I57)</f>
        <v>0</v>
      </c>
      <c r="J55" s="65">
        <f t="shared" si="15"/>
        <v>116805300</v>
      </c>
      <c r="K55" s="65">
        <f t="shared" si="15"/>
        <v>93579793</v>
      </c>
      <c r="L55" s="65">
        <f t="shared" si="15"/>
        <v>65366192</v>
      </c>
      <c r="M55" s="65">
        <f t="shared" si="15"/>
        <v>49416194</v>
      </c>
      <c r="N55" s="65">
        <f t="shared" si="15"/>
        <v>22318628</v>
      </c>
      <c r="O55" s="128">
        <f t="shared" si="13"/>
        <v>347486107</v>
      </c>
      <c r="P55" s="68">
        <f t="shared" si="14"/>
        <v>365835239</v>
      </c>
    </row>
    <row r="56" spans="3:16" s="61" customFormat="1" ht="30" customHeight="1">
      <c r="C56" s="62"/>
      <c r="D56" s="63"/>
      <c r="E56" s="69" t="s">
        <v>44</v>
      </c>
      <c r="F56" s="65">
        <v>0</v>
      </c>
      <c r="G56" s="65">
        <v>29934</v>
      </c>
      <c r="H56" s="66">
        <f t="shared" si="11"/>
        <v>29934</v>
      </c>
      <c r="I56" s="134">
        <v>0</v>
      </c>
      <c r="J56" s="65">
        <v>86504237</v>
      </c>
      <c r="K56" s="65">
        <v>72444056</v>
      </c>
      <c r="L56" s="65">
        <v>50764677</v>
      </c>
      <c r="M56" s="65">
        <v>43414675</v>
      </c>
      <c r="N56" s="65">
        <v>19285511</v>
      </c>
      <c r="O56" s="128">
        <f t="shared" si="13"/>
        <v>272413156</v>
      </c>
      <c r="P56" s="68">
        <f t="shared" si="14"/>
        <v>272443090</v>
      </c>
    </row>
    <row r="57" spans="3:16" s="61" customFormat="1" ht="30" customHeight="1">
      <c r="C57" s="62"/>
      <c r="D57" s="63"/>
      <c r="E57" s="69" t="s">
        <v>45</v>
      </c>
      <c r="F57" s="65">
        <v>5808946</v>
      </c>
      <c r="G57" s="65">
        <v>12510252</v>
      </c>
      <c r="H57" s="66">
        <f t="shared" si="11"/>
        <v>18319198</v>
      </c>
      <c r="I57" s="134">
        <v>0</v>
      </c>
      <c r="J57" s="65">
        <v>30301063</v>
      </c>
      <c r="K57" s="65">
        <v>21135737</v>
      </c>
      <c r="L57" s="65">
        <v>14601515</v>
      </c>
      <c r="M57" s="65">
        <v>6001519</v>
      </c>
      <c r="N57" s="65">
        <v>3033117</v>
      </c>
      <c r="O57" s="128">
        <f t="shared" si="13"/>
        <v>75072951</v>
      </c>
      <c r="P57" s="68">
        <f t="shared" si="14"/>
        <v>93392149</v>
      </c>
    </row>
    <row r="58" spans="3:16" s="61" customFormat="1" ht="30" customHeight="1">
      <c r="C58" s="62"/>
      <c r="D58" s="70" t="s">
        <v>46</v>
      </c>
      <c r="E58" s="71"/>
      <c r="F58" s="65">
        <f>SUM(F59:F62)</f>
        <v>110358</v>
      </c>
      <c r="G58" s="65">
        <f>SUM(G59:G62)</f>
        <v>591930</v>
      </c>
      <c r="H58" s="66">
        <f t="shared" si="11"/>
        <v>702288</v>
      </c>
      <c r="I58" s="134">
        <f aca="true" t="shared" si="16" ref="I58:N58">SUM(I59:I62)</f>
        <v>0</v>
      </c>
      <c r="J58" s="65">
        <f t="shared" si="16"/>
        <v>9082300</v>
      </c>
      <c r="K58" s="65">
        <f t="shared" si="16"/>
        <v>11395252</v>
      </c>
      <c r="L58" s="65">
        <f t="shared" si="16"/>
        <v>23204028</v>
      </c>
      <c r="M58" s="65">
        <f t="shared" si="16"/>
        <v>23657396</v>
      </c>
      <c r="N58" s="65">
        <f t="shared" si="16"/>
        <v>9493518</v>
      </c>
      <c r="O58" s="128">
        <f t="shared" si="13"/>
        <v>76832494</v>
      </c>
      <c r="P58" s="68">
        <f t="shared" si="14"/>
        <v>77534782</v>
      </c>
    </row>
    <row r="59" spans="3:16" s="61" customFormat="1" ht="30" customHeight="1">
      <c r="C59" s="62"/>
      <c r="D59" s="63"/>
      <c r="E59" s="69" t="s">
        <v>47</v>
      </c>
      <c r="F59" s="65">
        <v>88479</v>
      </c>
      <c r="G59" s="65">
        <v>442593</v>
      </c>
      <c r="H59" s="66">
        <f t="shared" si="11"/>
        <v>531072</v>
      </c>
      <c r="I59" s="134">
        <v>0</v>
      </c>
      <c r="J59" s="65">
        <v>7528787</v>
      </c>
      <c r="K59" s="65">
        <v>9829274</v>
      </c>
      <c r="L59" s="65">
        <v>21533082</v>
      </c>
      <c r="M59" s="65">
        <v>22774974</v>
      </c>
      <c r="N59" s="65">
        <v>9004107</v>
      </c>
      <c r="O59" s="128">
        <f t="shared" si="13"/>
        <v>70670224</v>
      </c>
      <c r="P59" s="68">
        <f t="shared" si="14"/>
        <v>71201296</v>
      </c>
    </row>
    <row r="60" spans="3:16" s="61" customFormat="1" ht="30" customHeight="1">
      <c r="C60" s="62"/>
      <c r="D60" s="63"/>
      <c r="E60" s="72" t="s">
        <v>48</v>
      </c>
      <c r="F60" s="65">
        <v>21879</v>
      </c>
      <c r="G60" s="65">
        <v>149337</v>
      </c>
      <c r="H60" s="66">
        <f t="shared" si="11"/>
        <v>171216</v>
      </c>
      <c r="I60" s="134">
        <v>0</v>
      </c>
      <c r="J60" s="65">
        <v>1553513</v>
      </c>
      <c r="K60" s="65">
        <v>1550408</v>
      </c>
      <c r="L60" s="65">
        <v>1670946</v>
      </c>
      <c r="M60" s="65">
        <v>882422</v>
      </c>
      <c r="N60" s="65">
        <v>489411</v>
      </c>
      <c r="O60" s="128">
        <f t="shared" si="13"/>
        <v>6146700</v>
      </c>
      <c r="P60" s="68">
        <f t="shared" si="14"/>
        <v>6317916</v>
      </c>
    </row>
    <row r="61" spans="3:16" s="61" customFormat="1" ht="30" customHeight="1">
      <c r="C61" s="62"/>
      <c r="D61" s="63"/>
      <c r="E61" s="72" t="s">
        <v>49</v>
      </c>
      <c r="F61" s="65">
        <v>0</v>
      </c>
      <c r="G61" s="65">
        <v>0</v>
      </c>
      <c r="H61" s="66">
        <f t="shared" si="11"/>
        <v>0</v>
      </c>
      <c r="I61" s="134">
        <v>0</v>
      </c>
      <c r="J61" s="65">
        <v>0</v>
      </c>
      <c r="K61" s="65">
        <v>15570</v>
      </c>
      <c r="L61" s="65">
        <v>0</v>
      </c>
      <c r="M61" s="65">
        <v>0</v>
      </c>
      <c r="N61" s="65">
        <v>0</v>
      </c>
      <c r="O61" s="128">
        <f t="shared" si="13"/>
        <v>15570</v>
      </c>
      <c r="P61" s="68">
        <f t="shared" si="14"/>
        <v>15570</v>
      </c>
    </row>
    <row r="62" spans="3:16" s="61" customFormat="1" ht="30" customHeight="1">
      <c r="C62" s="62"/>
      <c r="D62" s="73"/>
      <c r="E62" s="72" t="s">
        <v>76</v>
      </c>
      <c r="F62" s="65">
        <v>0</v>
      </c>
      <c r="G62" s="65">
        <v>0</v>
      </c>
      <c r="H62" s="66">
        <f t="shared" si="11"/>
        <v>0</v>
      </c>
      <c r="I62" s="134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8">
        <f t="shared" si="13"/>
        <v>0</v>
      </c>
      <c r="P62" s="68">
        <f t="shared" si="14"/>
        <v>0</v>
      </c>
    </row>
    <row r="63" spans="3:16" s="61" customFormat="1" ht="30" customHeight="1">
      <c r="C63" s="62"/>
      <c r="D63" s="70" t="s">
        <v>50</v>
      </c>
      <c r="E63" s="71"/>
      <c r="F63" s="65">
        <f>SUM(F64:F66)</f>
        <v>6475357</v>
      </c>
      <c r="G63" s="65">
        <f>SUM(G64:G66)</f>
        <v>7232703</v>
      </c>
      <c r="H63" s="66">
        <f t="shared" si="11"/>
        <v>13708060</v>
      </c>
      <c r="I63" s="134">
        <f aca="true" t="shared" si="17" ref="I63:N63">SUM(I64:I66)</f>
        <v>0</v>
      </c>
      <c r="J63" s="65">
        <f t="shared" si="17"/>
        <v>11781164</v>
      </c>
      <c r="K63" s="65">
        <f t="shared" si="17"/>
        <v>15556954</v>
      </c>
      <c r="L63" s="65">
        <f t="shared" si="17"/>
        <v>12519221</v>
      </c>
      <c r="M63" s="65">
        <f t="shared" si="17"/>
        <v>8967011</v>
      </c>
      <c r="N63" s="65">
        <f t="shared" si="17"/>
        <v>4584281</v>
      </c>
      <c r="O63" s="128">
        <f t="shared" si="13"/>
        <v>53408631</v>
      </c>
      <c r="P63" s="68">
        <f t="shared" si="14"/>
        <v>67116691</v>
      </c>
    </row>
    <row r="64" spans="3:16" s="61" customFormat="1" ht="30" customHeight="1">
      <c r="C64" s="62"/>
      <c r="D64" s="63"/>
      <c r="E64" s="72" t="s">
        <v>51</v>
      </c>
      <c r="F64" s="65">
        <v>2459090</v>
      </c>
      <c r="G64" s="65">
        <v>4968155</v>
      </c>
      <c r="H64" s="66">
        <f t="shared" si="11"/>
        <v>7427245</v>
      </c>
      <c r="I64" s="134">
        <v>0</v>
      </c>
      <c r="J64" s="65">
        <v>9354710</v>
      </c>
      <c r="K64" s="65">
        <v>14403852</v>
      </c>
      <c r="L64" s="65">
        <v>10810698</v>
      </c>
      <c r="M64" s="65">
        <v>8458397</v>
      </c>
      <c r="N64" s="65">
        <v>4503152</v>
      </c>
      <c r="O64" s="128">
        <f t="shared" si="13"/>
        <v>47530809</v>
      </c>
      <c r="P64" s="68">
        <f t="shared" si="14"/>
        <v>54958054</v>
      </c>
    </row>
    <row r="65" spans="3:16" s="61" customFormat="1" ht="30" customHeight="1">
      <c r="C65" s="62"/>
      <c r="D65" s="63"/>
      <c r="E65" s="72" t="s">
        <v>52</v>
      </c>
      <c r="F65" s="65">
        <v>728778</v>
      </c>
      <c r="G65" s="65">
        <v>654703</v>
      </c>
      <c r="H65" s="66">
        <f t="shared" si="11"/>
        <v>1383481</v>
      </c>
      <c r="I65" s="134">
        <v>0</v>
      </c>
      <c r="J65" s="65">
        <v>1044093</v>
      </c>
      <c r="K65" s="65">
        <v>477970</v>
      </c>
      <c r="L65" s="65">
        <v>338921</v>
      </c>
      <c r="M65" s="65">
        <v>411005</v>
      </c>
      <c r="N65" s="65">
        <v>81129</v>
      </c>
      <c r="O65" s="128">
        <f t="shared" si="13"/>
        <v>2353118</v>
      </c>
      <c r="P65" s="68">
        <f t="shared" si="14"/>
        <v>3736599</v>
      </c>
    </row>
    <row r="66" spans="3:16" s="61" customFormat="1" ht="30" customHeight="1">
      <c r="C66" s="62"/>
      <c r="D66" s="63"/>
      <c r="E66" s="72" t="s">
        <v>53</v>
      </c>
      <c r="F66" s="65">
        <v>3287489</v>
      </c>
      <c r="G66" s="65">
        <v>1609845</v>
      </c>
      <c r="H66" s="66">
        <f t="shared" si="11"/>
        <v>4897334</v>
      </c>
      <c r="I66" s="134">
        <v>0</v>
      </c>
      <c r="J66" s="65">
        <v>1382361</v>
      </c>
      <c r="K66" s="65">
        <v>675132</v>
      </c>
      <c r="L66" s="65">
        <v>1369602</v>
      </c>
      <c r="M66" s="65">
        <v>97609</v>
      </c>
      <c r="N66" s="65">
        <v>0</v>
      </c>
      <c r="O66" s="128">
        <f t="shared" si="13"/>
        <v>3524704</v>
      </c>
      <c r="P66" s="68">
        <f t="shared" si="14"/>
        <v>8422038</v>
      </c>
    </row>
    <row r="67" spans="3:16" s="61" customFormat="1" ht="30" customHeight="1">
      <c r="C67" s="62"/>
      <c r="D67" s="74" t="s">
        <v>54</v>
      </c>
      <c r="E67" s="75"/>
      <c r="F67" s="65">
        <v>1150524</v>
      </c>
      <c r="G67" s="65">
        <v>966928</v>
      </c>
      <c r="H67" s="66">
        <f t="shared" si="11"/>
        <v>2117452</v>
      </c>
      <c r="I67" s="134">
        <v>0</v>
      </c>
      <c r="J67" s="65">
        <v>13520627</v>
      </c>
      <c r="K67" s="65">
        <v>9467024</v>
      </c>
      <c r="L67" s="65">
        <v>11284657</v>
      </c>
      <c r="M67" s="65">
        <v>12656723</v>
      </c>
      <c r="N67" s="65">
        <v>7188751</v>
      </c>
      <c r="O67" s="128">
        <f t="shared" si="13"/>
        <v>54117782</v>
      </c>
      <c r="P67" s="68">
        <f t="shared" si="14"/>
        <v>56235234</v>
      </c>
    </row>
    <row r="68" spans="3:16" s="61" customFormat="1" ht="30" customHeight="1" thickBot="1">
      <c r="C68" s="76"/>
      <c r="D68" s="77" t="s">
        <v>55</v>
      </c>
      <c r="E68" s="78"/>
      <c r="F68" s="79">
        <v>3466701</v>
      </c>
      <c r="G68" s="79">
        <v>4970990</v>
      </c>
      <c r="H68" s="80">
        <f t="shared" si="11"/>
        <v>8437691</v>
      </c>
      <c r="I68" s="135">
        <v>0</v>
      </c>
      <c r="J68" s="79">
        <v>38045192</v>
      </c>
      <c r="K68" s="79">
        <v>22603083</v>
      </c>
      <c r="L68" s="79">
        <v>16414337</v>
      </c>
      <c r="M68" s="79">
        <v>10677663</v>
      </c>
      <c r="N68" s="79">
        <v>4543865</v>
      </c>
      <c r="O68" s="129">
        <f t="shared" si="13"/>
        <v>92284140</v>
      </c>
      <c r="P68" s="82">
        <f t="shared" si="14"/>
        <v>100721831</v>
      </c>
    </row>
    <row r="69" spans="3:16" s="61" customFormat="1" ht="30" customHeight="1">
      <c r="C69" s="59" t="s">
        <v>56</v>
      </c>
      <c r="D69" s="83"/>
      <c r="E69" s="84"/>
      <c r="F69" s="60">
        <f>SUM(F70:F78)</f>
        <v>568776</v>
      </c>
      <c r="G69" s="60">
        <f>SUM(G70:G78)</f>
        <v>927099</v>
      </c>
      <c r="H69" s="85">
        <f t="shared" si="11"/>
        <v>1495875</v>
      </c>
      <c r="I69" s="133">
        <f aca="true" t="shared" si="18" ref="I69:N69">SUM(I70:I78)</f>
        <v>0</v>
      </c>
      <c r="J69" s="60">
        <f t="shared" si="18"/>
        <v>89099239</v>
      </c>
      <c r="K69" s="60">
        <f t="shared" si="18"/>
        <v>85570973</v>
      </c>
      <c r="L69" s="60">
        <f t="shared" si="18"/>
        <v>107443060</v>
      </c>
      <c r="M69" s="60">
        <f t="shared" si="18"/>
        <v>117636037</v>
      </c>
      <c r="N69" s="60">
        <f t="shared" si="18"/>
        <v>85274048</v>
      </c>
      <c r="O69" s="127">
        <f t="shared" si="13"/>
        <v>485023357</v>
      </c>
      <c r="P69" s="87">
        <f t="shared" si="14"/>
        <v>486519232</v>
      </c>
    </row>
    <row r="70" spans="3:16" s="61" customFormat="1" ht="30" customHeight="1">
      <c r="C70" s="88"/>
      <c r="D70" s="74" t="s">
        <v>57</v>
      </c>
      <c r="E70" s="75"/>
      <c r="F70" s="89">
        <v>0</v>
      </c>
      <c r="G70" s="89">
        <v>0</v>
      </c>
      <c r="H70" s="90">
        <f t="shared" si="11"/>
        <v>0</v>
      </c>
      <c r="I70" s="136">
        <v>0</v>
      </c>
      <c r="J70" s="89">
        <v>9733617</v>
      </c>
      <c r="K70" s="89">
        <v>16020282</v>
      </c>
      <c r="L70" s="89">
        <v>14008405</v>
      </c>
      <c r="M70" s="89">
        <v>12215929</v>
      </c>
      <c r="N70" s="89">
        <v>3415564</v>
      </c>
      <c r="O70" s="130">
        <f t="shared" si="13"/>
        <v>55393797</v>
      </c>
      <c r="P70" s="92">
        <f t="shared" si="14"/>
        <v>55393797</v>
      </c>
    </row>
    <row r="71" spans="3:16" s="61" customFormat="1" ht="30" customHeight="1">
      <c r="C71" s="62"/>
      <c r="D71" s="74" t="s">
        <v>58</v>
      </c>
      <c r="E71" s="75"/>
      <c r="F71" s="65">
        <v>0</v>
      </c>
      <c r="G71" s="65">
        <v>0</v>
      </c>
      <c r="H71" s="66">
        <f t="shared" si="11"/>
        <v>0</v>
      </c>
      <c r="I71" s="136">
        <v>0</v>
      </c>
      <c r="J71" s="65">
        <v>485712</v>
      </c>
      <c r="K71" s="65">
        <v>165429</v>
      </c>
      <c r="L71" s="65">
        <v>228420</v>
      </c>
      <c r="M71" s="65">
        <v>129964</v>
      </c>
      <c r="N71" s="65">
        <v>241533</v>
      </c>
      <c r="O71" s="128">
        <f t="shared" si="13"/>
        <v>1251058</v>
      </c>
      <c r="P71" s="68">
        <f t="shared" si="14"/>
        <v>1251058</v>
      </c>
    </row>
    <row r="72" spans="3:16" s="61" customFormat="1" ht="30" customHeight="1">
      <c r="C72" s="62"/>
      <c r="D72" s="74" t="s">
        <v>73</v>
      </c>
      <c r="E72" s="75"/>
      <c r="F72" s="65">
        <v>0</v>
      </c>
      <c r="G72" s="65">
        <v>0</v>
      </c>
      <c r="H72" s="66">
        <f t="shared" si="11"/>
        <v>0</v>
      </c>
      <c r="I72" s="136">
        <v>0</v>
      </c>
      <c r="J72" s="65">
        <v>42562427</v>
      </c>
      <c r="K72" s="65">
        <v>32714253</v>
      </c>
      <c r="L72" s="65">
        <v>25919821</v>
      </c>
      <c r="M72" s="65">
        <v>14126792</v>
      </c>
      <c r="N72" s="65">
        <v>10562227</v>
      </c>
      <c r="O72" s="128">
        <f t="shared" si="13"/>
        <v>125885520</v>
      </c>
      <c r="P72" s="68">
        <f t="shared" si="14"/>
        <v>125885520</v>
      </c>
    </row>
    <row r="73" spans="3:16" s="61" customFormat="1" ht="30" customHeight="1">
      <c r="C73" s="62"/>
      <c r="D73" s="74" t="s">
        <v>59</v>
      </c>
      <c r="E73" s="75"/>
      <c r="F73" s="65">
        <v>0</v>
      </c>
      <c r="G73" s="65">
        <v>0</v>
      </c>
      <c r="H73" s="66">
        <f t="shared" si="11"/>
        <v>0</v>
      </c>
      <c r="I73" s="134">
        <v>0</v>
      </c>
      <c r="J73" s="65">
        <v>4619334</v>
      </c>
      <c r="K73" s="65">
        <v>3816068</v>
      </c>
      <c r="L73" s="65">
        <v>5040261</v>
      </c>
      <c r="M73" s="65">
        <v>6615799</v>
      </c>
      <c r="N73" s="65">
        <v>4533822</v>
      </c>
      <c r="O73" s="128">
        <f t="shared" si="13"/>
        <v>24625284</v>
      </c>
      <c r="P73" s="68">
        <f t="shared" si="14"/>
        <v>24625284</v>
      </c>
    </row>
    <row r="74" spans="3:16" s="61" customFormat="1" ht="30" customHeight="1">
      <c r="C74" s="62"/>
      <c r="D74" s="74" t="s">
        <v>60</v>
      </c>
      <c r="E74" s="75"/>
      <c r="F74" s="65">
        <v>568776</v>
      </c>
      <c r="G74" s="65">
        <v>927099</v>
      </c>
      <c r="H74" s="66">
        <f t="shared" si="11"/>
        <v>1495875</v>
      </c>
      <c r="I74" s="134">
        <v>0</v>
      </c>
      <c r="J74" s="65">
        <v>14039004</v>
      </c>
      <c r="K74" s="65">
        <v>10999522</v>
      </c>
      <c r="L74" s="65">
        <v>12399568</v>
      </c>
      <c r="M74" s="65">
        <v>9791981</v>
      </c>
      <c r="N74" s="65">
        <v>2202342</v>
      </c>
      <c r="O74" s="128">
        <f t="shared" si="13"/>
        <v>49432417</v>
      </c>
      <c r="P74" s="68">
        <f t="shared" si="14"/>
        <v>50928292</v>
      </c>
    </row>
    <row r="75" spans="3:16" s="61" customFormat="1" ht="30" customHeight="1">
      <c r="C75" s="62"/>
      <c r="D75" s="74" t="s">
        <v>61</v>
      </c>
      <c r="E75" s="75"/>
      <c r="F75" s="65">
        <v>0</v>
      </c>
      <c r="G75" s="65">
        <v>0</v>
      </c>
      <c r="H75" s="66">
        <f t="shared" si="11"/>
        <v>0</v>
      </c>
      <c r="I75" s="136">
        <v>0</v>
      </c>
      <c r="J75" s="65">
        <v>17465276</v>
      </c>
      <c r="K75" s="65">
        <v>20602583</v>
      </c>
      <c r="L75" s="65">
        <v>29851416</v>
      </c>
      <c r="M75" s="65">
        <v>14565844</v>
      </c>
      <c r="N75" s="65">
        <v>10927028</v>
      </c>
      <c r="O75" s="128">
        <f t="shared" si="13"/>
        <v>93412147</v>
      </c>
      <c r="P75" s="68">
        <f t="shared" si="14"/>
        <v>93412147</v>
      </c>
    </row>
    <row r="76" spans="3:16" s="61" customFormat="1" ht="30" customHeight="1">
      <c r="C76" s="62"/>
      <c r="D76" s="74" t="s">
        <v>62</v>
      </c>
      <c r="E76" s="75"/>
      <c r="F76" s="65">
        <v>0</v>
      </c>
      <c r="G76" s="65">
        <v>0</v>
      </c>
      <c r="H76" s="66">
        <f t="shared" si="11"/>
        <v>0</v>
      </c>
      <c r="I76" s="136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8">
        <f t="shared" si="13"/>
        <v>0</v>
      </c>
      <c r="P76" s="68">
        <f t="shared" si="14"/>
        <v>0</v>
      </c>
    </row>
    <row r="77" spans="3:16" s="61" customFormat="1" ht="30" customHeight="1">
      <c r="C77" s="62"/>
      <c r="D77" s="202" t="s">
        <v>63</v>
      </c>
      <c r="E77" s="221"/>
      <c r="F77" s="65">
        <v>0</v>
      </c>
      <c r="G77" s="65">
        <v>0</v>
      </c>
      <c r="H77" s="66">
        <f t="shared" si="11"/>
        <v>0</v>
      </c>
      <c r="I77" s="136">
        <v>0</v>
      </c>
      <c r="J77" s="65">
        <v>193869</v>
      </c>
      <c r="K77" s="65">
        <v>1252836</v>
      </c>
      <c r="L77" s="65">
        <v>19995169</v>
      </c>
      <c r="M77" s="65">
        <v>60189728</v>
      </c>
      <c r="N77" s="65">
        <v>53391532</v>
      </c>
      <c r="O77" s="128">
        <f t="shared" si="13"/>
        <v>135023134</v>
      </c>
      <c r="P77" s="68">
        <f t="shared" si="14"/>
        <v>135023134</v>
      </c>
    </row>
    <row r="78" spans="3:16" s="61" customFormat="1" ht="30" customHeight="1" thickBot="1">
      <c r="C78" s="76"/>
      <c r="D78" s="204" t="s">
        <v>64</v>
      </c>
      <c r="E78" s="205"/>
      <c r="F78" s="93">
        <v>0</v>
      </c>
      <c r="G78" s="93">
        <v>0</v>
      </c>
      <c r="H78" s="94">
        <f t="shared" si="11"/>
        <v>0</v>
      </c>
      <c r="I78" s="137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1">
        <f t="shared" si="13"/>
        <v>0</v>
      </c>
      <c r="P78" s="96">
        <f t="shared" si="14"/>
        <v>0</v>
      </c>
    </row>
    <row r="79" spans="3:16" s="61" customFormat="1" ht="30" customHeight="1">
      <c r="C79" s="59" t="s">
        <v>65</v>
      </c>
      <c r="D79" s="83"/>
      <c r="E79" s="84"/>
      <c r="F79" s="60">
        <f>SUM(F80:F83)</f>
        <v>0</v>
      </c>
      <c r="G79" s="60">
        <f>SUM(G80:G83)</f>
        <v>0</v>
      </c>
      <c r="H79" s="85">
        <f>SUM(F79:G79)</f>
        <v>0</v>
      </c>
      <c r="I79" s="138">
        <v>0</v>
      </c>
      <c r="J79" s="60">
        <f>SUM(J80:J83)</f>
        <v>36304594</v>
      </c>
      <c r="K79" s="60">
        <f>SUM(K80:K83)</f>
        <v>41304758</v>
      </c>
      <c r="L79" s="60">
        <f>SUM(L80:L83)</f>
        <v>105422188</v>
      </c>
      <c r="M79" s="60">
        <f>SUM(M80:M83)</f>
        <v>240514018</v>
      </c>
      <c r="N79" s="60">
        <f>SUM(N80:N83)</f>
        <v>175867917</v>
      </c>
      <c r="O79" s="127">
        <f aca="true" t="shared" si="19" ref="O79:O84">SUM(I79:N79)</f>
        <v>599413475</v>
      </c>
      <c r="P79" s="87">
        <f t="shared" si="14"/>
        <v>599413475</v>
      </c>
    </row>
    <row r="80" spans="3:16" s="61" customFormat="1" ht="30" customHeight="1">
      <c r="C80" s="62"/>
      <c r="D80" s="74" t="s">
        <v>66</v>
      </c>
      <c r="E80" s="75"/>
      <c r="F80" s="65">
        <v>0</v>
      </c>
      <c r="G80" s="65">
        <v>0</v>
      </c>
      <c r="H80" s="66">
        <f t="shared" si="11"/>
        <v>0</v>
      </c>
      <c r="I80" s="136">
        <v>0</v>
      </c>
      <c r="J80" s="65">
        <v>1558191</v>
      </c>
      <c r="K80" s="65">
        <v>2942884</v>
      </c>
      <c r="L80" s="65">
        <v>43973272</v>
      </c>
      <c r="M80" s="65">
        <v>117476837</v>
      </c>
      <c r="N80" s="65">
        <v>103674699</v>
      </c>
      <c r="O80" s="128">
        <f t="shared" si="19"/>
        <v>269625883</v>
      </c>
      <c r="P80" s="68">
        <f t="shared" si="14"/>
        <v>269625883</v>
      </c>
    </row>
    <row r="81" spans="3:16" s="61" customFormat="1" ht="30" customHeight="1">
      <c r="C81" s="62"/>
      <c r="D81" s="74" t="s">
        <v>67</v>
      </c>
      <c r="E81" s="75"/>
      <c r="F81" s="65">
        <v>0</v>
      </c>
      <c r="G81" s="65">
        <v>0</v>
      </c>
      <c r="H81" s="66">
        <f t="shared" si="11"/>
        <v>0</v>
      </c>
      <c r="I81" s="136">
        <v>0</v>
      </c>
      <c r="J81" s="65">
        <v>32807560</v>
      </c>
      <c r="K81" s="65">
        <v>35901976</v>
      </c>
      <c r="L81" s="65">
        <v>49027928</v>
      </c>
      <c r="M81" s="65">
        <v>66630352</v>
      </c>
      <c r="N81" s="65">
        <v>31007554</v>
      </c>
      <c r="O81" s="128">
        <f t="shared" si="19"/>
        <v>215375370</v>
      </c>
      <c r="P81" s="68">
        <f t="shared" si="14"/>
        <v>215375370</v>
      </c>
    </row>
    <row r="82" spans="3:16" s="61" customFormat="1" ht="30" customHeight="1">
      <c r="C82" s="62"/>
      <c r="D82" s="74" t="s">
        <v>68</v>
      </c>
      <c r="E82" s="75"/>
      <c r="F82" s="65">
        <v>0</v>
      </c>
      <c r="G82" s="65">
        <v>0</v>
      </c>
      <c r="H82" s="66">
        <f t="shared" si="11"/>
        <v>0</v>
      </c>
      <c r="I82" s="136">
        <v>0</v>
      </c>
      <c r="J82" s="65">
        <v>1938843</v>
      </c>
      <c r="K82" s="65">
        <v>2459898</v>
      </c>
      <c r="L82" s="65">
        <v>12420988</v>
      </c>
      <c r="M82" s="65">
        <v>56406829</v>
      </c>
      <c r="N82" s="65">
        <v>41185664</v>
      </c>
      <c r="O82" s="128">
        <f t="shared" si="19"/>
        <v>114412222</v>
      </c>
      <c r="P82" s="68">
        <f t="shared" si="14"/>
        <v>114412222</v>
      </c>
    </row>
    <row r="83" spans="3:16" s="61" customFormat="1" ht="30" customHeight="1" thickBot="1">
      <c r="C83" s="76"/>
      <c r="D83" s="77" t="s">
        <v>77</v>
      </c>
      <c r="E83" s="78"/>
      <c r="F83" s="79">
        <v>0</v>
      </c>
      <c r="G83" s="79">
        <v>0</v>
      </c>
      <c r="H83" s="80">
        <f t="shared" si="11"/>
        <v>0</v>
      </c>
      <c r="I83" s="13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129">
        <f t="shared" si="19"/>
        <v>0</v>
      </c>
      <c r="P83" s="82">
        <f t="shared" si="14"/>
        <v>0</v>
      </c>
    </row>
    <row r="84" spans="3:16" s="61" customFormat="1" ht="30" customHeight="1" thickBot="1">
      <c r="C84" s="206" t="s">
        <v>69</v>
      </c>
      <c r="D84" s="207"/>
      <c r="E84" s="207"/>
      <c r="F84" s="99">
        <f>SUM(F48,F69,F79)</f>
        <v>19170086</v>
      </c>
      <c r="G84" s="99">
        <f>SUM(G48,G69,G79)</f>
        <v>32203178</v>
      </c>
      <c r="H84" s="101">
        <f>SUM(F84:G84)</f>
        <v>51373264</v>
      </c>
      <c r="I84" s="140">
        <f aca="true" t="shared" si="20" ref="I84:N84">SUM(I48,I69,I79)</f>
        <v>0</v>
      </c>
      <c r="J84" s="99">
        <f t="shared" si="20"/>
        <v>358466579</v>
      </c>
      <c r="K84" s="99">
        <f t="shared" si="20"/>
        <v>311921501</v>
      </c>
      <c r="L84" s="99">
        <f t="shared" si="20"/>
        <v>369112518</v>
      </c>
      <c r="M84" s="99">
        <f t="shared" si="20"/>
        <v>492951819</v>
      </c>
      <c r="N84" s="99">
        <f t="shared" si="20"/>
        <v>328626493</v>
      </c>
      <c r="O84" s="132">
        <f t="shared" si="19"/>
        <v>1861078910</v>
      </c>
      <c r="P84" s="103">
        <f>SUM(O84,H84)</f>
        <v>1912452174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2018-07-18T04:04:50Z</cp:lastPrinted>
  <dcterms:created xsi:type="dcterms:W3CDTF">2012-04-10T04:28:23Z</dcterms:created>
  <dcterms:modified xsi:type="dcterms:W3CDTF">2018-12-17T05:46:28Z</dcterms:modified>
  <cp:category/>
  <cp:version/>
  <cp:contentType/>
  <cp:contentStatus/>
</cp:coreProperties>
</file>