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<sst xmlns="http://schemas.openxmlformats.org/spreadsheetml/2006/main" count="272" uniqueCount="86">
  <si>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</si>
  <si>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</si>
  <si>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</si>
  <si>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</si>
  <si>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</si>
  <si>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</si>
  <si>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</si>
  <si>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</si>
  <si>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</si>
  <si>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</si>
  <si>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計</t>
  </si>
  <si>
    <t>合計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</si>
  <si>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</si>
  <si>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</si>
  <si>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</si>
  <si>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</si>
  <si>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</si>
  <si>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</si>
  <si>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</si>
  <si>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</si>
  <si>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</si>
  <si>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</si>
  <si>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</si>
  <si>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</si>
  <si>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</si>
  <si>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</si>
  <si>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</si>
  <si>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</si>
  <si>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</si>
  <si>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</si>
  <si>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</si>
  <si>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</si>
  <si>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</si>
  <si>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</si>
  <si>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</si>
  <si>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</si>
  <si>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</si>
  <si>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</si>
  <si>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</si>
  <si>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</si>
  <si>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</si>
  <si>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</si>
  <si>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</si>
  <si>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</si>
  <si>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</si>
  <si>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</si>
  <si>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</si>
  <si>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</si>
  <si>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</si>
  <si>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</si>
  <si>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</si>
  <si>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</si>
  <si>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</si>
  <si>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</si>
  <si>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</si>
  <si>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</si>
  <si>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</si>
  <si>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</si>
  <si>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</si>
  <si>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</si>
  <si>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</si>
  <si>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</si>
  <si>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</si>
  <si>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</si>
  <si>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</si>
  <si>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</si>
  <si>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</si>
  <si>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</si>
  <si>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</si>
  <si>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</si>
  <si>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</si>
  <si>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</si>
  <si>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</si>
  <si>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</si>
  <si>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（平成 30年 5月分）</t>
  </si>
  <si>
    <t>（当月末現在）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</si>
  <si>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</si>
  <si>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</si>
  <si>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</si>
  <si>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</si>
  <si>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</si>
  <si>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</si>
  <si>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</si>
  <si>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</si>
  <si>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</si>
  <si>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　　　総　　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</si>
</sst>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[$-411]&quot;(&quot;ggg\ ee&quot;年 &quot;\ m&quot;月分）&quot;"/>
    <numFmt numFmtId="182" formatCode="&quot;保険者名　：&quot;@"/>
    <numFmt numFmtId="183" formatCode="[$-411]&quot;(&quot;ggg\ ee&quot;年 &quot;\ m&quot;月　審査分）&quot;"/>
    <numFmt numFmtId="184" formatCode="#,##0_ ;[Red]\-#,##0\ "/>
    <numFmt numFmtId="185" formatCode="&quot; (&quot;??0.0%&quot;)&quot;"/>
    <numFmt numFmtId="186" formatCode="[$-411]&quot;受付状況その１（媒体別明細書件数）＜&quot;ggge&quot;年&quot;m&quot;月審査分＞全制度計&quot;"/>
    <numFmt numFmtId="187" formatCode="[$-411]&quot;受付状況その２（媒体別給付管理票件数）＜&quot;ggge&quot;年&quot;m&quot;月審査分＞全制度計&quot;"/>
    <numFmt numFmtId="188" formatCode="&quot;(&quot;??0.0%&quot;)  &quot;"/>
    <numFmt numFmtId="189" formatCode="&quot; (&quot;??0.0%&quot;)  &quot;"/>
    <numFmt numFmtId="190" formatCode="[$-411]&quot;（&quot;ggg\ ee&quot;年 &quot;\ m&quot;月分）&quot;"/>
    <numFmt numFmtId="191" formatCode="[$-411]&quot;（&quot;ggg\ ee&quot;年  &quot;m&quot;月分）&quot;"/>
    <numFmt numFmtId="192" formatCode="####0&quot; 頁&quot;"/>
    <numFmt numFmtId="193" formatCode="0_ "/>
    <numFmt numFmtId="194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 diagonalUp="1">
      <left style="double"/>
      <right style="medium"/>
      <top style="thin"/>
      <bottom style="thin"/>
      <diagonal style="thin"/>
    </border>
    <border>
      <left style="double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 diagonalUp="1">
      <left style="double"/>
      <right style="medium"/>
      <top>
        <color indexed="63"/>
      </top>
      <bottom style="medium"/>
      <diagonal style="thin"/>
    </border>
    <border>
      <left style="double"/>
      <right style="thick"/>
      <top>
        <color indexed="63"/>
      </top>
      <bottom style="medium"/>
    </border>
    <border diagonalUp="1">
      <left style="double"/>
      <right style="medium"/>
      <top style="medium"/>
      <bottom style="thin"/>
      <diagonal style="thin"/>
    </border>
    <border diagonalUp="1">
      <left style="double"/>
      <right style="medium"/>
      <top style="thin"/>
      <bottom style="medium"/>
      <diagonal style="thin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double"/>
      <right style="thin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thick"/>
    </border>
    <border diagonalUp="1">
      <left>
        <color indexed="63"/>
      </left>
      <right style="medium"/>
      <top style="thin"/>
      <bottom style="thin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>
        <color indexed="63"/>
      </right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79" fontId="3" fillId="0" borderId="0" xfId="0" applyNumberFormat="1" applyFont="1" applyAlignment="1">
      <alignment horizontal="left"/>
    </xf>
    <xf numFmtId="18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8" fontId="7" fillId="0" borderId="14" xfId="0" applyNumberFormat="1" applyFont="1" applyFill="1" applyBorder="1" applyAlignment="1">
      <alignment vertical="center"/>
    </xf>
    <xf numFmtId="178" fontId="7" fillId="0" borderId="16" xfId="0" applyNumberFormat="1" applyFont="1" applyFill="1" applyBorder="1" applyAlignment="1">
      <alignment vertical="center"/>
    </xf>
    <xf numFmtId="178" fontId="7" fillId="0" borderId="17" xfId="0" applyNumberFormat="1" applyFont="1" applyFill="1" applyBorder="1" applyAlignment="1">
      <alignment vertical="center"/>
    </xf>
    <xf numFmtId="178" fontId="7" fillId="0" borderId="1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191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left"/>
    </xf>
    <xf numFmtId="180" fontId="5" fillId="0" borderId="0" xfId="0" applyNumberFormat="1" applyFont="1" applyAlignment="1">
      <alignment/>
    </xf>
    <xf numFmtId="19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vertical="center" shrinkToFit="1"/>
    </xf>
    <xf numFmtId="176" fontId="11" fillId="0" borderId="30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11" fillId="0" borderId="33" xfId="0" applyNumberFormat="1" applyFont="1" applyFill="1" applyBorder="1" applyAlignment="1">
      <alignment vertical="center" shrinkToFit="1"/>
    </xf>
    <xf numFmtId="182" fontId="7" fillId="0" borderId="34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/>
    </xf>
    <xf numFmtId="0" fontId="7" fillId="0" borderId="35" xfId="0" applyFont="1" applyFill="1" applyBorder="1" applyAlignment="1">
      <alignment horizontal="left" vertical="center"/>
    </xf>
    <xf numFmtId="178" fontId="11" fillId="0" borderId="3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178" fontId="11" fillId="0" borderId="40" xfId="0" applyNumberFormat="1" applyFont="1" applyFill="1" applyBorder="1" applyAlignment="1">
      <alignment vertical="center" shrinkToFit="1"/>
    </xf>
    <xf numFmtId="178" fontId="11" fillId="0" borderId="41" xfId="0" applyNumberFormat="1" applyFont="1" applyFill="1" applyBorder="1" applyAlignment="1">
      <alignment vertical="center" shrinkToFit="1"/>
    </xf>
    <xf numFmtId="178" fontId="11" fillId="0" borderId="19" xfId="0" applyNumberFormat="1" applyFont="1" applyFill="1" applyBorder="1" applyAlignment="1">
      <alignment vertical="center" shrinkToFit="1"/>
    </xf>
    <xf numFmtId="178" fontId="11" fillId="0" borderId="42" xfId="0" applyNumberFormat="1" applyFont="1" applyFill="1" applyBorder="1" applyAlignment="1">
      <alignment vertical="center" shrinkToFit="1"/>
    </xf>
    <xf numFmtId="0" fontId="7" fillId="0" borderId="4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 shrinkToFit="1"/>
    </xf>
    <xf numFmtId="0" fontId="7" fillId="0" borderId="4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vertical="center" shrinkToFit="1"/>
    </xf>
    <xf numFmtId="178" fontId="11" fillId="0" borderId="51" xfId="0" applyNumberFormat="1" applyFont="1" applyFill="1" applyBorder="1" applyAlignment="1">
      <alignment vertical="center" shrinkToFit="1"/>
    </xf>
    <xf numFmtId="178" fontId="11" fillId="0" borderId="52" xfId="0" applyNumberFormat="1" applyFont="1" applyFill="1" applyBorder="1" applyAlignment="1">
      <alignment vertical="center" shrinkToFit="1"/>
    </xf>
    <xf numFmtId="178" fontId="11" fillId="0" borderId="53" xfId="0" applyNumberFormat="1" applyFont="1" applyFill="1" applyBorder="1" applyAlignment="1">
      <alignment vertical="center" shrinkToFit="1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178" fontId="11" fillId="0" borderId="54" xfId="0" applyNumberFormat="1" applyFont="1" applyFill="1" applyBorder="1" applyAlignment="1">
      <alignment vertical="center" shrinkToFit="1"/>
    </xf>
    <xf numFmtId="178" fontId="11" fillId="0" borderId="13" xfId="0" applyNumberFormat="1" applyFont="1" applyFill="1" applyBorder="1" applyAlignment="1">
      <alignment vertical="center" shrinkToFit="1"/>
    </xf>
    <xf numFmtId="178" fontId="11" fillId="0" borderId="55" xfId="0" applyNumberFormat="1" applyFont="1" applyFill="1" applyBorder="1" applyAlignment="1">
      <alignment vertical="center" shrinkToFit="1"/>
    </xf>
    <xf numFmtId="0" fontId="7" fillId="0" borderId="56" xfId="0" applyFont="1" applyFill="1" applyBorder="1" applyAlignment="1">
      <alignment horizontal="left" vertical="center"/>
    </xf>
    <xf numFmtId="178" fontId="11" fillId="0" borderId="57" xfId="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>
      <alignment vertical="center" shrinkToFit="1"/>
    </xf>
    <xf numFmtId="176" fontId="11" fillId="0" borderId="59" xfId="0" applyNumberFormat="1" applyFont="1" applyFill="1" applyBorder="1" applyAlignment="1">
      <alignment vertical="center" shrinkToFit="1"/>
    </xf>
    <xf numFmtId="178" fontId="11" fillId="0" borderId="60" xfId="0" applyNumberFormat="1" applyFont="1" applyFill="1" applyBorder="1" applyAlignment="1">
      <alignment vertical="center" shrinkToFit="1"/>
    </xf>
    <xf numFmtId="178" fontId="11" fillId="0" borderId="61" xfId="0" applyNumberFormat="1" applyFont="1" applyFill="1" applyBorder="1" applyAlignment="1">
      <alignment vertical="center" shrinkToFit="1"/>
    </xf>
    <xf numFmtId="178" fontId="11" fillId="0" borderId="62" xfId="0" applyNumberFormat="1" applyFont="1" applyFill="1" applyBorder="1" applyAlignment="1">
      <alignment vertical="center" shrinkToFit="1"/>
    </xf>
    <xf numFmtId="176" fontId="11" fillId="0" borderId="63" xfId="0" applyNumberFormat="1" applyFont="1" applyFill="1" applyBorder="1" applyAlignment="1">
      <alignment vertical="center" shrinkToFit="1"/>
    </xf>
    <xf numFmtId="178" fontId="11" fillId="0" borderId="64" xfId="0" applyNumberFormat="1" applyFont="1" applyFill="1" applyBorder="1" applyAlignment="1">
      <alignment vertical="center" shrinkToFit="1"/>
    </xf>
    <xf numFmtId="176" fontId="11" fillId="0" borderId="65" xfId="0" applyNumberFormat="1" applyFont="1" applyFill="1" applyBorder="1" applyAlignment="1">
      <alignment vertical="center" shrinkToFit="1"/>
    </xf>
    <xf numFmtId="176" fontId="11" fillId="0" borderId="66" xfId="0" applyNumberFormat="1" applyFont="1" applyFill="1" applyBorder="1" applyAlignment="1">
      <alignment vertical="center" shrinkToFit="1"/>
    </xf>
    <xf numFmtId="178" fontId="11" fillId="0" borderId="67" xfId="0" applyNumberFormat="1" applyFont="1" applyFill="1" applyBorder="1" applyAlignment="1">
      <alignment vertical="center" shrinkToFit="1"/>
    </xf>
    <xf numFmtId="0" fontId="7" fillId="0" borderId="68" xfId="0" applyFont="1" applyFill="1" applyBorder="1" applyAlignment="1">
      <alignment horizontal="left" vertical="center"/>
    </xf>
    <xf numFmtId="178" fontId="11" fillId="0" borderId="69" xfId="0" applyNumberFormat="1" applyFont="1" applyFill="1" applyBorder="1" applyAlignment="1">
      <alignment vertical="center" shrinkToFit="1"/>
    </xf>
    <xf numFmtId="178" fontId="11" fillId="0" borderId="70" xfId="0" applyNumberFormat="1" applyFont="1" applyFill="1" applyBorder="1" applyAlignment="1">
      <alignment vertical="center" shrinkToFit="1"/>
    </xf>
    <xf numFmtId="178" fontId="11" fillId="0" borderId="71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178" fontId="7" fillId="0" borderId="73" xfId="0" applyNumberFormat="1" applyFont="1" applyFill="1" applyBorder="1" applyAlignment="1">
      <alignment vertical="center"/>
    </xf>
    <xf numFmtId="176" fontId="7" fillId="0" borderId="74" xfId="0" applyNumberFormat="1" applyFont="1" applyFill="1" applyBorder="1" applyAlignment="1">
      <alignment vertical="center"/>
    </xf>
    <xf numFmtId="178" fontId="7" fillId="0" borderId="52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76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left" vertical="center"/>
    </xf>
    <xf numFmtId="178" fontId="7" fillId="0" borderId="78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7" fillId="0" borderId="80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11" fillId="0" borderId="81" xfId="0" applyNumberFormat="1" applyFont="1" applyFill="1" applyBorder="1" applyAlignment="1">
      <alignment vertical="center" shrinkToFit="1"/>
    </xf>
    <xf numFmtId="178" fontId="11" fillId="0" borderId="82" xfId="0" applyNumberFormat="1" applyFont="1" applyFill="1" applyBorder="1" applyAlignment="1">
      <alignment vertical="center" shrinkToFit="1"/>
    </xf>
    <xf numFmtId="178" fontId="11" fillId="0" borderId="83" xfId="0" applyNumberFormat="1" applyFont="1" applyFill="1" applyBorder="1" applyAlignment="1">
      <alignment vertical="center" shrinkToFit="1"/>
    </xf>
    <xf numFmtId="178" fontId="11" fillId="0" borderId="84" xfId="0" applyNumberFormat="1" applyFont="1" applyFill="1" applyBorder="1" applyAlignment="1">
      <alignment vertical="center" shrinkToFit="1"/>
    </xf>
    <xf numFmtId="178" fontId="11" fillId="0" borderId="85" xfId="0" applyNumberFormat="1" applyFont="1" applyFill="1" applyBorder="1" applyAlignment="1">
      <alignment vertical="center" shrinkToFit="1"/>
    </xf>
    <xf numFmtId="178" fontId="11" fillId="0" borderId="86" xfId="0" applyNumberFormat="1" applyFont="1" applyFill="1" applyBorder="1" applyAlignment="1">
      <alignment vertical="center" shrinkToFit="1"/>
    </xf>
    <xf numFmtId="178" fontId="11" fillId="0" borderId="32" xfId="0" applyNumberFormat="1" applyFont="1" applyFill="1" applyBorder="1" applyAlignment="1">
      <alignment vertical="center" shrinkToFit="1"/>
    </xf>
    <xf numFmtId="178" fontId="11" fillId="0" borderId="46" xfId="0" applyNumberFormat="1" applyFont="1" applyFill="1" applyBorder="1" applyAlignment="1">
      <alignment vertical="center" shrinkToFit="1"/>
    </xf>
    <xf numFmtId="178" fontId="11" fillId="0" borderId="49" xfId="0" applyNumberFormat="1" applyFont="1" applyFill="1" applyBorder="1" applyAlignment="1">
      <alignment vertical="center" shrinkToFit="1"/>
    </xf>
    <xf numFmtId="176" fontId="11" fillId="0" borderId="87" xfId="0" applyNumberFormat="1" applyFont="1" applyFill="1" applyBorder="1" applyAlignment="1">
      <alignment vertical="center" shrinkToFit="1"/>
    </xf>
    <xf numFmtId="176" fontId="11" fillId="0" borderId="88" xfId="0" applyNumberFormat="1" applyFont="1" applyFill="1" applyBorder="1" applyAlignment="1">
      <alignment vertical="center" shrinkToFit="1"/>
    </xf>
    <xf numFmtId="176" fontId="11" fillId="0" borderId="89" xfId="0" applyNumberFormat="1" applyFont="1" applyFill="1" applyBorder="1" applyAlignment="1">
      <alignment vertical="center" shrinkToFit="1"/>
    </xf>
    <xf numFmtId="176" fontId="11" fillId="0" borderId="90" xfId="0" applyNumberFormat="1" applyFont="1" applyFill="1" applyBorder="1" applyAlignment="1">
      <alignment vertical="center" shrinkToFit="1"/>
    </xf>
    <xf numFmtId="178" fontId="11" fillId="0" borderId="91" xfId="0" applyNumberFormat="1" applyFont="1" applyFill="1" applyBorder="1" applyAlignment="1">
      <alignment vertical="center" shrinkToFit="1"/>
    </xf>
    <xf numFmtId="176" fontId="11" fillId="0" borderId="92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83" fontId="5" fillId="0" borderId="0" xfId="0" applyNumberFormat="1" applyFont="1" applyAlignment="1">
      <alignment horizontal="center" vertical="center"/>
    </xf>
    <xf numFmtId="56" fontId="2" fillId="0" borderId="0" xfId="0" applyNumberFormat="1" applyFont="1" applyAlignment="1">
      <alignment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178" fontId="7" fillId="0" borderId="48" xfId="0" applyNumberFormat="1" applyFont="1" applyBorder="1" applyAlignment="1">
      <alignment vertical="center"/>
    </xf>
    <xf numFmtId="178" fontId="7" fillId="0" borderId="98" xfId="0" applyNumberFormat="1" applyFont="1" applyBorder="1" applyAlignment="1">
      <alignment vertical="center"/>
    </xf>
    <xf numFmtId="178" fontId="7" fillId="0" borderId="97" xfId="0" applyNumberFormat="1" applyFont="1" applyBorder="1" applyAlignment="1">
      <alignment vertical="center"/>
    </xf>
    <xf numFmtId="0" fontId="7" fillId="0" borderId="82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05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106" xfId="0" applyFont="1" applyFill="1" applyBorder="1" applyAlignment="1">
      <alignment horizontal="center" vertical="center"/>
    </xf>
    <xf numFmtId="178" fontId="7" fillId="0" borderId="97" xfId="0" applyNumberFormat="1" applyFont="1" applyFill="1" applyBorder="1" applyAlignment="1">
      <alignment vertical="center"/>
    </xf>
    <xf numFmtId="178" fontId="7" fillId="0" borderId="49" xfId="0" applyNumberFormat="1" applyFont="1" applyFill="1" applyBorder="1" applyAlignment="1">
      <alignment vertical="center"/>
    </xf>
    <xf numFmtId="0" fontId="7" fillId="0" borderId="107" xfId="0" applyFont="1" applyFill="1" applyBorder="1" applyAlignment="1">
      <alignment horizontal="center" vertical="center"/>
    </xf>
    <xf numFmtId="178" fontId="7" fillId="0" borderId="108" xfId="0" applyNumberFormat="1" applyFont="1" applyBorder="1" applyAlignment="1">
      <alignment vertical="center"/>
    </xf>
    <xf numFmtId="180" fontId="2" fillId="0" borderId="29" xfId="0" applyNumberFormat="1" applyFont="1" applyFill="1" applyBorder="1" applyAlignment="1">
      <alignment horizontal="left" vertical="center"/>
    </xf>
    <xf numFmtId="0" fontId="7" fillId="0" borderId="109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 wrapText="1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18" xfId="0" applyFont="1" applyFill="1" applyBorder="1" applyAlignment="1">
      <alignment horizontal="left" vertical="center"/>
    </xf>
    <xf numFmtId="0" fontId="7" fillId="0" borderId="119" xfId="0" applyFont="1" applyFill="1" applyBorder="1" applyAlignment="1">
      <alignment horizontal="left" vertical="center"/>
    </xf>
    <xf numFmtId="0" fontId="7" fillId="0" borderId="91" xfId="0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48"/>
  <sheetViews>
    <sheetView tabSelected="1" zoomScale="55" zoomScaleNormal="55" zoomScalePageLayoutView="0" workbookViewId="0" topLeftCell="A1">
      <selection activeCell="F1" sqref="F1:N1"/>
    </sheetView>
  </sheetViews>
  <sheetFormatPr defaultColWidth="0" defaultRowHeight="13.5" zeroHeight="1"/>
  <cols>
    <col min="1" max="1" width="4.625" style="61" customWidth="1"/>
    <col min="2" max="2" width="3.75390625" style="61" customWidth="1"/>
    <col min="3" max="4" width="6.125" style="61" customWidth="1"/>
    <col min="5" max="5" width="20.625" style="61" customWidth="1"/>
    <col min="6" max="16" width="16.625" style="61" customWidth="1"/>
    <col min="17" max="17" width="4.25390625" style="61" customWidth="1"/>
    <col min="18" max="16384" width="0" style="61" hidden="1" customWidth="1"/>
  </cols>
  <sheetData>
    <row r="1" spans="4:15" ht="39.75" customHeight="1">
      <c r="D1" s="104"/>
      <c r="E1" s="105"/>
      <c r="F1" s="185" t="s">
        <v>21</v>
      </c>
      <c r="G1" s="185"/>
      <c r="H1" s="185"/>
      <c r="I1" s="185"/>
      <c r="J1" s="185"/>
      <c r="K1" s="185"/>
      <c r="L1" s="185"/>
      <c r="M1" s="185"/>
      <c r="N1" s="185"/>
      <c r="O1" s="106"/>
    </row>
    <row r="2" spans="5:16" ht="45" customHeight="1">
      <c r="E2" s="107"/>
      <c r="F2" s="186" t="s">
        <v>74</v>
      </c>
      <c r="G2" s="186"/>
      <c r="H2" s="186"/>
      <c r="I2" s="186"/>
      <c r="J2" s="186"/>
      <c r="K2" s="187"/>
      <c r="L2" s="187"/>
      <c r="M2" s="187"/>
      <c r="N2" s="187"/>
      <c r="O2" s="188">
        <v>41009</v>
      </c>
      <c r="P2" s="188"/>
    </row>
    <row r="3" spans="6:17" ht="45" customHeight="1">
      <c r="F3" s="108"/>
      <c r="G3" s="108"/>
      <c r="H3" s="108"/>
      <c r="I3" s="108"/>
      <c r="J3" s="108"/>
      <c r="N3" s="109"/>
      <c r="O3" s="188" t="s">
        <v>0</v>
      </c>
      <c r="P3" s="188"/>
      <c r="Q3" s="110"/>
    </row>
    <row r="4" spans="3:17" s="1" customFormat="1" ht="45" customHeight="1">
      <c r="C4" s="147" t="s">
        <v>22</v>
      </c>
      <c r="F4" s="148"/>
      <c r="G4" s="149"/>
      <c r="H4" s="148"/>
      <c r="I4" s="148"/>
      <c r="J4" s="148"/>
      <c r="M4" s="143" t="s">
        <v>75</v>
      </c>
      <c r="N4" s="150"/>
      <c r="P4" s="145"/>
      <c r="Q4" s="6"/>
    </row>
    <row r="5" spans="6:17" s="1" customFormat="1" ht="7.5" customHeight="1" thickBot="1">
      <c r="F5" s="148"/>
      <c r="G5" s="148"/>
      <c r="H5" s="148"/>
      <c r="I5" s="148"/>
      <c r="J5" s="148"/>
      <c r="N5" s="150"/>
      <c r="O5" s="145"/>
      <c r="P5" s="145"/>
      <c r="Q5" s="6"/>
    </row>
    <row r="6" spans="3:19" s="1" customFormat="1" ht="45" customHeight="1">
      <c r="C6" s="158" t="s">
        <v>20</v>
      </c>
      <c r="D6" s="159"/>
      <c r="E6" s="160"/>
      <c r="F6" s="161" t="s">
        <v>77</v>
      </c>
      <c r="G6" s="160"/>
      <c r="H6" s="159" t="s">
        <v>78</v>
      </c>
      <c r="I6" s="159"/>
      <c r="J6" s="161" t="s">
        <v>79</v>
      </c>
      <c r="K6" s="192"/>
      <c r="L6" s="159" t="s">
        <v>11</v>
      </c>
      <c r="M6" s="189"/>
      <c r="P6" s="150"/>
      <c r="Q6" s="145"/>
      <c r="R6" s="145"/>
      <c r="S6" s="6"/>
    </row>
    <row r="7" spans="3:19" s="1" customFormat="1" ht="45" customHeight="1" thickBot="1">
      <c r="C7" s="162" t="s">
        <v>19</v>
      </c>
      <c r="D7" s="163"/>
      <c r="E7" s="163"/>
      <c r="F7" s="164">
        <v>43568</v>
      </c>
      <c r="G7" s="165"/>
      <c r="H7" s="166">
        <v>31518</v>
      </c>
      <c r="I7" s="165"/>
      <c r="J7" s="164">
        <v>16190</v>
      </c>
      <c r="K7" s="193"/>
      <c r="L7" s="190">
        <f>SUM(F7:K7)</f>
        <v>91276</v>
      </c>
      <c r="M7" s="191"/>
      <c r="P7" s="150"/>
      <c r="Q7" s="145"/>
      <c r="R7" s="145"/>
      <c r="S7" s="6"/>
    </row>
    <row r="8" spans="3:21" s="1" customFormat="1" ht="39.75" customHeight="1">
      <c r="C8" s="151"/>
      <c r="D8" s="151"/>
      <c r="E8" s="151"/>
      <c r="F8" s="152"/>
      <c r="G8" s="152"/>
      <c r="H8" s="153"/>
      <c r="I8" s="153"/>
      <c r="J8" s="152"/>
      <c r="K8" s="152"/>
      <c r="L8" s="152"/>
      <c r="M8" s="152"/>
      <c r="N8" s="153"/>
      <c r="O8" s="153"/>
      <c r="R8" s="150"/>
      <c r="S8" s="145"/>
      <c r="T8" s="145"/>
      <c r="U8" s="6"/>
    </row>
    <row r="9" spans="3:17" ht="45" customHeight="1">
      <c r="C9" s="111" t="s">
        <v>23</v>
      </c>
      <c r="E9" s="112"/>
      <c r="O9" s="142"/>
      <c r="P9" s="144" t="s">
        <v>75</v>
      </c>
      <c r="Q9" s="110"/>
    </row>
    <row r="10" spans="3:17" ht="6.75" customHeight="1" thickBot="1">
      <c r="C10" s="113"/>
      <c r="D10" s="113"/>
      <c r="E10" s="114"/>
      <c r="L10" s="115"/>
      <c r="M10" s="115"/>
      <c r="N10" s="194"/>
      <c r="O10" s="194"/>
      <c r="P10" s="194"/>
      <c r="Q10" s="115"/>
    </row>
    <row r="11" spans="3:17" ht="49.5" customHeight="1">
      <c r="C11" s="154"/>
      <c r="D11" s="155"/>
      <c r="E11" s="155"/>
      <c r="F11" s="11" t="s">
        <v>7</v>
      </c>
      <c r="G11" s="11" t="s">
        <v>8</v>
      </c>
      <c r="H11" s="12" t="s">
        <v>9</v>
      </c>
      <c r="I11" s="13" t="s">
        <v>34</v>
      </c>
      <c r="J11" s="14" t="s">
        <v>1</v>
      </c>
      <c r="K11" s="14" t="s">
        <v>2</v>
      </c>
      <c r="L11" s="14" t="s">
        <v>3</v>
      </c>
      <c r="M11" s="14" t="s">
        <v>4</v>
      </c>
      <c r="N11" s="14" t="s">
        <v>5</v>
      </c>
      <c r="O11" s="15" t="s">
        <v>9</v>
      </c>
      <c r="P11" s="16" t="s">
        <v>6</v>
      </c>
      <c r="Q11" s="17"/>
    </row>
    <row r="12" spans="3:17" ht="49.5" customHeight="1">
      <c r="C12" s="167" t="s">
        <v>80</v>
      </c>
      <c r="D12" s="168"/>
      <c r="E12" s="169"/>
      <c r="F12" s="24">
        <f>SUM(F13:F15)</f>
        <v>3373</v>
      </c>
      <c r="G12" s="24">
        <f>SUM(G13:G15)</f>
        <v>2745</v>
      </c>
      <c r="H12" s="25">
        <f>SUM(H13:H15)</f>
        <v>6118</v>
      </c>
      <c r="I12" s="19">
        <v>0</v>
      </c>
      <c r="J12" s="24">
        <f aca="true" t="shared" si="0" ref="J12:O12">SUM(J13:J15)</f>
        <v>4343</v>
      </c>
      <c r="K12" s="24">
        <f t="shared" si="0"/>
        <v>2564</v>
      </c>
      <c r="L12" s="24">
        <f t="shared" si="0"/>
        <v>2045</v>
      </c>
      <c r="M12" s="24">
        <f t="shared" si="0"/>
        <v>2478</v>
      </c>
      <c r="N12" s="24">
        <f t="shared" si="0"/>
        <v>1465</v>
      </c>
      <c r="O12" s="25">
        <f t="shared" si="0"/>
        <v>12895</v>
      </c>
      <c r="P12" s="27">
        <f aca="true" t="shared" si="1" ref="P12:P17">H12+O12</f>
        <v>19013</v>
      </c>
      <c r="Q12" s="17"/>
    </row>
    <row r="13" spans="3:16" ht="49.5" customHeight="1">
      <c r="C13" s="167" t="s">
        <v>81</v>
      </c>
      <c r="D13" s="170"/>
      <c r="E13" s="171"/>
      <c r="F13" s="24">
        <v>403</v>
      </c>
      <c r="G13" s="24">
        <v>308</v>
      </c>
      <c r="H13" s="25">
        <f>SUM(F13:G13)</f>
        <v>711</v>
      </c>
      <c r="I13" s="19">
        <v>0</v>
      </c>
      <c r="J13" s="24">
        <v>452</v>
      </c>
      <c r="K13" s="24">
        <v>294</v>
      </c>
      <c r="L13" s="24">
        <v>179</v>
      </c>
      <c r="M13" s="24">
        <v>195</v>
      </c>
      <c r="N13" s="24">
        <v>119</v>
      </c>
      <c r="O13" s="25">
        <f>SUM(J13:N13)</f>
        <v>1239</v>
      </c>
      <c r="P13" s="27">
        <f t="shared" si="1"/>
        <v>1950</v>
      </c>
    </row>
    <row r="14" spans="3:16" ht="49.5" customHeight="1">
      <c r="C14" s="181" t="s">
        <v>82</v>
      </c>
      <c r="D14" s="182"/>
      <c r="E14" s="182"/>
      <c r="F14" s="24">
        <v>1618</v>
      </c>
      <c r="G14" s="24">
        <v>1100</v>
      </c>
      <c r="H14" s="25">
        <f>SUM(F14:G14)</f>
        <v>2718</v>
      </c>
      <c r="I14" s="19">
        <v>0</v>
      </c>
      <c r="J14" s="24">
        <v>1539</v>
      </c>
      <c r="K14" s="24">
        <v>825</v>
      </c>
      <c r="L14" s="24">
        <v>609</v>
      </c>
      <c r="M14" s="24">
        <v>668</v>
      </c>
      <c r="N14" s="24">
        <v>428</v>
      </c>
      <c r="O14" s="25">
        <f>SUM(J14:N14)</f>
        <v>4069</v>
      </c>
      <c r="P14" s="27">
        <f t="shared" si="1"/>
        <v>6787</v>
      </c>
    </row>
    <row r="15" spans="3:16" ht="49.5" customHeight="1">
      <c r="C15" s="181" t="s">
        <v>83</v>
      </c>
      <c r="D15" s="182"/>
      <c r="E15" s="182"/>
      <c r="F15" s="24">
        <v>1352</v>
      </c>
      <c r="G15" s="24">
        <v>1337</v>
      </c>
      <c r="H15" s="25">
        <f>SUM(F15:G15)</f>
        <v>2689</v>
      </c>
      <c r="I15" s="19"/>
      <c r="J15" s="24">
        <v>2352</v>
      </c>
      <c r="K15" s="24">
        <v>1445</v>
      </c>
      <c r="L15" s="24">
        <v>1257</v>
      </c>
      <c r="M15" s="24">
        <v>1615</v>
      </c>
      <c r="N15" s="24">
        <v>918</v>
      </c>
      <c r="O15" s="25">
        <f>SUM(J15:N15)</f>
        <v>7587</v>
      </c>
      <c r="P15" s="27">
        <f t="shared" si="1"/>
        <v>10276</v>
      </c>
    </row>
    <row r="16" spans="3:16" ht="49.5" customHeight="1">
      <c r="C16" s="181" t="s">
        <v>84</v>
      </c>
      <c r="D16" s="182"/>
      <c r="E16" s="182"/>
      <c r="F16" s="24">
        <v>36</v>
      </c>
      <c r="G16" s="24">
        <v>43</v>
      </c>
      <c r="H16" s="25">
        <f>SUM(F16:G16)</f>
        <v>79</v>
      </c>
      <c r="I16" s="19">
        <v>0</v>
      </c>
      <c r="J16" s="24">
        <v>71</v>
      </c>
      <c r="K16" s="24">
        <v>56</v>
      </c>
      <c r="L16" s="24">
        <v>34</v>
      </c>
      <c r="M16" s="24">
        <v>42</v>
      </c>
      <c r="N16" s="24">
        <v>21</v>
      </c>
      <c r="O16" s="25">
        <f>SUM(J16:N16)</f>
        <v>224</v>
      </c>
      <c r="P16" s="27">
        <f t="shared" si="1"/>
        <v>303</v>
      </c>
    </row>
    <row r="17" spans="3:16" ht="49.5" customHeight="1" thickBot="1">
      <c r="C17" s="183" t="s">
        <v>85</v>
      </c>
      <c r="D17" s="184"/>
      <c r="E17" s="184"/>
      <c r="F17" s="117">
        <f>F12+F16</f>
        <v>3409</v>
      </c>
      <c r="G17" s="117">
        <f>G12+G16</f>
        <v>2788</v>
      </c>
      <c r="H17" s="117">
        <f>H12+H16</f>
        <v>6197</v>
      </c>
      <c r="I17" s="118">
        <v>0</v>
      </c>
      <c r="J17" s="117">
        <f aca="true" t="shared" si="2" ref="J17:O17">J12+J16</f>
        <v>4414</v>
      </c>
      <c r="K17" s="117">
        <f t="shared" si="2"/>
        <v>2620</v>
      </c>
      <c r="L17" s="117">
        <f t="shared" si="2"/>
        <v>2079</v>
      </c>
      <c r="M17" s="117">
        <f t="shared" si="2"/>
        <v>2520</v>
      </c>
      <c r="N17" s="117">
        <f t="shared" si="2"/>
        <v>1486</v>
      </c>
      <c r="O17" s="117">
        <f t="shared" si="2"/>
        <v>13119</v>
      </c>
      <c r="P17" s="119">
        <f t="shared" si="1"/>
        <v>19316</v>
      </c>
    </row>
    <row r="18" ht="39.75" customHeight="1"/>
    <row r="19" spans="3:17" ht="39.75" customHeight="1">
      <c r="C19" s="111" t="s">
        <v>24</v>
      </c>
      <c r="E19" s="112"/>
      <c r="N19" s="110"/>
      <c r="O19" s="110"/>
      <c r="P19" s="146" t="s">
        <v>76</v>
      </c>
      <c r="Q19" s="110"/>
    </row>
    <row r="20" spans="3:17" ht="6.75" customHeight="1" thickBot="1">
      <c r="C20" s="113"/>
      <c r="D20" s="113"/>
      <c r="E20" s="114"/>
      <c r="L20" s="115"/>
      <c r="M20" s="115"/>
      <c r="N20" s="115"/>
      <c r="P20" s="115"/>
      <c r="Q20" s="115"/>
    </row>
    <row r="21" spans="3:17" ht="49.5" customHeight="1">
      <c r="C21" s="154"/>
      <c r="D21" s="155"/>
      <c r="E21" s="155"/>
      <c r="F21" s="177" t="s">
        <v>15</v>
      </c>
      <c r="G21" s="172"/>
      <c r="H21" s="172"/>
      <c r="I21" s="172" t="s">
        <v>16</v>
      </c>
      <c r="J21" s="172"/>
      <c r="K21" s="172"/>
      <c r="L21" s="172"/>
      <c r="M21" s="172"/>
      <c r="N21" s="172"/>
      <c r="O21" s="172"/>
      <c r="P21" s="173" t="s">
        <v>6</v>
      </c>
      <c r="Q21" s="17"/>
    </row>
    <row r="22" spans="3:17" ht="49.5" customHeight="1">
      <c r="C22" s="156"/>
      <c r="D22" s="157"/>
      <c r="E22" s="157"/>
      <c r="F22" s="18" t="s">
        <v>7</v>
      </c>
      <c r="G22" s="18" t="s">
        <v>8</v>
      </c>
      <c r="H22" s="20" t="s">
        <v>9</v>
      </c>
      <c r="I22" s="21" t="s">
        <v>28</v>
      </c>
      <c r="J22" s="18" t="s">
        <v>1</v>
      </c>
      <c r="K22" s="22" t="s">
        <v>2</v>
      </c>
      <c r="L22" s="22" t="s">
        <v>3</v>
      </c>
      <c r="M22" s="22" t="s">
        <v>4</v>
      </c>
      <c r="N22" s="22" t="s">
        <v>5</v>
      </c>
      <c r="O22" s="23" t="s">
        <v>9</v>
      </c>
      <c r="P22" s="174"/>
      <c r="Q22" s="17"/>
    </row>
    <row r="23" spans="3:17" ht="49.5" customHeight="1">
      <c r="C23" s="116" t="s">
        <v>12</v>
      </c>
      <c r="D23" s="18"/>
      <c r="E23" s="18"/>
      <c r="F23" s="24">
        <v>848</v>
      </c>
      <c r="G23" s="24">
        <v>1164</v>
      </c>
      <c r="H23" s="25">
        <f>SUM(F23:G23)</f>
        <v>2012</v>
      </c>
      <c r="I23" s="26">
        <v>0</v>
      </c>
      <c r="J23" s="24">
        <v>3215</v>
      </c>
      <c r="K23" s="24">
        <v>1934</v>
      </c>
      <c r="L23" s="24">
        <v>1187</v>
      </c>
      <c r="M23" s="24">
        <v>810</v>
      </c>
      <c r="N23" s="24">
        <v>350</v>
      </c>
      <c r="O23" s="25">
        <f>SUM(I23:N23)</f>
        <v>7496</v>
      </c>
      <c r="P23" s="27">
        <f>H23+O23</f>
        <v>9508</v>
      </c>
      <c r="Q23" s="17"/>
    </row>
    <row r="24" spans="3:16" ht="49.5" customHeight="1">
      <c r="C24" s="181" t="s">
        <v>13</v>
      </c>
      <c r="D24" s="182"/>
      <c r="E24" s="182"/>
      <c r="F24" s="24">
        <v>9</v>
      </c>
      <c r="G24" s="24">
        <v>20</v>
      </c>
      <c r="H24" s="25">
        <f>SUM(F24:G24)</f>
        <v>29</v>
      </c>
      <c r="I24" s="26">
        <v>0</v>
      </c>
      <c r="J24" s="24">
        <v>57</v>
      </c>
      <c r="K24" s="24">
        <v>38</v>
      </c>
      <c r="L24" s="24">
        <v>17</v>
      </c>
      <c r="M24" s="24">
        <v>16</v>
      </c>
      <c r="N24" s="24">
        <v>11</v>
      </c>
      <c r="O24" s="25">
        <f>SUM(I24:N24)</f>
        <v>139</v>
      </c>
      <c r="P24" s="27">
        <f>H24+O24</f>
        <v>168</v>
      </c>
    </row>
    <row r="25" spans="3:16" ht="49.5" customHeight="1" thickBot="1">
      <c r="C25" s="183" t="s">
        <v>14</v>
      </c>
      <c r="D25" s="184"/>
      <c r="E25" s="184"/>
      <c r="F25" s="117">
        <f>SUM(F23:F24)</f>
        <v>857</v>
      </c>
      <c r="G25" s="117">
        <f>SUM(G23:G24)</f>
        <v>1184</v>
      </c>
      <c r="H25" s="120">
        <f>SUM(F25:G25)</f>
        <v>2041</v>
      </c>
      <c r="I25" s="121">
        <f>SUM(I23:I24)</f>
        <v>0</v>
      </c>
      <c r="J25" s="117">
        <f aca="true" t="shared" si="3" ref="J25:O25">SUM(J23:J24)</f>
        <v>3272</v>
      </c>
      <c r="K25" s="117">
        <f t="shared" si="3"/>
        <v>1972</v>
      </c>
      <c r="L25" s="117">
        <f t="shared" si="3"/>
        <v>1204</v>
      </c>
      <c r="M25" s="117">
        <f t="shared" si="3"/>
        <v>826</v>
      </c>
      <c r="N25" s="117">
        <f t="shared" si="3"/>
        <v>361</v>
      </c>
      <c r="O25" s="120">
        <f t="shared" si="3"/>
        <v>7635</v>
      </c>
      <c r="P25" s="119">
        <f>H25+O25</f>
        <v>9676</v>
      </c>
    </row>
    <row r="26" ht="39.75" customHeight="1"/>
    <row r="27" spans="3:17" ht="39.75" customHeight="1">
      <c r="C27" s="111" t="s">
        <v>25</v>
      </c>
      <c r="E27" s="112"/>
      <c r="N27" s="110"/>
      <c r="O27" s="110"/>
      <c r="P27" s="146" t="s">
        <v>76</v>
      </c>
      <c r="Q27" s="110"/>
    </row>
    <row r="28" spans="3:17" ht="6.75" customHeight="1" thickBot="1">
      <c r="C28" s="113"/>
      <c r="D28" s="113"/>
      <c r="E28" s="114"/>
      <c r="L28" s="115"/>
      <c r="M28" s="115"/>
      <c r="N28" s="115"/>
      <c r="P28" s="115"/>
      <c r="Q28" s="115"/>
    </row>
    <row r="29" spans="3:17" ht="49.5" customHeight="1">
      <c r="C29" s="154"/>
      <c r="D29" s="155"/>
      <c r="E29" s="155"/>
      <c r="F29" s="177" t="s">
        <v>15</v>
      </c>
      <c r="G29" s="172"/>
      <c r="H29" s="172"/>
      <c r="I29" s="172" t="s">
        <v>16</v>
      </c>
      <c r="J29" s="172"/>
      <c r="K29" s="172"/>
      <c r="L29" s="172"/>
      <c r="M29" s="172"/>
      <c r="N29" s="172"/>
      <c r="O29" s="172"/>
      <c r="P29" s="173" t="s">
        <v>6</v>
      </c>
      <c r="Q29" s="17"/>
    </row>
    <row r="30" spans="3:17" ht="49.5" customHeight="1">
      <c r="C30" s="156"/>
      <c r="D30" s="157"/>
      <c r="E30" s="157"/>
      <c r="F30" s="18" t="s">
        <v>7</v>
      </c>
      <c r="G30" s="18" t="s">
        <v>8</v>
      </c>
      <c r="H30" s="20" t="s">
        <v>9</v>
      </c>
      <c r="I30" s="21" t="s">
        <v>28</v>
      </c>
      <c r="J30" s="18" t="s">
        <v>1</v>
      </c>
      <c r="K30" s="22" t="s">
        <v>2</v>
      </c>
      <c r="L30" s="22" t="s">
        <v>3</v>
      </c>
      <c r="M30" s="22" t="s">
        <v>4</v>
      </c>
      <c r="N30" s="22" t="s">
        <v>5</v>
      </c>
      <c r="O30" s="23" t="s">
        <v>9</v>
      </c>
      <c r="P30" s="174"/>
      <c r="Q30" s="17"/>
    </row>
    <row r="31" spans="3:17" ht="49.5" customHeight="1">
      <c r="C31" s="116" t="s">
        <v>12</v>
      </c>
      <c r="D31" s="18"/>
      <c r="E31" s="18"/>
      <c r="F31" s="24">
        <v>12</v>
      </c>
      <c r="G31" s="24">
        <v>13</v>
      </c>
      <c r="H31" s="25">
        <f>SUM(F31:G31)</f>
        <v>25</v>
      </c>
      <c r="I31" s="26">
        <v>0</v>
      </c>
      <c r="J31" s="24">
        <v>1035</v>
      </c>
      <c r="K31" s="24">
        <v>705</v>
      </c>
      <c r="L31" s="24">
        <v>563</v>
      </c>
      <c r="M31" s="24">
        <v>492</v>
      </c>
      <c r="N31" s="24">
        <v>293</v>
      </c>
      <c r="O31" s="25">
        <f>SUM(I31:N31)</f>
        <v>3088</v>
      </c>
      <c r="P31" s="27">
        <f>H31+O31</f>
        <v>3113</v>
      </c>
      <c r="Q31" s="17"/>
    </row>
    <row r="32" spans="3:16" ht="49.5" customHeight="1">
      <c r="C32" s="181" t="s">
        <v>13</v>
      </c>
      <c r="D32" s="182"/>
      <c r="E32" s="182"/>
      <c r="F32" s="24">
        <v>0</v>
      </c>
      <c r="G32" s="24">
        <v>0</v>
      </c>
      <c r="H32" s="25">
        <f>SUM(F32:G32)</f>
        <v>0</v>
      </c>
      <c r="I32" s="26">
        <v>0</v>
      </c>
      <c r="J32" s="24">
        <v>11</v>
      </c>
      <c r="K32" s="24">
        <v>9</v>
      </c>
      <c r="L32" s="24">
        <v>5</v>
      </c>
      <c r="M32" s="24">
        <v>3</v>
      </c>
      <c r="N32" s="24">
        <v>4</v>
      </c>
      <c r="O32" s="25">
        <f>SUM(I32:N32)</f>
        <v>32</v>
      </c>
      <c r="P32" s="27">
        <f>H32+O32</f>
        <v>32</v>
      </c>
    </row>
    <row r="33" spans="3:16" ht="49.5" customHeight="1" thickBot="1">
      <c r="C33" s="183" t="s">
        <v>14</v>
      </c>
      <c r="D33" s="184"/>
      <c r="E33" s="184"/>
      <c r="F33" s="117">
        <f>SUM(F31:F32)</f>
        <v>12</v>
      </c>
      <c r="G33" s="117">
        <f>SUM(G31:G32)</f>
        <v>13</v>
      </c>
      <c r="H33" s="120">
        <f>SUM(F33:G33)</f>
        <v>25</v>
      </c>
      <c r="I33" s="121">
        <f aca="true" t="shared" si="4" ref="I33:N33">SUM(I31:I32)</f>
        <v>0</v>
      </c>
      <c r="J33" s="117">
        <f t="shared" si="4"/>
        <v>1046</v>
      </c>
      <c r="K33" s="117">
        <f t="shared" si="4"/>
        <v>714</v>
      </c>
      <c r="L33" s="117">
        <f t="shared" si="4"/>
        <v>568</v>
      </c>
      <c r="M33" s="117">
        <f t="shared" si="4"/>
        <v>495</v>
      </c>
      <c r="N33" s="117">
        <f t="shared" si="4"/>
        <v>297</v>
      </c>
      <c r="O33" s="120">
        <f>SUM(I33:N33)</f>
        <v>3120</v>
      </c>
      <c r="P33" s="119">
        <f>H33+O33</f>
        <v>3145</v>
      </c>
    </row>
    <row r="34" ht="39.75" customHeight="1"/>
    <row r="35" spans="3:17" ht="39.75" customHeight="1">
      <c r="C35" s="111" t="s">
        <v>26</v>
      </c>
      <c r="E35" s="112"/>
      <c r="N35" s="110"/>
      <c r="O35" s="146" t="s">
        <v>76</v>
      </c>
      <c r="P35" s="110"/>
      <c r="Q35" s="110"/>
    </row>
    <row r="36" spans="3:17" ht="6.75" customHeight="1" thickBot="1">
      <c r="C36" s="113"/>
      <c r="D36" s="113"/>
      <c r="E36" s="114"/>
      <c r="L36" s="115"/>
      <c r="M36" s="115"/>
      <c r="N36" s="115"/>
      <c r="P36" s="115"/>
      <c r="Q36" s="115"/>
    </row>
    <row r="37" spans="3:17" ht="49.5" customHeight="1">
      <c r="C37" s="154"/>
      <c r="D37" s="155"/>
      <c r="E37" s="155"/>
      <c r="F37" s="177" t="s">
        <v>15</v>
      </c>
      <c r="G37" s="172"/>
      <c r="H37" s="172"/>
      <c r="I37" s="172" t="s">
        <v>16</v>
      </c>
      <c r="J37" s="172"/>
      <c r="K37" s="172"/>
      <c r="L37" s="172"/>
      <c r="M37" s="172"/>
      <c r="N37" s="180"/>
      <c r="O37" s="178" t="s">
        <v>6</v>
      </c>
      <c r="P37" s="17"/>
      <c r="Q37" s="17"/>
    </row>
    <row r="38" spans="3:17" ht="49.5" customHeight="1" thickBot="1">
      <c r="C38" s="175"/>
      <c r="D38" s="176"/>
      <c r="E38" s="176"/>
      <c r="F38" s="28" t="s">
        <v>7</v>
      </c>
      <c r="G38" s="28" t="s">
        <v>8</v>
      </c>
      <c r="H38" s="29" t="s">
        <v>9</v>
      </c>
      <c r="I38" s="30" t="s">
        <v>1</v>
      </c>
      <c r="J38" s="28" t="s">
        <v>2</v>
      </c>
      <c r="K38" s="31" t="s">
        <v>3</v>
      </c>
      <c r="L38" s="31" t="s">
        <v>4</v>
      </c>
      <c r="M38" s="31" t="s">
        <v>5</v>
      </c>
      <c r="N38" s="32" t="s">
        <v>10</v>
      </c>
      <c r="O38" s="179"/>
      <c r="P38" s="17"/>
      <c r="Q38" s="17"/>
    </row>
    <row r="39" spans="3:17" ht="49.5" customHeight="1">
      <c r="C39" s="122" t="s">
        <v>17</v>
      </c>
      <c r="D39" s="11"/>
      <c r="E39" s="11"/>
      <c r="F39" s="33">
        <f>SUM(F40:F41)</f>
        <v>0</v>
      </c>
      <c r="G39" s="33">
        <f>SUM(G40:G41)</f>
        <v>0</v>
      </c>
      <c r="H39" s="34">
        <f aca="true" t="shared" si="5" ref="H39:H48">SUM(F39:G39)</f>
        <v>0</v>
      </c>
      <c r="I39" s="35">
        <f>SUM(I40:I41)</f>
        <v>8</v>
      </c>
      <c r="J39" s="33">
        <f>SUM(J40:J41)</f>
        <v>16</v>
      </c>
      <c r="K39" s="33">
        <f>SUM(K40:K41)</f>
        <v>192</v>
      </c>
      <c r="L39" s="33">
        <f>SUM(L40:L41)</f>
        <v>479</v>
      </c>
      <c r="M39" s="33">
        <f>SUM(M40:M41)</f>
        <v>385</v>
      </c>
      <c r="N39" s="34">
        <f aca="true" t="shared" si="6" ref="N39:N48">SUM(I39:M39)</f>
        <v>1080</v>
      </c>
      <c r="O39" s="36">
        <f aca="true" t="shared" si="7" ref="O39:O48">H39+N39</f>
        <v>1080</v>
      </c>
      <c r="P39" s="17"/>
      <c r="Q39" s="17"/>
    </row>
    <row r="40" spans="3:15" ht="49.5" customHeight="1">
      <c r="C40" s="181" t="s">
        <v>12</v>
      </c>
      <c r="D40" s="182"/>
      <c r="E40" s="182"/>
      <c r="F40" s="24">
        <v>0</v>
      </c>
      <c r="G40" s="24">
        <v>0</v>
      </c>
      <c r="H40" s="25">
        <f t="shared" si="5"/>
        <v>0</v>
      </c>
      <c r="I40" s="26">
        <v>8</v>
      </c>
      <c r="J40" s="24">
        <v>15</v>
      </c>
      <c r="K40" s="24">
        <v>189</v>
      </c>
      <c r="L40" s="24">
        <v>477</v>
      </c>
      <c r="M40" s="24">
        <v>383</v>
      </c>
      <c r="N40" s="25">
        <f t="shared" si="6"/>
        <v>1072</v>
      </c>
      <c r="O40" s="27">
        <f t="shared" si="7"/>
        <v>1072</v>
      </c>
    </row>
    <row r="41" spans="3:15" ht="49.5" customHeight="1" thickBot="1">
      <c r="C41" s="183" t="s">
        <v>13</v>
      </c>
      <c r="D41" s="184"/>
      <c r="E41" s="184"/>
      <c r="F41" s="117">
        <v>0</v>
      </c>
      <c r="G41" s="117">
        <v>0</v>
      </c>
      <c r="H41" s="120">
        <f t="shared" si="5"/>
        <v>0</v>
      </c>
      <c r="I41" s="121">
        <v>0</v>
      </c>
      <c r="J41" s="117">
        <v>1</v>
      </c>
      <c r="K41" s="117">
        <v>3</v>
      </c>
      <c r="L41" s="117">
        <v>2</v>
      </c>
      <c r="M41" s="117">
        <v>2</v>
      </c>
      <c r="N41" s="120">
        <f t="shared" si="6"/>
        <v>8</v>
      </c>
      <c r="O41" s="119">
        <f t="shared" si="7"/>
        <v>8</v>
      </c>
    </row>
    <row r="42" spans="3:15" ht="49.5" customHeight="1">
      <c r="C42" s="197" t="s">
        <v>29</v>
      </c>
      <c r="D42" s="198"/>
      <c r="E42" s="198"/>
      <c r="F42" s="33">
        <f>SUM(F43:F44)</f>
        <v>0</v>
      </c>
      <c r="G42" s="33">
        <f>SUM(G43:G44)</f>
        <v>0</v>
      </c>
      <c r="H42" s="34">
        <f t="shared" si="5"/>
        <v>0</v>
      </c>
      <c r="I42" s="35">
        <f>SUM(I43:I44)</f>
        <v>143</v>
      </c>
      <c r="J42" s="33">
        <f>SUM(J43:J44)</f>
        <v>150</v>
      </c>
      <c r="K42" s="33">
        <f>SUM(K43:K44)</f>
        <v>197</v>
      </c>
      <c r="L42" s="33">
        <f>SUM(L43:L44)</f>
        <v>237</v>
      </c>
      <c r="M42" s="33">
        <f>SUM(M43:M44)</f>
        <v>103</v>
      </c>
      <c r="N42" s="34">
        <f t="shared" si="6"/>
        <v>830</v>
      </c>
      <c r="O42" s="36">
        <f t="shared" si="7"/>
        <v>830</v>
      </c>
    </row>
    <row r="43" spans="3:15" ht="49.5" customHeight="1">
      <c r="C43" s="181" t="s">
        <v>12</v>
      </c>
      <c r="D43" s="182"/>
      <c r="E43" s="182"/>
      <c r="F43" s="24">
        <v>0</v>
      </c>
      <c r="G43" s="24">
        <v>0</v>
      </c>
      <c r="H43" s="25">
        <f t="shared" si="5"/>
        <v>0</v>
      </c>
      <c r="I43" s="26">
        <v>142</v>
      </c>
      <c r="J43" s="24">
        <v>149</v>
      </c>
      <c r="K43" s="24">
        <v>195</v>
      </c>
      <c r="L43" s="24">
        <v>234</v>
      </c>
      <c r="M43" s="24">
        <v>102</v>
      </c>
      <c r="N43" s="25">
        <f t="shared" si="6"/>
        <v>822</v>
      </c>
      <c r="O43" s="27">
        <f t="shared" si="7"/>
        <v>822</v>
      </c>
    </row>
    <row r="44" spans="3:15" ht="49.5" customHeight="1" thickBot="1">
      <c r="C44" s="183" t="s">
        <v>13</v>
      </c>
      <c r="D44" s="184"/>
      <c r="E44" s="184"/>
      <c r="F44" s="117">
        <v>0</v>
      </c>
      <c r="G44" s="117">
        <v>0</v>
      </c>
      <c r="H44" s="120">
        <f t="shared" si="5"/>
        <v>0</v>
      </c>
      <c r="I44" s="121">
        <v>1</v>
      </c>
      <c r="J44" s="117">
        <v>1</v>
      </c>
      <c r="K44" s="117">
        <v>2</v>
      </c>
      <c r="L44" s="117">
        <v>3</v>
      </c>
      <c r="M44" s="117">
        <v>1</v>
      </c>
      <c r="N44" s="120">
        <f t="shared" si="6"/>
        <v>8</v>
      </c>
      <c r="O44" s="119">
        <f t="shared" si="7"/>
        <v>8</v>
      </c>
    </row>
    <row r="45" spans="3:15" ht="49.5" customHeight="1">
      <c r="C45" s="197" t="s">
        <v>18</v>
      </c>
      <c r="D45" s="198"/>
      <c r="E45" s="198"/>
      <c r="F45" s="33">
        <f>SUM(F46:F47)</f>
        <v>0</v>
      </c>
      <c r="G45" s="33">
        <f>SUM(G46:G47)</f>
        <v>0</v>
      </c>
      <c r="H45" s="34">
        <f t="shared" si="5"/>
        <v>0</v>
      </c>
      <c r="I45" s="35">
        <f>SUM(I46:I47)</f>
        <v>14</v>
      </c>
      <c r="J45" s="33">
        <f>SUM(J46:J47)</f>
        <v>10</v>
      </c>
      <c r="K45" s="33">
        <f>SUM(K46:K47)</f>
        <v>40</v>
      </c>
      <c r="L45" s="33">
        <f>SUM(L46:L47)</f>
        <v>168</v>
      </c>
      <c r="M45" s="33">
        <f>SUM(M46:M47)</f>
        <v>121</v>
      </c>
      <c r="N45" s="34">
        <f>SUM(I45:M45)</f>
        <v>353</v>
      </c>
      <c r="O45" s="36">
        <f t="shared" si="7"/>
        <v>353</v>
      </c>
    </row>
    <row r="46" spans="3:15" ht="49.5" customHeight="1">
      <c r="C46" s="181" t="s">
        <v>12</v>
      </c>
      <c r="D46" s="182"/>
      <c r="E46" s="182"/>
      <c r="F46" s="24">
        <v>0</v>
      </c>
      <c r="G46" s="24">
        <v>0</v>
      </c>
      <c r="H46" s="25">
        <f t="shared" si="5"/>
        <v>0</v>
      </c>
      <c r="I46" s="26">
        <v>14</v>
      </c>
      <c r="J46" s="24">
        <v>10</v>
      </c>
      <c r="K46" s="24">
        <v>40</v>
      </c>
      <c r="L46" s="24">
        <v>166</v>
      </c>
      <c r="M46" s="24">
        <v>118</v>
      </c>
      <c r="N46" s="25">
        <f t="shared" si="6"/>
        <v>348</v>
      </c>
      <c r="O46" s="27">
        <f t="shared" si="7"/>
        <v>348</v>
      </c>
    </row>
    <row r="47" spans="3:15" ht="49.5" customHeight="1" thickBot="1">
      <c r="C47" s="183" t="s">
        <v>13</v>
      </c>
      <c r="D47" s="184"/>
      <c r="E47" s="184"/>
      <c r="F47" s="117">
        <v>0</v>
      </c>
      <c r="G47" s="117">
        <v>0</v>
      </c>
      <c r="H47" s="120">
        <f t="shared" si="5"/>
        <v>0</v>
      </c>
      <c r="I47" s="121">
        <v>0</v>
      </c>
      <c r="J47" s="117">
        <v>0</v>
      </c>
      <c r="K47" s="117">
        <v>0</v>
      </c>
      <c r="L47" s="117">
        <v>2</v>
      </c>
      <c r="M47" s="117">
        <v>3</v>
      </c>
      <c r="N47" s="120">
        <f t="shared" si="6"/>
        <v>5</v>
      </c>
      <c r="O47" s="119">
        <f t="shared" si="7"/>
        <v>5</v>
      </c>
    </row>
    <row r="48" spans="3:15" ht="49.5" customHeight="1" thickBot="1">
      <c r="C48" s="195" t="s">
        <v>14</v>
      </c>
      <c r="D48" s="196"/>
      <c r="E48" s="196"/>
      <c r="F48" s="123">
        <v>0</v>
      </c>
      <c r="G48" s="123">
        <v>0</v>
      </c>
      <c r="H48" s="124">
        <f t="shared" si="5"/>
        <v>0</v>
      </c>
      <c r="I48" s="125">
        <v>165</v>
      </c>
      <c r="J48" s="123">
        <v>176</v>
      </c>
      <c r="K48" s="123">
        <v>429</v>
      </c>
      <c r="L48" s="123">
        <v>879</v>
      </c>
      <c r="M48" s="123">
        <v>605</v>
      </c>
      <c r="N48" s="124">
        <f t="shared" si="6"/>
        <v>2254</v>
      </c>
      <c r="O48" s="126">
        <f t="shared" si="7"/>
        <v>2254</v>
      </c>
    </row>
    <row r="49" ht="34.5" customHeight="1"/>
    <row r="50" ht="12"/>
  </sheetData>
  <sheetProtection/>
  <mergeCells count="47">
    <mergeCell ref="C40:E40"/>
    <mergeCell ref="C48:E48"/>
    <mergeCell ref="C41:E41"/>
    <mergeCell ref="C42:E42"/>
    <mergeCell ref="C43:E43"/>
    <mergeCell ref="C44:E44"/>
    <mergeCell ref="C45:E45"/>
    <mergeCell ref="C46:E46"/>
    <mergeCell ref="C47:E47"/>
    <mergeCell ref="O2:P2"/>
    <mergeCell ref="O3:P3"/>
    <mergeCell ref="P21:P22"/>
    <mergeCell ref="I21:O21"/>
    <mergeCell ref="L6:M6"/>
    <mergeCell ref="L7:M7"/>
    <mergeCell ref="J6:K6"/>
    <mergeCell ref="J7:K7"/>
    <mergeCell ref="N10:P10"/>
    <mergeCell ref="C24:E24"/>
    <mergeCell ref="C25:E25"/>
    <mergeCell ref="F1:N1"/>
    <mergeCell ref="F2:N2"/>
    <mergeCell ref="C16:E16"/>
    <mergeCell ref="C11:E11"/>
    <mergeCell ref="C14:E14"/>
    <mergeCell ref="C17:E17"/>
    <mergeCell ref="C15:E15"/>
    <mergeCell ref="I29:O29"/>
    <mergeCell ref="P29:P30"/>
    <mergeCell ref="C29:E30"/>
    <mergeCell ref="C37:E38"/>
    <mergeCell ref="F37:H37"/>
    <mergeCell ref="O37:O38"/>
    <mergeCell ref="I37:N37"/>
    <mergeCell ref="F29:H29"/>
    <mergeCell ref="C32:E32"/>
    <mergeCell ref="C33:E33"/>
    <mergeCell ref="C21:E22"/>
    <mergeCell ref="C6:E6"/>
    <mergeCell ref="F6:G6"/>
    <mergeCell ref="H6:I6"/>
    <mergeCell ref="C7:E7"/>
    <mergeCell ref="F7:G7"/>
    <mergeCell ref="H7:I7"/>
    <mergeCell ref="C12:E12"/>
    <mergeCell ref="C13:E13"/>
    <mergeCell ref="F21:H21"/>
  </mergeCells>
  <printOptions/>
  <pageMargins left="0.5905511811023623" right="0.49" top="0.7874015748031497" bottom="0.5905511811023623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9" t="s">
        <v>21</v>
      </c>
      <c r="H1" s="199"/>
      <c r="I1" s="199"/>
      <c r="J1" s="199"/>
      <c r="K1" s="199"/>
      <c r="L1" s="199"/>
      <c r="M1" s="199"/>
      <c r="N1" s="37"/>
      <c r="O1" s="4"/>
    </row>
    <row r="2" spans="5:16" ht="30" customHeight="1">
      <c r="E2" s="5"/>
      <c r="G2" s="186" t="s">
        <v>74</v>
      </c>
      <c r="H2" s="186"/>
      <c r="I2" s="186"/>
      <c r="J2" s="186"/>
      <c r="K2" s="186"/>
      <c r="L2" s="186"/>
      <c r="M2" s="186"/>
      <c r="N2" s="38"/>
      <c r="O2" s="200">
        <v>41086</v>
      </c>
      <c r="P2" s="200"/>
    </row>
    <row r="3" spans="5:17" ht="27.75" customHeight="1">
      <c r="E3" s="39"/>
      <c r="F3" s="40"/>
      <c r="N3" s="41"/>
      <c r="O3" s="200"/>
      <c r="P3" s="200"/>
      <c r="Q3" s="6"/>
    </row>
    <row r="4" spans="3:17" ht="27.75" customHeight="1">
      <c r="C4" s="7"/>
      <c r="N4" s="39"/>
      <c r="O4" s="200" t="s">
        <v>30</v>
      </c>
      <c r="P4" s="200"/>
      <c r="Q4" s="6"/>
    </row>
    <row r="5" spans="3:17" ht="27" customHeight="1">
      <c r="C5" s="7" t="s">
        <v>27</v>
      </c>
      <c r="E5" s="8"/>
      <c r="F5" s="9"/>
      <c r="N5" s="58"/>
      <c r="O5" s="58"/>
      <c r="P5" s="146" t="s">
        <v>76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1" t="s">
        <v>31</v>
      </c>
      <c r="D7" s="202"/>
      <c r="E7" s="202"/>
      <c r="F7" s="205" t="s">
        <v>32</v>
      </c>
      <c r="G7" s="206"/>
      <c r="H7" s="206"/>
      <c r="I7" s="207" t="s">
        <v>33</v>
      </c>
      <c r="J7" s="207"/>
      <c r="K7" s="207"/>
      <c r="L7" s="207"/>
      <c r="M7" s="207"/>
      <c r="N7" s="207"/>
      <c r="O7" s="208"/>
      <c r="P7" s="209" t="s">
        <v>6</v>
      </c>
      <c r="Q7" s="17"/>
    </row>
    <row r="8" spans="3:17" ht="42" customHeight="1" thickBot="1">
      <c r="C8" s="203"/>
      <c r="D8" s="204"/>
      <c r="E8" s="204"/>
      <c r="F8" s="44" t="s">
        <v>7</v>
      </c>
      <c r="G8" s="44" t="s">
        <v>8</v>
      </c>
      <c r="H8" s="45" t="s">
        <v>9</v>
      </c>
      <c r="I8" s="46" t="s">
        <v>34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0"/>
      <c r="Q8" s="17"/>
    </row>
    <row r="9" spans="3:17" ht="30" customHeight="1" thickBot="1">
      <c r="C9" s="49" t="s">
        <v>35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36</v>
      </c>
      <c r="D10" s="53"/>
      <c r="E10" s="54"/>
      <c r="F10" s="60">
        <f>SUM(F11,F17,F20,F24,F28,F29)</f>
        <v>1802</v>
      </c>
      <c r="G10" s="60">
        <f>SUM(G11,G17,G20,G24,G28,G29)</f>
        <v>2565</v>
      </c>
      <c r="H10" s="85">
        <f>SUM(F10:G10)</f>
        <v>4367</v>
      </c>
      <c r="I10" s="133">
        <f aca="true" t="shared" si="0" ref="I10:N10">SUM(I11,I17,I20,I24,I28,I29)</f>
        <v>0</v>
      </c>
      <c r="J10" s="60">
        <f>SUM(J11,J17,J20,J24,J28,J29)</f>
        <v>8612</v>
      </c>
      <c r="K10" s="60">
        <f>SUM(K11,K17,K20,K24,K28,K29)</f>
        <v>5811</v>
      </c>
      <c r="L10" s="60">
        <f t="shared" si="0"/>
        <v>3637</v>
      </c>
      <c r="M10" s="60">
        <f t="shared" si="0"/>
        <v>2674</v>
      </c>
      <c r="N10" s="60">
        <f t="shared" si="0"/>
        <v>1277</v>
      </c>
      <c r="O10" s="127">
        <f>SUM(I10:N10)</f>
        <v>22011</v>
      </c>
      <c r="P10" s="87">
        <f>SUM(O10,H10)</f>
        <v>26378</v>
      </c>
      <c r="Q10" s="17"/>
    </row>
    <row r="11" spans="3:16" s="61" customFormat="1" ht="30" customHeight="1">
      <c r="C11" s="62"/>
      <c r="D11" s="63" t="s">
        <v>37</v>
      </c>
      <c r="E11" s="64"/>
      <c r="F11" s="65">
        <f>SUM(F12:F16)</f>
        <v>108</v>
      </c>
      <c r="G11" s="65">
        <f>SUM(G12:G16)</f>
        <v>197</v>
      </c>
      <c r="H11" s="66">
        <f>SUM(F11:G11)</f>
        <v>305</v>
      </c>
      <c r="I11" s="134">
        <f aca="true" t="shared" si="1" ref="I11:N11">SUM(I12:I16)</f>
        <v>0</v>
      </c>
      <c r="J11" s="65">
        <f t="shared" si="1"/>
        <v>1810</v>
      </c>
      <c r="K11" s="65">
        <f t="shared" si="1"/>
        <v>1220</v>
      </c>
      <c r="L11" s="65">
        <f t="shared" si="1"/>
        <v>767</v>
      </c>
      <c r="M11" s="65">
        <f t="shared" si="1"/>
        <v>706</v>
      </c>
      <c r="N11" s="65">
        <f t="shared" si="1"/>
        <v>438</v>
      </c>
      <c r="O11" s="128">
        <f aca="true" t="shared" si="2" ref="O11:O43">SUM(I11:N11)</f>
        <v>4941</v>
      </c>
      <c r="P11" s="68">
        <f aca="true" t="shared" si="3" ref="P11:P43">SUM(O11,H11)</f>
        <v>5246</v>
      </c>
    </row>
    <row r="12" spans="3:16" s="61" customFormat="1" ht="30" customHeight="1">
      <c r="C12" s="62"/>
      <c r="D12" s="63"/>
      <c r="E12" s="69" t="s">
        <v>38</v>
      </c>
      <c r="F12" s="65">
        <v>10</v>
      </c>
      <c r="G12" s="65">
        <v>7</v>
      </c>
      <c r="H12" s="66">
        <f>SUM(F12:G12)</f>
        <v>17</v>
      </c>
      <c r="I12" s="134">
        <v>0</v>
      </c>
      <c r="J12" s="65">
        <v>1082</v>
      </c>
      <c r="K12" s="65">
        <v>587</v>
      </c>
      <c r="L12" s="65">
        <v>286</v>
      </c>
      <c r="M12" s="65">
        <v>233</v>
      </c>
      <c r="N12" s="65">
        <v>127</v>
      </c>
      <c r="O12" s="128">
        <f t="shared" si="2"/>
        <v>2315</v>
      </c>
      <c r="P12" s="68">
        <f t="shared" si="3"/>
        <v>2332</v>
      </c>
    </row>
    <row r="13" spans="3:16" s="61" customFormat="1" ht="30" customHeight="1">
      <c r="C13" s="62"/>
      <c r="D13" s="63"/>
      <c r="E13" s="69" t="s">
        <v>39</v>
      </c>
      <c r="F13" s="65">
        <v>0</v>
      </c>
      <c r="G13" s="65">
        <v>0</v>
      </c>
      <c r="H13" s="66">
        <f aca="true" t="shared" si="4" ref="H13:H43">SUM(F13:G13)</f>
        <v>0</v>
      </c>
      <c r="I13" s="134">
        <v>0</v>
      </c>
      <c r="J13" s="65">
        <v>1</v>
      </c>
      <c r="K13" s="65">
        <v>2</v>
      </c>
      <c r="L13" s="65">
        <v>13</v>
      </c>
      <c r="M13" s="65">
        <v>35</v>
      </c>
      <c r="N13" s="65">
        <v>47</v>
      </c>
      <c r="O13" s="128">
        <f t="shared" si="2"/>
        <v>98</v>
      </c>
      <c r="P13" s="68">
        <f t="shared" si="3"/>
        <v>98</v>
      </c>
    </row>
    <row r="14" spans="3:16" s="61" customFormat="1" ht="30" customHeight="1">
      <c r="C14" s="62"/>
      <c r="D14" s="63"/>
      <c r="E14" s="69" t="s">
        <v>40</v>
      </c>
      <c r="F14" s="65">
        <v>30</v>
      </c>
      <c r="G14" s="65">
        <v>65</v>
      </c>
      <c r="H14" s="66">
        <f t="shared" si="4"/>
        <v>95</v>
      </c>
      <c r="I14" s="134">
        <v>0</v>
      </c>
      <c r="J14" s="65">
        <v>199</v>
      </c>
      <c r="K14" s="65">
        <v>138</v>
      </c>
      <c r="L14" s="65">
        <v>103</v>
      </c>
      <c r="M14" s="65">
        <v>120</v>
      </c>
      <c r="N14" s="65">
        <v>73</v>
      </c>
      <c r="O14" s="128">
        <f t="shared" si="2"/>
        <v>633</v>
      </c>
      <c r="P14" s="68">
        <f t="shared" si="3"/>
        <v>728</v>
      </c>
    </row>
    <row r="15" spans="3:16" s="61" customFormat="1" ht="30" customHeight="1">
      <c r="C15" s="62"/>
      <c r="D15" s="63"/>
      <c r="E15" s="69" t="s">
        <v>41</v>
      </c>
      <c r="F15" s="65">
        <v>41</v>
      </c>
      <c r="G15" s="65">
        <v>71</v>
      </c>
      <c r="H15" s="66">
        <f t="shared" si="4"/>
        <v>112</v>
      </c>
      <c r="I15" s="134">
        <v>0</v>
      </c>
      <c r="J15" s="65">
        <v>159</v>
      </c>
      <c r="K15" s="65">
        <v>124</v>
      </c>
      <c r="L15" s="65">
        <v>89</v>
      </c>
      <c r="M15" s="65">
        <v>61</v>
      </c>
      <c r="N15" s="65">
        <v>38</v>
      </c>
      <c r="O15" s="128">
        <f t="shared" si="2"/>
        <v>471</v>
      </c>
      <c r="P15" s="68">
        <f t="shared" si="3"/>
        <v>583</v>
      </c>
    </row>
    <row r="16" spans="3:16" s="61" customFormat="1" ht="30" customHeight="1">
      <c r="C16" s="62"/>
      <c r="D16" s="63"/>
      <c r="E16" s="69" t="s">
        <v>42</v>
      </c>
      <c r="F16" s="65">
        <v>27</v>
      </c>
      <c r="G16" s="65">
        <v>54</v>
      </c>
      <c r="H16" s="66">
        <f t="shared" si="4"/>
        <v>81</v>
      </c>
      <c r="I16" s="134">
        <v>0</v>
      </c>
      <c r="J16" s="65">
        <v>369</v>
      </c>
      <c r="K16" s="65">
        <v>369</v>
      </c>
      <c r="L16" s="65">
        <v>276</v>
      </c>
      <c r="M16" s="65">
        <v>257</v>
      </c>
      <c r="N16" s="65">
        <v>153</v>
      </c>
      <c r="O16" s="128">
        <f t="shared" si="2"/>
        <v>1424</v>
      </c>
      <c r="P16" s="68">
        <f t="shared" si="3"/>
        <v>1505</v>
      </c>
    </row>
    <row r="17" spans="3:16" s="61" customFormat="1" ht="30" customHeight="1">
      <c r="C17" s="62"/>
      <c r="D17" s="70" t="s">
        <v>43</v>
      </c>
      <c r="E17" s="71"/>
      <c r="F17" s="65">
        <f>SUM(F18:F19)</f>
        <v>305</v>
      </c>
      <c r="G17" s="65">
        <f>SUM(G18:G19)</f>
        <v>333</v>
      </c>
      <c r="H17" s="66">
        <f>SUM(F17:G17)</f>
        <v>638</v>
      </c>
      <c r="I17" s="134">
        <f aca="true" t="shared" si="5" ref="I17:N17">SUM(I18:I19)</f>
        <v>0</v>
      </c>
      <c r="J17" s="65">
        <f t="shared" si="5"/>
        <v>1972</v>
      </c>
      <c r="K17" s="65">
        <f t="shared" si="5"/>
        <v>1202</v>
      </c>
      <c r="L17" s="65">
        <f t="shared" si="5"/>
        <v>667</v>
      </c>
      <c r="M17" s="65">
        <f t="shared" si="5"/>
        <v>396</v>
      </c>
      <c r="N17" s="65">
        <f t="shared" si="5"/>
        <v>154</v>
      </c>
      <c r="O17" s="128">
        <f t="shared" si="2"/>
        <v>4391</v>
      </c>
      <c r="P17" s="68">
        <f t="shared" si="3"/>
        <v>5029</v>
      </c>
    </row>
    <row r="18" spans="3:16" s="61" customFormat="1" ht="30" customHeight="1">
      <c r="C18" s="62"/>
      <c r="D18" s="63"/>
      <c r="E18" s="69" t="s">
        <v>44</v>
      </c>
      <c r="F18" s="65">
        <v>23</v>
      </c>
      <c r="G18" s="65">
        <v>13</v>
      </c>
      <c r="H18" s="66">
        <f t="shared" si="4"/>
        <v>36</v>
      </c>
      <c r="I18" s="134">
        <v>0</v>
      </c>
      <c r="J18" s="65">
        <v>1386</v>
      </c>
      <c r="K18" s="65">
        <v>867</v>
      </c>
      <c r="L18" s="65">
        <v>475</v>
      </c>
      <c r="M18" s="65">
        <v>318</v>
      </c>
      <c r="N18" s="65">
        <v>121</v>
      </c>
      <c r="O18" s="128">
        <f t="shared" si="2"/>
        <v>3167</v>
      </c>
      <c r="P18" s="68">
        <f t="shared" si="3"/>
        <v>3203</v>
      </c>
    </row>
    <row r="19" spans="3:16" s="61" customFormat="1" ht="30" customHeight="1">
      <c r="C19" s="62"/>
      <c r="D19" s="63"/>
      <c r="E19" s="69" t="s">
        <v>45</v>
      </c>
      <c r="F19" s="65">
        <v>282</v>
      </c>
      <c r="G19" s="65">
        <v>320</v>
      </c>
      <c r="H19" s="66">
        <f t="shared" si="4"/>
        <v>602</v>
      </c>
      <c r="I19" s="134">
        <v>0</v>
      </c>
      <c r="J19" s="65">
        <v>586</v>
      </c>
      <c r="K19" s="65">
        <v>335</v>
      </c>
      <c r="L19" s="65">
        <v>192</v>
      </c>
      <c r="M19" s="65">
        <v>78</v>
      </c>
      <c r="N19" s="65">
        <v>33</v>
      </c>
      <c r="O19" s="128">
        <f t="shared" si="2"/>
        <v>1224</v>
      </c>
      <c r="P19" s="68">
        <f t="shared" si="3"/>
        <v>1826</v>
      </c>
    </row>
    <row r="20" spans="3:16" s="61" customFormat="1" ht="30" customHeight="1">
      <c r="C20" s="62"/>
      <c r="D20" s="70" t="s">
        <v>46</v>
      </c>
      <c r="E20" s="71"/>
      <c r="F20" s="65">
        <f>SUM(F21:F23)</f>
        <v>14</v>
      </c>
      <c r="G20" s="65">
        <f>SUM(G21:G23)</f>
        <v>19</v>
      </c>
      <c r="H20" s="66">
        <f t="shared" si="4"/>
        <v>33</v>
      </c>
      <c r="I20" s="134">
        <f aca="true" t="shared" si="6" ref="I20:N20">SUM(I21:I23)</f>
        <v>0</v>
      </c>
      <c r="J20" s="65">
        <f t="shared" si="6"/>
        <v>162</v>
      </c>
      <c r="K20" s="65">
        <f t="shared" si="6"/>
        <v>176</v>
      </c>
      <c r="L20" s="65">
        <f t="shared" si="6"/>
        <v>214</v>
      </c>
      <c r="M20" s="65">
        <f t="shared" si="6"/>
        <v>171</v>
      </c>
      <c r="N20" s="65">
        <f t="shared" si="6"/>
        <v>62</v>
      </c>
      <c r="O20" s="128">
        <f t="shared" si="2"/>
        <v>785</v>
      </c>
      <c r="P20" s="68">
        <f t="shared" si="3"/>
        <v>818</v>
      </c>
    </row>
    <row r="21" spans="3:16" s="61" customFormat="1" ht="30" customHeight="1">
      <c r="C21" s="62"/>
      <c r="D21" s="63"/>
      <c r="E21" s="69" t="s">
        <v>47</v>
      </c>
      <c r="F21" s="65">
        <v>12</v>
      </c>
      <c r="G21" s="65">
        <v>16</v>
      </c>
      <c r="H21" s="66">
        <f t="shared" si="4"/>
        <v>28</v>
      </c>
      <c r="I21" s="134">
        <v>0</v>
      </c>
      <c r="J21" s="65">
        <v>133</v>
      </c>
      <c r="K21" s="65">
        <v>149</v>
      </c>
      <c r="L21" s="65">
        <v>198</v>
      </c>
      <c r="M21" s="65">
        <v>159</v>
      </c>
      <c r="N21" s="65">
        <v>55</v>
      </c>
      <c r="O21" s="128">
        <f t="shared" si="2"/>
        <v>694</v>
      </c>
      <c r="P21" s="68">
        <f t="shared" si="3"/>
        <v>722</v>
      </c>
    </row>
    <row r="22" spans="3:16" s="61" customFormat="1" ht="30" customHeight="1">
      <c r="C22" s="62"/>
      <c r="D22" s="63"/>
      <c r="E22" s="72" t="s">
        <v>48</v>
      </c>
      <c r="F22" s="65">
        <v>2</v>
      </c>
      <c r="G22" s="65">
        <v>3</v>
      </c>
      <c r="H22" s="66">
        <f t="shared" si="4"/>
        <v>5</v>
      </c>
      <c r="I22" s="134">
        <v>0</v>
      </c>
      <c r="J22" s="65">
        <v>29</v>
      </c>
      <c r="K22" s="65">
        <v>27</v>
      </c>
      <c r="L22" s="65">
        <v>16</v>
      </c>
      <c r="M22" s="65">
        <v>12</v>
      </c>
      <c r="N22" s="65">
        <v>7</v>
      </c>
      <c r="O22" s="128">
        <f t="shared" si="2"/>
        <v>91</v>
      </c>
      <c r="P22" s="68">
        <f t="shared" si="3"/>
        <v>96</v>
      </c>
    </row>
    <row r="23" spans="3:16" s="61" customFormat="1" ht="30" customHeight="1">
      <c r="C23" s="62"/>
      <c r="D23" s="73"/>
      <c r="E23" s="72" t="s">
        <v>49</v>
      </c>
      <c r="F23" s="65">
        <v>0</v>
      </c>
      <c r="G23" s="65">
        <v>0</v>
      </c>
      <c r="H23" s="66">
        <f t="shared" si="4"/>
        <v>0</v>
      </c>
      <c r="I23" s="134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8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50</v>
      </c>
      <c r="E24" s="71"/>
      <c r="F24" s="65">
        <f>SUM(F25:F27)</f>
        <v>551</v>
      </c>
      <c r="G24" s="65">
        <f>SUM(G25:G27)</f>
        <v>864</v>
      </c>
      <c r="H24" s="66">
        <f t="shared" si="4"/>
        <v>1415</v>
      </c>
      <c r="I24" s="134">
        <f aca="true" t="shared" si="7" ref="I24:N24">SUM(I25:I27)</f>
        <v>0</v>
      </c>
      <c r="J24" s="65">
        <f t="shared" si="7"/>
        <v>1432</v>
      </c>
      <c r="K24" s="65">
        <f t="shared" si="7"/>
        <v>1300</v>
      </c>
      <c r="L24" s="65">
        <f t="shared" si="7"/>
        <v>837</v>
      </c>
      <c r="M24" s="65">
        <f t="shared" si="7"/>
        <v>604</v>
      </c>
      <c r="N24" s="65">
        <f t="shared" si="7"/>
        <v>272</v>
      </c>
      <c r="O24" s="128">
        <f t="shared" si="2"/>
        <v>4445</v>
      </c>
      <c r="P24" s="68">
        <f t="shared" si="3"/>
        <v>5860</v>
      </c>
    </row>
    <row r="25" spans="3:16" s="61" customFormat="1" ht="30" customHeight="1">
      <c r="C25" s="62"/>
      <c r="D25" s="63"/>
      <c r="E25" s="72" t="s">
        <v>51</v>
      </c>
      <c r="F25" s="65">
        <v>513</v>
      </c>
      <c r="G25" s="65">
        <v>842</v>
      </c>
      <c r="H25" s="66">
        <f t="shared" si="4"/>
        <v>1355</v>
      </c>
      <c r="I25" s="134">
        <v>0</v>
      </c>
      <c r="J25" s="65">
        <v>1376</v>
      </c>
      <c r="K25" s="65">
        <v>1278</v>
      </c>
      <c r="L25" s="65">
        <v>819</v>
      </c>
      <c r="M25" s="65">
        <v>591</v>
      </c>
      <c r="N25" s="65">
        <v>268</v>
      </c>
      <c r="O25" s="128">
        <f t="shared" si="2"/>
        <v>4332</v>
      </c>
      <c r="P25" s="68">
        <f t="shared" si="3"/>
        <v>5687</v>
      </c>
    </row>
    <row r="26" spans="3:16" s="61" customFormat="1" ht="30" customHeight="1">
      <c r="C26" s="62"/>
      <c r="D26" s="63"/>
      <c r="E26" s="72" t="s">
        <v>52</v>
      </c>
      <c r="F26" s="65">
        <v>18</v>
      </c>
      <c r="G26" s="65">
        <v>9</v>
      </c>
      <c r="H26" s="66">
        <f t="shared" si="4"/>
        <v>27</v>
      </c>
      <c r="I26" s="134">
        <v>0</v>
      </c>
      <c r="J26" s="65">
        <v>19</v>
      </c>
      <c r="K26" s="65">
        <v>13</v>
      </c>
      <c r="L26" s="65">
        <v>10</v>
      </c>
      <c r="M26" s="65">
        <v>8</v>
      </c>
      <c r="N26" s="65">
        <v>3</v>
      </c>
      <c r="O26" s="128">
        <f t="shared" si="2"/>
        <v>53</v>
      </c>
      <c r="P26" s="68">
        <f t="shared" si="3"/>
        <v>80</v>
      </c>
    </row>
    <row r="27" spans="3:16" s="61" customFormat="1" ht="30" customHeight="1">
      <c r="C27" s="62"/>
      <c r="D27" s="63"/>
      <c r="E27" s="72" t="s">
        <v>53</v>
      </c>
      <c r="F27" s="65">
        <v>20</v>
      </c>
      <c r="G27" s="65">
        <v>13</v>
      </c>
      <c r="H27" s="66">
        <f t="shared" si="4"/>
        <v>33</v>
      </c>
      <c r="I27" s="134">
        <v>0</v>
      </c>
      <c r="J27" s="65">
        <v>37</v>
      </c>
      <c r="K27" s="65">
        <v>9</v>
      </c>
      <c r="L27" s="65">
        <v>8</v>
      </c>
      <c r="M27" s="65">
        <v>5</v>
      </c>
      <c r="N27" s="65">
        <v>1</v>
      </c>
      <c r="O27" s="128">
        <f t="shared" si="2"/>
        <v>60</v>
      </c>
      <c r="P27" s="68">
        <f t="shared" si="3"/>
        <v>93</v>
      </c>
    </row>
    <row r="28" spans="3:16" s="61" customFormat="1" ht="30" customHeight="1">
      <c r="C28" s="62"/>
      <c r="D28" s="74" t="s">
        <v>54</v>
      </c>
      <c r="E28" s="75"/>
      <c r="F28" s="65">
        <v>20</v>
      </c>
      <c r="G28" s="65">
        <v>15</v>
      </c>
      <c r="H28" s="66">
        <f t="shared" si="4"/>
        <v>35</v>
      </c>
      <c r="I28" s="134">
        <v>0</v>
      </c>
      <c r="J28" s="65">
        <v>83</v>
      </c>
      <c r="K28" s="65">
        <v>57</v>
      </c>
      <c r="L28" s="65">
        <v>64</v>
      </c>
      <c r="M28" s="65">
        <v>60</v>
      </c>
      <c r="N28" s="65">
        <v>31</v>
      </c>
      <c r="O28" s="128">
        <f t="shared" si="2"/>
        <v>295</v>
      </c>
      <c r="P28" s="68">
        <f t="shared" si="3"/>
        <v>330</v>
      </c>
    </row>
    <row r="29" spans="3:16" s="61" customFormat="1" ht="30" customHeight="1" thickBot="1">
      <c r="C29" s="76"/>
      <c r="D29" s="77" t="s">
        <v>55</v>
      </c>
      <c r="E29" s="78"/>
      <c r="F29" s="79">
        <v>804</v>
      </c>
      <c r="G29" s="79">
        <v>1137</v>
      </c>
      <c r="H29" s="80">
        <f t="shared" si="4"/>
        <v>1941</v>
      </c>
      <c r="I29" s="135">
        <v>0</v>
      </c>
      <c r="J29" s="79">
        <v>3153</v>
      </c>
      <c r="K29" s="79">
        <v>1856</v>
      </c>
      <c r="L29" s="79">
        <v>1088</v>
      </c>
      <c r="M29" s="79">
        <v>737</v>
      </c>
      <c r="N29" s="79">
        <v>320</v>
      </c>
      <c r="O29" s="129">
        <f t="shared" si="2"/>
        <v>7154</v>
      </c>
      <c r="P29" s="82">
        <f t="shared" si="3"/>
        <v>9095</v>
      </c>
    </row>
    <row r="30" spans="3:16" s="61" customFormat="1" ht="30" customHeight="1">
      <c r="C30" s="59" t="s">
        <v>56</v>
      </c>
      <c r="D30" s="83"/>
      <c r="E30" s="84"/>
      <c r="F30" s="60">
        <f>SUM(F31:F39)</f>
        <v>12</v>
      </c>
      <c r="G30" s="60">
        <f>SUM(G31:G39)</f>
        <v>13</v>
      </c>
      <c r="H30" s="85">
        <f t="shared" si="4"/>
        <v>25</v>
      </c>
      <c r="I30" s="133">
        <f aca="true" t="shared" si="8" ref="I30:N30">SUM(I31:I39)</f>
        <v>0</v>
      </c>
      <c r="J30" s="60">
        <f t="shared" si="8"/>
        <v>1183</v>
      </c>
      <c r="K30" s="60">
        <f t="shared" si="8"/>
        <v>825</v>
      </c>
      <c r="L30" s="60">
        <f t="shared" si="8"/>
        <v>646</v>
      </c>
      <c r="M30" s="60">
        <f t="shared" si="8"/>
        <v>554</v>
      </c>
      <c r="N30" s="60">
        <f t="shared" si="8"/>
        <v>309</v>
      </c>
      <c r="O30" s="127">
        <f t="shared" si="2"/>
        <v>3517</v>
      </c>
      <c r="P30" s="87">
        <f t="shared" si="3"/>
        <v>3542</v>
      </c>
    </row>
    <row r="31" spans="3:16" s="61" customFormat="1" ht="30" customHeight="1">
      <c r="C31" s="88"/>
      <c r="D31" s="74" t="s">
        <v>57</v>
      </c>
      <c r="E31" s="75"/>
      <c r="F31" s="89">
        <v>0</v>
      </c>
      <c r="G31" s="89">
        <v>0</v>
      </c>
      <c r="H31" s="90">
        <f t="shared" si="4"/>
        <v>0</v>
      </c>
      <c r="I31" s="136">
        <v>0</v>
      </c>
      <c r="J31" s="89">
        <v>153</v>
      </c>
      <c r="K31" s="89">
        <v>155</v>
      </c>
      <c r="L31" s="89">
        <v>89</v>
      </c>
      <c r="M31" s="89">
        <v>69</v>
      </c>
      <c r="N31" s="89">
        <v>13</v>
      </c>
      <c r="O31" s="130">
        <f t="shared" si="2"/>
        <v>479</v>
      </c>
      <c r="P31" s="92">
        <f t="shared" si="3"/>
        <v>479</v>
      </c>
    </row>
    <row r="32" spans="3:16" s="61" customFormat="1" ht="30" customHeight="1">
      <c r="C32" s="62"/>
      <c r="D32" s="74" t="s">
        <v>58</v>
      </c>
      <c r="E32" s="75"/>
      <c r="F32" s="65">
        <v>0</v>
      </c>
      <c r="G32" s="65">
        <v>0</v>
      </c>
      <c r="H32" s="66">
        <f t="shared" si="4"/>
        <v>0</v>
      </c>
      <c r="I32" s="136">
        <v>0</v>
      </c>
      <c r="J32" s="65">
        <v>17</v>
      </c>
      <c r="K32" s="65">
        <v>16</v>
      </c>
      <c r="L32" s="65">
        <v>12</v>
      </c>
      <c r="M32" s="65">
        <v>7</v>
      </c>
      <c r="N32" s="65">
        <v>5</v>
      </c>
      <c r="O32" s="128">
        <f t="shared" si="2"/>
        <v>57</v>
      </c>
      <c r="P32" s="68">
        <f t="shared" si="3"/>
        <v>57</v>
      </c>
    </row>
    <row r="33" spans="3:16" s="61" customFormat="1" ht="30" customHeight="1">
      <c r="C33" s="62"/>
      <c r="D33" s="74" t="s">
        <v>73</v>
      </c>
      <c r="E33" s="75"/>
      <c r="F33" s="65">
        <v>0</v>
      </c>
      <c r="G33" s="65">
        <v>0</v>
      </c>
      <c r="H33" s="66">
        <f t="shared" si="4"/>
        <v>0</v>
      </c>
      <c r="I33" s="136">
        <v>0</v>
      </c>
      <c r="J33" s="65">
        <v>781</v>
      </c>
      <c r="K33" s="65">
        <v>453</v>
      </c>
      <c r="L33" s="65">
        <v>261</v>
      </c>
      <c r="M33" s="65">
        <v>122</v>
      </c>
      <c r="N33" s="65">
        <v>48</v>
      </c>
      <c r="O33" s="128">
        <f t="shared" si="2"/>
        <v>1665</v>
      </c>
      <c r="P33" s="68">
        <f t="shared" si="3"/>
        <v>1665</v>
      </c>
    </row>
    <row r="34" spans="3:16" s="61" customFormat="1" ht="30" customHeight="1">
      <c r="C34" s="62"/>
      <c r="D34" s="74" t="s">
        <v>59</v>
      </c>
      <c r="E34" s="75"/>
      <c r="F34" s="65">
        <v>0</v>
      </c>
      <c r="G34" s="65">
        <v>0</v>
      </c>
      <c r="H34" s="66">
        <f t="shared" si="4"/>
        <v>0</v>
      </c>
      <c r="I34" s="134">
        <v>0</v>
      </c>
      <c r="J34" s="65">
        <v>45</v>
      </c>
      <c r="K34" s="65">
        <v>32</v>
      </c>
      <c r="L34" s="65">
        <v>37</v>
      </c>
      <c r="M34" s="65">
        <v>37</v>
      </c>
      <c r="N34" s="65">
        <v>20</v>
      </c>
      <c r="O34" s="128">
        <f t="shared" si="2"/>
        <v>171</v>
      </c>
      <c r="P34" s="68">
        <f t="shared" si="3"/>
        <v>171</v>
      </c>
    </row>
    <row r="35" spans="3:16" s="61" customFormat="1" ht="30" customHeight="1">
      <c r="C35" s="62"/>
      <c r="D35" s="74" t="s">
        <v>60</v>
      </c>
      <c r="E35" s="75"/>
      <c r="F35" s="65">
        <v>12</v>
      </c>
      <c r="G35" s="65">
        <v>13</v>
      </c>
      <c r="H35" s="66">
        <f t="shared" si="4"/>
        <v>25</v>
      </c>
      <c r="I35" s="134">
        <v>0</v>
      </c>
      <c r="J35" s="65">
        <v>115</v>
      </c>
      <c r="K35" s="65">
        <v>72</v>
      </c>
      <c r="L35" s="65">
        <v>55</v>
      </c>
      <c r="M35" s="65">
        <v>36</v>
      </c>
      <c r="N35" s="65">
        <v>10</v>
      </c>
      <c r="O35" s="128">
        <f t="shared" si="2"/>
        <v>288</v>
      </c>
      <c r="P35" s="68">
        <f t="shared" si="3"/>
        <v>313</v>
      </c>
    </row>
    <row r="36" spans="3:16" s="61" customFormat="1" ht="30" customHeight="1">
      <c r="C36" s="62"/>
      <c r="D36" s="74" t="s">
        <v>61</v>
      </c>
      <c r="E36" s="75"/>
      <c r="F36" s="65">
        <v>0</v>
      </c>
      <c r="G36" s="65">
        <v>0</v>
      </c>
      <c r="H36" s="66">
        <f t="shared" si="4"/>
        <v>0</v>
      </c>
      <c r="I36" s="136">
        <v>0</v>
      </c>
      <c r="J36" s="65">
        <v>71</v>
      </c>
      <c r="K36" s="65">
        <v>91</v>
      </c>
      <c r="L36" s="65">
        <v>120</v>
      </c>
      <c r="M36" s="65">
        <v>61</v>
      </c>
      <c r="N36" s="65">
        <v>35</v>
      </c>
      <c r="O36" s="128">
        <f t="shared" si="2"/>
        <v>378</v>
      </c>
      <c r="P36" s="68">
        <f t="shared" si="3"/>
        <v>378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4"/>
        <v>0</v>
      </c>
      <c r="I37" s="136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28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211" t="s">
        <v>63</v>
      </c>
      <c r="E38" s="212"/>
      <c r="F38" s="65">
        <v>0</v>
      </c>
      <c r="G38" s="65">
        <v>0</v>
      </c>
      <c r="H38" s="66">
        <f t="shared" si="4"/>
        <v>0</v>
      </c>
      <c r="I38" s="136">
        <v>0</v>
      </c>
      <c r="J38" s="65">
        <v>1</v>
      </c>
      <c r="K38" s="65">
        <v>6</v>
      </c>
      <c r="L38" s="65">
        <v>72</v>
      </c>
      <c r="M38" s="65">
        <v>222</v>
      </c>
      <c r="N38" s="65">
        <v>178</v>
      </c>
      <c r="O38" s="128">
        <f t="shared" si="2"/>
        <v>479</v>
      </c>
      <c r="P38" s="68">
        <f t="shared" si="3"/>
        <v>479</v>
      </c>
    </row>
    <row r="39" spans="3:16" s="61" customFormat="1" ht="30" customHeight="1" thickBot="1">
      <c r="C39" s="76"/>
      <c r="D39" s="213" t="s">
        <v>64</v>
      </c>
      <c r="E39" s="214"/>
      <c r="F39" s="93">
        <v>0</v>
      </c>
      <c r="G39" s="93">
        <v>0</v>
      </c>
      <c r="H39" s="94">
        <f t="shared" si="4"/>
        <v>0</v>
      </c>
      <c r="I39" s="137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1">
        <f t="shared" si="2"/>
        <v>0</v>
      </c>
      <c r="P39" s="96">
        <f t="shared" si="3"/>
        <v>0</v>
      </c>
    </row>
    <row r="40" spans="3:16" s="61" customFormat="1" ht="30" customHeight="1">
      <c r="C40" s="59" t="s">
        <v>65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38">
        <v>0</v>
      </c>
      <c r="J40" s="60">
        <f>SUM(J41:J43)</f>
        <v>167</v>
      </c>
      <c r="K40" s="60">
        <f>SUM(K41:K43)</f>
        <v>182</v>
      </c>
      <c r="L40" s="60">
        <f>SUM(L41:L43)</f>
        <v>434</v>
      </c>
      <c r="M40" s="60">
        <f>SUM(M41:M43)</f>
        <v>894</v>
      </c>
      <c r="N40" s="60">
        <f>SUM(N41:N43)</f>
        <v>616</v>
      </c>
      <c r="O40" s="127">
        <f>SUM(I40:N40)</f>
        <v>2293</v>
      </c>
      <c r="P40" s="87">
        <f t="shared" si="3"/>
        <v>2293</v>
      </c>
    </row>
    <row r="41" spans="3:16" s="61" customFormat="1" ht="30" customHeight="1">
      <c r="C41" s="62"/>
      <c r="D41" s="74" t="s">
        <v>66</v>
      </c>
      <c r="E41" s="75"/>
      <c r="F41" s="65">
        <v>0</v>
      </c>
      <c r="G41" s="65">
        <v>0</v>
      </c>
      <c r="H41" s="66">
        <f t="shared" si="4"/>
        <v>0</v>
      </c>
      <c r="I41" s="136">
        <v>0</v>
      </c>
      <c r="J41" s="65">
        <v>8</v>
      </c>
      <c r="K41" s="65">
        <v>17</v>
      </c>
      <c r="L41" s="65">
        <v>192</v>
      </c>
      <c r="M41" s="65">
        <v>482</v>
      </c>
      <c r="N41" s="65">
        <v>387</v>
      </c>
      <c r="O41" s="128">
        <f t="shared" si="2"/>
        <v>1086</v>
      </c>
      <c r="P41" s="68">
        <f t="shared" si="3"/>
        <v>1086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4"/>
        <v>0</v>
      </c>
      <c r="I42" s="136">
        <v>0</v>
      </c>
      <c r="J42" s="65">
        <v>145</v>
      </c>
      <c r="K42" s="65">
        <v>153</v>
      </c>
      <c r="L42" s="65">
        <v>201</v>
      </c>
      <c r="M42" s="65">
        <v>242</v>
      </c>
      <c r="N42" s="65">
        <v>104</v>
      </c>
      <c r="O42" s="128">
        <f t="shared" si="2"/>
        <v>845</v>
      </c>
      <c r="P42" s="68">
        <f t="shared" si="3"/>
        <v>845</v>
      </c>
    </row>
    <row r="43" spans="3:16" s="61" customFormat="1" ht="30" customHeight="1" thickBot="1">
      <c r="C43" s="76"/>
      <c r="D43" s="77" t="s">
        <v>68</v>
      </c>
      <c r="E43" s="78"/>
      <c r="F43" s="79">
        <v>0</v>
      </c>
      <c r="G43" s="79">
        <v>0</v>
      </c>
      <c r="H43" s="80">
        <f t="shared" si="4"/>
        <v>0</v>
      </c>
      <c r="I43" s="139">
        <v>0</v>
      </c>
      <c r="J43" s="79">
        <v>14</v>
      </c>
      <c r="K43" s="79">
        <v>12</v>
      </c>
      <c r="L43" s="79">
        <v>41</v>
      </c>
      <c r="M43" s="79">
        <v>170</v>
      </c>
      <c r="N43" s="79">
        <v>125</v>
      </c>
      <c r="O43" s="129">
        <f t="shared" si="2"/>
        <v>362</v>
      </c>
      <c r="P43" s="82">
        <f t="shared" si="3"/>
        <v>362</v>
      </c>
    </row>
    <row r="44" spans="3:16" s="61" customFormat="1" ht="30" customHeight="1" thickBot="1">
      <c r="C44" s="215" t="s">
        <v>69</v>
      </c>
      <c r="D44" s="216"/>
      <c r="E44" s="217"/>
      <c r="F44" s="99">
        <f>SUM(F10,F30,F40)</f>
        <v>1814</v>
      </c>
      <c r="G44" s="99">
        <f>SUM(G10,G30,G40)</f>
        <v>2578</v>
      </c>
      <c r="H44" s="101">
        <f>SUM(F44:G44)</f>
        <v>4392</v>
      </c>
      <c r="I44" s="140">
        <f aca="true" t="shared" si="9" ref="I44:N44">SUM(I10,I30,I40)</f>
        <v>0</v>
      </c>
      <c r="J44" s="99">
        <f t="shared" si="9"/>
        <v>9962</v>
      </c>
      <c r="K44" s="99">
        <f t="shared" si="9"/>
        <v>6818</v>
      </c>
      <c r="L44" s="99">
        <f t="shared" si="9"/>
        <v>4717</v>
      </c>
      <c r="M44" s="99">
        <f t="shared" si="9"/>
        <v>4122</v>
      </c>
      <c r="N44" s="99">
        <f t="shared" si="9"/>
        <v>2202</v>
      </c>
      <c r="O44" s="132">
        <f>SUM(I44:N44)</f>
        <v>27821</v>
      </c>
      <c r="P44" s="103">
        <f>SUM(O44,H44)</f>
        <v>32213</v>
      </c>
    </row>
    <row r="45" spans="3:17" s="61" customFormat="1" ht="30" customHeight="1" thickBot="1" thickTop="1">
      <c r="C45" s="100" t="s">
        <v>70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1"/>
      <c r="Q45" s="17"/>
    </row>
    <row r="46" spans="3:17" s="61" customFormat="1" ht="30" customHeight="1">
      <c r="C46" s="59" t="s">
        <v>36</v>
      </c>
      <c r="D46" s="53"/>
      <c r="E46" s="54"/>
      <c r="F46" s="60">
        <f>SUM(F47,F53,F56,F60,F64,F65)</f>
        <v>1646440</v>
      </c>
      <c r="G46" s="60">
        <f>SUM(G47,G53,G56,G60,G64,G65)</f>
        <v>3220952</v>
      </c>
      <c r="H46" s="85">
        <f>SUM(F46:G46)</f>
        <v>4867392</v>
      </c>
      <c r="I46" s="86">
        <f aca="true" t="shared" si="10" ref="I46:N46">SUM(I47,I53,I56,I60,I64,I65)</f>
        <v>0</v>
      </c>
      <c r="J46" s="60">
        <f t="shared" si="10"/>
        <v>25619920</v>
      </c>
      <c r="K46" s="60">
        <f t="shared" si="10"/>
        <v>20718343</v>
      </c>
      <c r="L46" s="60">
        <f t="shared" si="10"/>
        <v>18201333</v>
      </c>
      <c r="M46" s="60">
        <f t="shared" si="10"/>
        <v>15589673</v>
      </c>
      <c r="N46" s="60">
        <f t="shared" si="10"/>
        <v>8029266</v>
      </c>
      <c r="O46" s="127">
        <f>SUM(I46:N46)</f>
        <v>88158535</v>
      </c>
      <c r="P46" s="87">
        <f>SUM(O46,H46)</f>
        <v>93025927</v>
      </c>
      <c r="Q46" s="17"/>
    </row>
    <row r="47" spans="3:16" s="61" customFormat="1" ht="30" customHeight="1">
      <c r="C47" s="62"/>
      <c r="D47" s="63" t="s">
        <v>37</v>
      </c>
      <c r="E47" s="64"/>
      <c r="F47" s="65">
        <f>SUM(F48:F52)</f>
        <v>217494</v>
      </c>
      <c r="G47" s="65">
        <f>SUM(G48:G52)</f>
        <v>564416</v>
      </c>
      <c r="H47" s="66">
        <f aca="true" t="shared" si="11" ref="H47:H79">SUM(F47:G47)</f>
        <v>781910</v>
      </c>
      <c r="I47" s="67">
        <f aca="true" t="shared" si="12" ref="I47:N47">SUM(I48:I52)</f>
        <v>0</v>
      </c>
      <c r="J47" s="65">
        <f t="shared" si="12"/>
        <v>5177599</v>
      </c>
      <c r="K47" s="65">
        <f t="shared" si="12"/>
        <v>3817162</v>
      </c>
      <c r="L47" s="65">
        <f t="shared" si="12"/>
        <v>3291491</v>
      </c>
      <c r="M47" s="65">
        <f t="shared" si="12"/>
        <v>3499109</v>
      </c>
      <c r="N47" s="65">
        <f t="shared" si="12"/>
        <v>2467673</v>
      </c>
      <c r="O47" s="128">
        <f aca="true" t="shared" si="13" ref="O47:O79">SUM(I47:N47)</f>
        <v>18253034</v>
      </c>
      <c r="P47" s="68">
        <f aca="true" t="shared" si="14" ref="P47:P79">SUM(O47,H47)</f>
        <v>19034944</v>
      </c>
    </row>
    <row r="48" spans="3:16" s="61" customFormat="1" ht="30" customHeight="1">
      <c r="C48" s="62"/>
      <c r="D48" s="63"/>
      <c r="E48" s="69" t="s">
        <v>38</v>
      </c>
      <c r="F48" s="65">
        <v>13720</v>
      </c>
      <c r="G48" s="65">
        <v>9625</v>
      </c>
      <c r="H48" s="66">
        <f t="shared" si="11"/>
        <v>23345</v>
      </c>
      <c r="I48" s="67">
        <v>0</v>
      </c>
      <c r="J48" s="65">
        <v>3356369</v>
      </c>
      <c r="K48" s="65">
        <v>2371097</v>
      </c>
      <c r="L48" s="65">
        <v>2182246</v>
      </c>
      <c r="M48" s="65">
        <v>2205850</v>
      </c>
      <c r="N48" s="65">
        <v>1504942</v>
      </c>
      <c r="O48" s="128">
        <f t="shared" si="13"/>
        <v>11620504</v>
      </c>
      <c r="P48" s="68">
        <f t="shared" si="14"/>
        <v>11643849</v>
      </c>
    </row>
    <row r="49" spans="3:16" s="61" customFormat="1" ht="30" customHeight="1">
      <c r="C49" s="62"/>
      <c r="D49" s="63"/>
      <c r="E49" s="69" t="s">
        <v>39</v>
      </c>
      <c r="F49" s="65">
        <v>0</v>
      </c>
      <c r="G49" s="65">
        <v>0</v>
      </c>
      <c r="H49" s="66">
        <f t="shared" si="11"/>
        <v>0</v>
      </c>
      <c r="I49" s="67">
        <v>0</v>
      </c>
      <c r="J49" s="65">
        <v>5143</v>
      </c>
      <c r="K49" s="65">
        <v>11358</v>
      </c>
      <c r="L49" s="65">
        <v>78275</v>
      </c>
      <c r="M49" s="65">
        <v>283800</v>
      </c>
      <c r="N49" s="65">
        <v>303020</v>
      </c>
      <c r="O49" s="128">
        <f t="shared" si="13"/>
        <v>681596</v>
      </c>
      <c r="P49" s="68">
        <f t="shared" si="14"/>
        <v>681596</v>
      </c>
    </row>
    <row r="50" spans="3:16" s="61" customFormat="1" ht="30" customHeight="1">
      <c r="C50" s="62"/>
      <c r="D50" s="63"/>
      <c r="E50" s="69" t="s">
        <v>40</v>
      </c>
      <c r="F50" s="65">
        <v>71782</v>
      </c>
      <c r="G50" s="65">
        <v>229900</v>
      </c>
      <c r="H50" s="66">
        <f t="shared" si="11"/>
        <v>301682</v>
      </c>
      <c r="I50" s="67">
        <v>0</v>
      </c>
      <c r="J50" s="65">
        <v>809206</v>
      </c>
      <c r="K50" s="65">
        <v>580226</v>
      </c>
      <c r="L50" s="65">
        <v>427983</v>
      </c>
      <c r="M50" s="65">
        <v>571396</v>
      </c>
      <c r="N50" s="65">
        <v>380428</v>
      </c>
      <c r="O50" s="128">
        <f t="shared" si="13"/>
        <v>2769239</v>
      </c>
      <c r="P50" s="68">
        <f t="shared" si="14"/>
        <v>3070921</v>
      </c>
    </row>
    <row r="51" spans="3:16" s="61" customFormat="1" ht="30" customHeight="1">
      <c r="C51" s="62"/>
      <c r="D51" s="63"/>
      <c r="E51" s="69" t="s">
        <v>41</v>
      </c>
      <c r="F51" s="65">
        <v>107326</v>
      </c>
      <c r="G51" s="65">
        <v>282536</v>
      </c>
      <c r="H51" s="66">
        <f t="shared" si="11"/>
        <v>389862</v>
      </c>
      <c r="I51" s="67">
        <v>0</v>
      </c>
      <c r="J51" s="65">
        <v>698735</v>
      </c>
      <c r="K51" s="65">
        <v>534141</v>
      </c>
      <c r="L51" s="65">
        <v>379955</v>
      </c>
      <c r="M51" s="65">
        <v>244879</v>
      </c>
      <c r="N51" s="65">
        <v>158996</v>
      </c>
      <c r="O51" s="128">
        <f t="shared" si="13"/>
        <v>2016706</v>
      </c>
      <c r="P51" s="68">
        <f t="shared" si="14"/>
        <v>2406568</v>
      </c>
    </row>
    <row r="52" spans="3:16" s="61" customFormat="1" ht="30" customHeight="1">
      <c r="C52" s="62"/>
      <c r="D52" s="63"/>
      <c r="E52" s="69" t="s">
        <v>42</v>
      </c>
      <c r="F52" s="65">
        <v>24666</v>
      </c>
      <c r="G52" s="65">
        <v>42355</v>
      </c>
      <c r="H52" s="66">
        <f t="shared" si="11"/>
        <v>67021</v>
      </c>
      <c r="I52" s="67">
        <v>0</v>
      </c>
      <c r="J52" s="65">
        <v>308146</v>
      </c>
      <c r="K52" s="65">
        <v>320340</v>
      </c>
      <c r="L52" s="65">
        <v>223032</v>
      </c>
      <c r="M52" s="65">
        <v>193184</v>
      </c>
      <c r="N52" s="65">
        <v>120287</v>
      </c>
      <c r="O52" s="128">
        <f t="shared" si="13"/>
        <v>1164989</v>
      </c>
      <c r="P52" s="68">
        <f t="shared" si="14"/>
        <v>1232010</v>
      </c>
    </row>
    <row r="53" spans="3:16" s="61" customFormat="1" ht="30" customHeight="1">
      <c r="C53" s="62"/>
      <c r="D53" s="70" t="s">
        <v>43</v>
      </c>
      <c r="E53" s="71"/>
      <c r="F53" s="65">
        <f>SUM(F54:F55)</f>
        <v>656492</v>
      </c>
      <c r="G53" s="65">
        <f>SUM(G54:G55)</f>
        <v>1374331</v>
      </c>
      <c r="H53" s="66">
        <f t="shared" si="11"/>
        <v>2030823</v>
      </c>
      <c r="I53" s="67">
        <f aca="true" t="shared" si="15" ref="I53:N53">SUM(I54:I55)</f>
        <v>0</v>
      </c>
      <c r="J53" s="65">
        <f t="shared" si="15"/>
        <v>13376398</v>
      </c>
      <c r="K53" s="65">
        <f t="shared" si="15"/>
        <v>10541240</v>
      </c>
      <c r="L53" s="65">
        <f t="shared" si="15"/>
        <v>7811951</v>
      </c>
      <c r="M53" s="65">
        <f t="shared" si="15"/>
        <v>5656865</v>
      </c>
      <c r="N53" s="65">
        <f t="shared" si="15"/>
        <v>2690888</v>
      </c>
      <c r="O53" s="128">
        <f t="shared" si="13"/>
        <v>40077342</v>
      </c>
      <c r="P53" s="68">
        <f t="shared" si="14"/>
        <v>42108165</v>
      </c>
    </row>
    <row r="54" spans="3:16" s="61" customFormat="1" ht="30" customHeight="1">
      <c r="C54" s="62"/>
      <c r="D54" s="63"/>
      <c r="E54" s="69" t="s">
        <v>44</v>
      </c>
      <c r="F54" s="65">
        <v>41442</v>
      </c>
      <c r="G54" s="65">
        <v>36647</v>
      </c>
      <c r="H54" s="66">
        <f t="shared" si="11"/>
        <v>78089</v>
      </c>
      <c r="I54" s="67">
        <v>0</v>
      </c>
      <c r="J54" s="65">
        <v>9862495</v>
      </c>
      <c r="K54" s="65">
        <v>8110661</v>
      </c>
      <c r="L54" s="65">
        <v>5964669</v>
      </c>
      <c r="M54" s="65">
        <v>4903162</v>
      </c>
      <c r="N54" s="65">
        <v>2299481</v>
      </c>
      <c r="O54" s="128">
        <f t="shared" si="13"/>
        <v>31140468</v>
      </c>
      <c r="P54" s="68">
        <f t="shared" si="14"/>
        <v>31218557</v>
      </c>
    </row>
    <row r="55" spans="3:16" s="61" customFormat="1" ht="30" customHeight="1">
      <c r="C55" s="62"/>
      <c r="D55" s="63"/>
      <c r="E55" s="69" t="s">
        <v>45</v>
      </c>
      <c r="F55" s="65">
        <v>615050</v>
      </c>
      <c r="G55" s="65">
        <v>1337684</v>
      </c>
      <c r="H55" s="66">
        <f t="shared" si="11"/>
        <v>1952734</v>
      </c>
      <c r="I55" s="67">
        <v>0</v>
      </c>
      <c r="J55" s="65">
        <v>3513903</v>
      </c>
      <c r="K55" s="65">
        <v>2430579</v>
      </c>
      <c r="L55" s="65">
        <v>1847282</v>
      </c>
      <c r="M55" s="65">
        <v>753703</v>
      </c>
      <c r="N55" s="65">
        <v>391407</v>
      </c>
      <c r="O55" s="128">
        <f t="shared" si="13"/>
        <v>8936874</v>
      </c>
      <c r="P55" s="68">
        <f t="shared" si="14"/>
        <v>10889608</v>
      </c>
    </row>
    <row r="56" spans="3:16" s="61" customFormat="1" ht="30" customHeight="1">
      <c r="C56" s="62"/>
      <c r="D56" s="70" t="s">
        <v>46</v>
      </c>
      <c r="E56" s="71"/>
      <c r="F56" s="65">
        <f>SUM(F57:F59)</f>
        <v>28391</v>
      </c>
      <c r="G56" s="65">
        <f>SUM(G57:G59)</f>
        <v>97147</v>
      </c>
      <c r="H56" s="66">
        <f t="shared" si="11"/>
        <v>125538</v>
      </c>
      <c r="I56" s="67">
        <f aca="true" t="shared" si="16" ref="I56:N56">SUM(I57:I59)</f>
        <v>0</v>
      </c>
      <c r="J56" s="65">
        <f t="shared" si="16"/>
        <v>912938</v>
      </c>
      <c r="K56" s="65">
        <f t="shared" si="16"/>
        <v>1403465</v>
      </c>
      <c r="L56" s="65">
        <f t="shared" si="16"/>
        <v>2853269</v>
      </c>
      <c r="M56" s="65">
        <f t="shared" si="16"/>
        <v>2834238</v>
      </c>
      <c r="N56" s="65">
        <f t="shared" si="16"/>
        <v>1007433</v>
      </c>
      <c r="O56" s="128">
        <f t="shared" si="13"/>
        <v>9011343</v>
      </c>
      <c r="P56" s="68">
        <f t="shared" si="14"/>
        <v>9136881</v>
      </c>
    </row>
    <row r="57" spans="3:16" s="61" customFormat="1" ht="30" customHeight="1">
      <c r="C57" s="62"/>
      <c r="D57" s="63"/>
      <c r="E57" s="69" t="s">
        <v>47</v>
      </c>
      <c r="F57" s="65">
        <v>23464</v>
      </c>
      <c r="G57" s="65">
        <v>79980</v>
      </c>
      <c r="H57" s="66">
        <f t="shared" si="11"/>
        <v>103444</v>
      </c>
      <c r="I57" s="67">
        <v>0</v>
      </c>
      <c r="J57" s="65">
        <v>747477</v>
      </c>
      <c r="K57" s="65">
        <v>1218521</v>
      </c>
      <c r="L57" s="65">
        <v>2710934</v>
      </c>
      <c r="M57" s="65">
        <v>2695253</v>
      </c>
      <c r="N57" s="65">
        <v>945440</v>
      </c>
      <c r="O57" s="128">
        <f t="shared" si="13"/>
        <v>8317625</v>
      </c>
      <c r="P57" s="68">
        <f t="shared" si="14"/>
        <v>8421069</v>
      </c>
    </row>
    <row r="58" spans="3:16" s="61" customFormat="1" ht="30" customHeight="1">
      <c r="C58" s="62"/>
      <c r="D58" s="63"/>
      <c r="E58" s="72" t="s">
        <v>48</v>
      </c>
      <c r="F58" s="65">
        <v>4927</v>
      </c>
      <c r="G58" s="65">
        <v>17167</v>
      </c>
      <c r="H58" s="66">
        <f t="shared" si="11"/>
        <v>22094</v>
      </c>
      <c r="I58" s="67">
        <v>0</v>
      </c>
      <c r="J58" s="65">
        <v>165461</v>
      </c>
      <c r="K58" s="65">
        <v>184944</v>
      </c>
      <c r="L58" s="65">
        <v>142335</v>
      </c>
      <c r="M58" s="65">
        <v>138985</v>
      </c>
      <c r="N58" s="65">
        <v>61993</v>
      </c>
      <c r="O58" s="128">
        <f t="shared" si="13"/>
        <v>693718</v>
      </c>
      <c r="P58" s="68">
        <f t="shared" si="14"/>
        <v>715812</v>
      </c>
    </row>
    <row r="59" spans="3:16" s="61" customFormat="1" ht="30" customHeight="1">
      <c r="C59" s="62"/>
      <c r="D59" s="73"/>
      <c r="E59" s="72" t="s">
        <v>49</v>
      </c>
      <c r="F59" s="65">
        <v>0</v>
      </c>
      <c r="G59" s="65">
        <v>0</v>
      </c>
      <c r="H59" s="66">
        <f t="shared" si="11"/>
        <v>0</v>
      </c>
      <c r="I59" s="67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28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50</v>
      </c>
      <c r="E60" s="71"/>
      <c r="F60" s="65">
        <f>SUM(F61)</f>
        <v>262323</v>
      </c>
      <c r="G60" s="65">
        <f>SUM(G61)</f>
        <v>542385</v>
      </c>
      <c r="H60" s="66">
        <f t="shared" si="11"/>
        <v>804708</v>
      </c>
      <c r="I60" s="67">
        <f aca="true" t="shared" si="17" ref="I60:N60">SUM(I61)</f>
        <v>0</v>
      </c>
      <c r="J60" s="65">
        <f t="shared" si="17"/>
        <v>1040664</v>
      </c>
      <c r="K60" s="65">
        <f t="shared" si="17"/>
        <v>1653470</v>
      </c>
      <c r="L60" s="65">
        <f t="shared" si="17"/>
        <v>1280704</v>
      </c>
      <c r="M60" s="65">
        <f t="shared" si="17"/>
        <v>1038898</v>
      </c>
      <c r="N60" s="65">
        <f t="shared" si="17"/>
        <v>562973</v>
      </c>
      <c r="O60" s="128">
        <f t="shared" si="13"/>
        <v>5576709</v>
      </c>
      <c r="P60" s="68">
        <f t="shared" si="14"/>
        <v>6381417</v>
      </c>
    </row>
    <row r="61" spans="3:16" s="61" customFormat="1" ht="30" customHeight="1">
      <c r="C61" s="62"/>
      <c r="D61" s="63"/>
      <c r="E61" s="72" t="s">
        <v>51</v>
      </c>
      <c r="F61" s="65">
        <v>262323</v>
      </c>
      <c r="G61" s="65">
        <v>542385</v>
      </c>
      <c r="H61" s="66">
        <f t="shared" si="11"/>
        <v>804708</v>
      </c>
      <c r="I61" s="67">
        <v>0</v>
      </c>
      <c r="J61" s="65">
        <v>1040664</v>
      </c>
      <c r="K61" s="65">
        <v>1653470</v>
      </c>
      <c r="L61" s="65">
        <v>1280704</v>
      </c>
      <c r="M61" s="65">
        <v>1038898</v>
      </c>
      <c r="N61" s="65">
        <v>562973</v>
      </c>
      <c r="O61" s="128">
        <f t="shared" si="13"/>
        <v>5576709</v>
      </c>
      <c r="P61" s="68">
        <f t="shared" si="14"/>
        <v>6381417</v>
      </c>
    </row>
    <row r="62" spans="3:16" s="61" customFormat="1" ht="30" customHeight="1" hidden="1">
      <c r="C62" s="62"/>
      <c r="D62" s="63"/>
      <c r="E62" s="72" t="s">
        <v>52</v>
      </c>
      <c r="F62" s="65">
        <v>0</v>
      </c>
      <c r="G62" s="65">
        <v>0</v>
      </c>
      <c r="H62" s="66">
        <f t="shared" si="11"/>
        <v>0</v>
      </c>
      <c r="I62" s="67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128">
        <f t="shared" si="13"/>
        <v>0</v>
      </c>
      <c r="P62" s="68">
        <f t="shared" si="14"/>
        <v>0</v>
      </c>
    </row>
    <row r="63" spans="3:16" s="61" customFormat="1" ht="30" customHeight="1" hidden="1">
      <c r="C63" s="62"/>
      <c r="D63" s="63"/>
      <c r="E63" s="72" t="s">
        <v>53</v>
      </c>
      <c r="F63" s="65">
        <v>0</v>
      </c>
      <c r="G63" s="65">
        <v>0</v>
      </c>
      <c r="H63" s="66">
        <f t="shared" si="11"/>
        <v>0</v>
      </c>
      <c r="I63" s="67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128">
        <f t="shared" si="13"/>
        <v>0</v>
      </c>
      <c r="P63" s="68">
        <f t="shared" si="14"/>
        <v>0</v>
      </c>
    </row>
    <row r="64" spans="3:16" s="61" customFormat="1" ht="30" customHeight="1">
      <c r="C64" s="62"/>
      <c r="D64" s="74" t="s">
        <v>54</v>
      </c>
      <c r="E64" s="75"/>
      <c r="F64" s="65">
        <v>129120</v>
      </c>
      <c r="G64" s="65">
        <v>142663</v>
      </c>
      <c r="H64" s="66">
        <f t="shared" si="11"/>
        <v>271783</v>
      </c>
      <c r="I64" s="67">
        <v>0</v>
      </c>
      <c r="J64" s="65">
        <v>1339957</v>
      </c>
      <c r="K64" s="65">
        <v>1090333</v>
      </c>
      <c r="L64" s="65">
        <v>1344108</v>
      </c>
      <c r="M64" s="65">
        <v>1464967</v>
      </c>
      <c r="N64" s="65">
        <v>833226</v>
      </c>
      <c r="O64" s="128">
        <f t="shared" si="13"/>
        <v>6072591</v>
      </c>
      <c r="P64" s="68">
        <f t="shared" si="14"/>
        <v>6344374</v>
      </c>
    </row>
    <row r="65" spans="3:16" s="61" customFormat="1" ht="30" customHeight="1" thickBot="1">
      <c r="C65" s="76"/>
      <c r="D65" s="77" t="s">
        <v>55</v>
      </c>
      <c r="E65" s="78"/>
      <c r="F65" s="79">
        <v>352620</v>
      </c>
      <c r="G65" s="79">
        <v>500010</v>
      </c>
      <c r="H65" s="80">
        <f t="shared" si="11"/>
        <v>852630</v>
      </c>
      <c r="I65" s="81">
        <v>0</v>
      </c>
      <c r="J65" s="79">
        <v>3772364</v>
      </c>
      <c r="K65" s="79">
        <v>2212673</v>
      </c>
      <c r="L65" s="79">
        <v>1619810</v>
      </c>
      <c r="M65" s="79">
        <v>1095596</v>
      </c>
      <c r="N65" s="79">
        <v>467073</v>
      </c>
      <c r="O65" s="129">
        <f t="shared" si="13"/>
        <v>9167516</v>
      </c>
      <c r="P65" s="82">
        <f t="shared" si="14"/>
        <v>10020146</v>
      </c>
    </row>
    <row r="66" spans="3:16" s="61" customFormat="1" ht="30" customHeight="1">
      <c r="C66" s="59" t="s">
        <v>56</v>
      </c>
      <c r="D66" s="83"/>
      <c r="E66" s="84"/>
      <c r="F66" s="60">
        <f>SUM(F67:F75)</f>
        <v>61784</v>
      </c>
      <c r="G66" s="60">
        <f>SUM(G67:G75)</f>
        <v>107329</v>
      </c>
      <c r="H66" s="85">
        <f t="shared" si="11"/>
        <v>169113</v>
      </c>
      <c r="I66" s="86">
        <f aca="true" t="shared" si="18" ref="I66:N66">SUM(I67:I75)</f>
        <v>0</v>
      </c>
      <c r="J66" s="60">
        <f t="shared" si="18"/>
        <v>9992007</v>
      </c>
      <c r="K66" s="60">
        <f t="shared" si="18"/>
        <v>9945338</v>
      </c>
      <c r="L66" s="60">
        <f t="shared" si="18"/>
        <v>11813539</v>
      </c>
      <c r="M66" s="60">
        <f t="shared" si="18"/>
        <v>13312137</v>
      </c>
      <c r="N66" s="60">
        <f t="shared" si="18"/>
        <v>9046368</v>
      </c>
      <c r="O66" s="127">
        <f t="shared" si="13"/>
        <v>54109389</v>
      </c>
      <c r="P66" s="87">
        <f t="shared" si="14"/>
        <v>54278502</v>
      </c>
    </row>
    <row r="67" spans="3:16" s="61" customFormat="1" ht="30" customHeight="1">
      <c r="C67" s="88"/>
      <c r="D67" s="74" t="s">
        <v>57</v>
      </c>
      <c r="E67" s="75"/>
      <c r="F67" s="89">
        <v>0</v>
      </c>
      <c r="G67" s="89">
        <v>0</v>
      </c>
      <c r="H67" s="90">
        <f t="shared" si="11"/>
        <v>0</v>
      </c>
      <c r="I67" s="91">
        <v>0</v>
      </c>
      <c r="J67" s="89">
        <v>1034375</v>
      </c>
      <c r="K67" s="89">
        <v>1745933</v>
      </c>
      <c r="L67" s="89">
        <v>1502260</v>
      </c>
      <c r="M67" s="89">
        <v>1457858</v>
      </c>
      <c r="N67" s="89">
        <v>377899</v>
      </c>
      <c r="O67" s="130">
        <f t="shared" si="13"/>
        <v>6118325</v>
      </c>
      <c r="P67" s="92">
        <f t="shared" si="14"/>
        <v>6118325</v>
      </c>
    </row>
    <row r="68" spans="3:16" s="61" customFormat="1" ht="30" customHeight="1">
      <c r="C68" s="62"/>
      <c r="D68" s="74" t="s">
        <v>58</v>
      </c>
      <c r="E68" s="75"/>
      <c r="F68" s="65">
        <v>0</v>
      </c>
      <c r="G68" s="65">
        <v>0</v>
      </c>
      <c r="H68" s="65">
        <f t="shared" si="11"/>
        <v>0</v>
      </c>
      <c r="I68" s="91">
        <v>0</v>
      </c>
      <c r="J68" s="65">
        <v>27238</v>
      </c>
      <c r="K68" s="65">
        <v>29296</v>
      </c>
      <c r="L68" s="65">
        <v>21947</v>
      </c>
      <c r="M68" s="65">
        <v>14516</v>
      </c>
      <c r="N68" s="65">
        <v>24262</v>
      </c>
      <c r="O68" s="128">
        <f t="shared" si="13"/>
        <v>117259</v>
      </c>
      <c r="P68" s="68">
        <f t="shared" si="14"/>
        <v>117259</v>
      </c>
    </row>
    <row r="69" spans="3:16" s="61" customFormat="1" ht="30" customHeight="1">
      <c r="C69" s="62"/>
      <c r="D69" s="74" t="s">
        <v>73</v>
      </c>
      <c r="E69" s="75"/>
      <c r="F69" s="65">
        <v>0</v>
      </c>
      <c r="G69" s="65">
        <v>0</v>
      </c>
      <c r="H69" s="65">
        <f t="shared" si="11"/>
        <v>0</v>
      </c>
      <c r="I69" s="91">
        <v>0</v>
      </c>
      <c r="J69" s="65">
        <v>5072017</v>
      </c>
      <c r="K69" s="65">
        <v>3898007</v>
      </c>
      <c r="L69" s="65">
        <v>3099216</v>
      </c>
      <c r="M69" s="65">
        <v>1800770</v>
      </c>
      <c r="N69" s="65">
        <v>1083109</v>
      </c>
      <c r="O69" s="128">
        <f t="shared" si="13"/>
        <v>14953119</v>
      </c>
      <c r="P69" s="68">
        <f t="shared" si="14"/>
        <v>14953119</v>
      </c>
    </row>
    <row r="70" spans="3:16" s="61" customFormat="1" ht="30" customHeight="1">
      <c r="C70" s="62"/>
      <c r="D70" s="74" t="s">
        <v>59</v>
      </c>
      <c r="E70" s="75"/>
      <c r="F70" s="65">
        <v>0</v>
      </c>
      <c r="G70" s="65">
        <v>0</v>
      </c>
      <c r="H70" s="65">
        <f t="shared" si="11"/>
        <v>0</v>
      </c>
      <c r="I70" s="67">
        <v>0</v>
      </c>
      <c r="J70" s="65">
        <v>512448</v>
      </c>
      <c r="K70" s="65">
        <v>416220</v>
      </c>
      <c r="L70" s="65">
        <v>564934</v>
      </c>
      <c r="M70" s="65">
        <v>683112</v>
      </c>
      <c r="N70" s="65">
        <v>479314</v>
      </c>
      <c r="O70" s="128">
        <f t="shared" si="13"/>
        <v>2656028</v>
      </c>
      <c r="P70" s="68">
        <f t="shared" si="14"/>
        <v>2656028</v>
      </c>
    </row>
    <row r="71" spans="3:16" s="61" customFormat="1" ht="30" customHeight="1">
      <c r="C71" s="62"/>
      <c r="D71" s="74" t="s">
        <v>60</v>
      </c>
      <c r="E71" s="75"/>
      <c r="F71" s="65">
        <v>61784</v>
      </c>
      <c r="G71" s="65">
        <v>107329</v>
      </c>
      <c r="H71" s="65">
        <f t="shared" si="11"/>
        <v>169113</v>
      </c>
      <c r="I71" s="67">
        <v>0</v>
      </c>
      <c r="J71" s="65">
        <v>1504994</v>
      </c>
      <c r="K71" s="65">
        <v>1309861</v>
      </c>
      <c r="L71" s="65">
        <v>1374122</v>
      </c>
      <c r="M71" s="65">
        <v>1010394</v>
      </c>
      <c r="N71" s="65">
        <v>318629</v>
      </c>
      <c r="O71" s="128">
        <f t="shared" si="13"/>
        <v>5518000</v>
      </c>
      <c r="P71" s="68">
        <f t="shared" si="14"/>
        <v>5687113</v>
      </c>
    </row>
    <row r="72" spans="3:16" s="61" customFormat="1" ht="30" customHeight="1">
      <c r="C72" s="62"/>
      <c r="D72" s="74" t="s">
        <v>61</v>
      </c>
      <c r="E72" s="75"/>
      <c r="F72" s="65">
        <v>0</v>
      </c>
      <c r="G72" s="65">
        <v>0</v>
      </c>
      <c r="H72" s="65">
        <f t="shared" si="11"/>
        <v>0</v>
      </c>
      <c r="I72" s="91">
        <v>0</v>
      </c>
      <c r="J72" s="65">
        <v>1819315</v>
      </c>
      <c r="K72" s="65">
        <v>2417762</v>
      </c>
      <c r="L72" s="65">
        <v>3322749</v>
      </c>
      <c r="M72" s="65">
        <v>1719016</v>
      </c>
      <c r="N72" s="65">
        <v>1018799</v>
      </c>
      <c r="O72" s="128">
        <f t="shared" si="13"/>
        <v>10297641</v>
      </c>
      <c r="P72" s="68">
        <f t="shared" si="14"/>
        <v>10297641</v>
      </c>
    </row>
    <row r="73" spans="3:16" s="61" customFormat="1" ht="30" customHeight="1">
      <c r="C73" s="62"/>
      <c r="D73" s="74" t="s">
        <v>62</v>
      </c>
      <c r="E73" s="75"/>
      <c r="F73" s="65">
        <v>0</v>
      </c>
      <c r="G73" s="65">
        <v>0</v>
      </c>
      <c r="H73" s="65">
        <f t="shared" si="11"/>
        <v>0</v>
      </c>
      <c r="I73" s="91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28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211" t="s">
        <v>63</v>
      </c>
      <c r="E74" s="212"/>
      <c r="F74" s="65">
        <v>0</v>
      </c>
      <c r="G74" s="65">
        <v>0</v>
      </c>
      <c r="H74" s="66">
        <f t="shared" si="11"/>
        <v>0</v>
      </c>
      <c r="I74" s="91">
        <v>0</v>
      </c>
      <c r="J74" s="65">
        <v>21620</v>
      </c>
      <c r="K74" s="65">
        <v>128259</v>
      </c>
      <c r="L74" s="65">
        <v>1928311</v>
      </c>
      <c r="M74" s="65">
        <v>6626471</v>
      </c>
      <c r="N74" s="65">
        <v>5744356</v>
      </c>
      <c r="O74" s="128">
        <f t="shared" si="13"/>
        <v>14449017</v>
      </c>
      <c r="P74" s="68">
        <f t="shared" si="14"/>
        <v>14449017</v>
      </c>
    </row>
    <row r="75" spans="3:16" s="61" customFormat="1" ht="30" customHeight="1" thickBot="1">
      <c r="C75" s="76"/>
      <c r="D75" s="213" t="s">
        <v>64</v>
      </c>
      <c r="E75" s="214"/>
      <c r="F75" s="93">
        <v>0</v>
      </c>
      <c r="G75" s="93">
        <v>0</v>
      </c>
      <c r="H75" s="94">
        <f t="shared" si="11"/>
        <v>0</v>
      </c>
      <c r="I75" s="95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1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65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97">
        <v>0</v>
      </c>
      <c r="J76" s="60">
        <f>SUM(J77:J79)</f>
        <v>4202782</v>
      </c>
      <c r="K76" s="60">
        <f>SUM(K77:K79)</f>
        <v>4876144</v>
      </c>
      <c r="L76" s="60">
        <f>SUM(L77:L79)</f>
        <v>11958249</v>
      </c>
      <c r="M76" s="60">
        <f>SUM(M77:M79)</f>
        <v>27288402</v>
      </c>
      <c r="N76" s="60">
        <f>SUM(N77:N79)</f>
        <v>20048933</v>
      </c>
      <c r="O76" s="127">
        <f t="shared" si="13"/>
        <v>68374510</v>
      </c>
      <c r="P76" s="87">
        <f t="shared" si="14"/>
        <v>68374510</v>
      </c>
    </row>
    <row r="77" spans="3:16" s="61" customFormat="1" ht="30" customHeight="1">
      <c r="C77" s="62"/>
      <c r="D77" s="74" t="s">
        <v>66</v>
      </c>
      <c r="E77" s="75"/>
      <c r="F77" s="65">
        <v>0</v>
      </c>
      <c r="G77" s="65">
        <v>0</v>
      </c>
      <c r="H77" s="66">
        <f t="shared" si="11"/>
        <v>0</v>
      </c>
      <c r="I77" s="91">
        <v>0</v>
      </c>
      <c r="J77" s="65">
        <v>174990</v>
      </c>
      <c r="K77" s="65">
        <v>360958</v>
      </c>
      <c r="L77" s="65">
        <v>4943558</v>
      </c>
      <c r="M77" s="65">
        <v>13265336</v>
      </c>
      <c r="N77" s="65">
        <v>11629068</v>
      </c>
      <c r="O77" s="128">
        <f t="shared" si="13"/>
        <v>30373910</v>
      </c>
      <c r="P77" s="68">
        <f t="shared" si="14"/>
        <v>30373910</v>
      </c>
    </row>
    <row r="78" spans="3:16" s="61" customFormat="1" ht="30" customHeight="1">
      <c r="C78" s="62"/>
      <c r="D78" s="74" t="s">
        <v>67</v>
      </c>
      <c r="E78" s="75"/>
      <c r="F78" s="65">
        <v>0</v>
      </c>
      <c r="G78" s="65">
        <v>0</v>
      </c>
      <c r="H78" s="66">
        <f t="shared" si="11"/>
        <v>0</v>
      </c>
      <c r="I78" s="91">
        <v>0</v>
      </c>
      <c r="J78" s="65">
        <v>3766554</v>
      </c>
      <c r="K78" s="65">
        <v>4186452</v>
      </c>
      <c r="L78" s="65">
        <v>5685509</v>
      </c>
      <c r="M78" s="65">
        <v>7573936</v>
      </c>
      <c r="N78" s="65">
        <v>3483713</v>
      </c>
      <c r="O78" s="128">
        <f t="shared" si="13"/>
        <v>24696164</v>
      </c>
      <c r="P78" s="68">
        <f t="shared" si="14"/>
        <v>24696164</v>
      </c>
    </row>
    <row r="79" spans="3:16" s="61" customFormat="1" ht="30" customHeight="1" thickBot="1">
      <c r="C79" s="76"/>
      <c r="D79" s="77" t="s">
        <v>68</v>
      </c>
      <c r="E79" s="78"/>
      <c r="F79" s="79">
        <v>0</v>
      </c>
      <c r="G79" s="79">
        <v>0</v>
      </c>
      <c r="H79" s="80">
        <f t="shared" si="11"/>
        <v>0</v>
      </c>
      <c r="I79" s="98">
        <v>0</v>
      </c>
      <c r="J79" s="79">
        <v>261238</v>
      </c>
      <c r="K79" s="79">
        <v>328734</v>
      </c>
      <c r="L79" s="79">
        <v>1329182</v>
      </c>
      <c r="M79" s="79">
        <v>6449130</v>
      </c>
      <c r="N79" s="79">
        <v>4936152</v>
      </c>
      <c r="O79" s="129">
        <f t="shared" si="13"/>
        <v>13304436</v>
      </c>
      <c r="P79" s="82">
        <f t="shared" si="14"/>
        <v>13304436</v>
      </c>
    </row>
    <row r="80" spans="3:16" s="61" customFormat="1" ht="30" customHeight="1" thickBot="1">
      <c r="C80" s="215" t="s">
        <v>69</v>
      </c>
      <c r="D80" s="216"/>
      <c r="E80" s="216"/>
      <c r="F80" s="99">
        <f>SUM(F46,F66,F76)</f>
        <v>1708224</v>
      </c>
      <c r="G80" s="99">
        <f>SUM(G46,G66,G76)</f>
        <v>3328281</v>
      </c>
      <c r="H80" s="101">
        <f>SUM(F80:G80)</f>
        <v>5036505</v>
      </c>
      <c r="I80" s="102">
        <f aca="true" t="shared" si="19" ref="I80:N80">SUM(I46,I66,I76)</f>
        <v>0</v>
      </c>
      <c r="J80" s="99">
        <f t="shared" si="19"/>
        <v>39814709</v>
      </c>
      <c r="K80" s="99">
        <f t="shared" si="19"/>
        <v>35539825</v>
      </c>
      <c r="L80" s="99">
        <f t="shared" si="19"/>
        <v>41973121</v>
      </c>
      <c r="M80" s="99">
        <f t="shared" si="19"/>
        <v>56190212</v>
      </c>
      <c r="N80" s="99">
        <f t="shared" si="19"/>
        <v>37124567</v>
      </c>
      <c r="O80" s="132">
        <f>SUM(I80:N80)</f>
        <v>210642434</v>
      </c>
      <c r="P80" s="103">
        <f>SUM(O80,H80)</f>
        <v>215678939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zoomScale="55" zoomScaleNormal="55" zoomScalePageLayoutView="0" workbookViewId="0" topLeftCell="A1">
      <selection activeCell="G1" sqref="G1:M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99" t="s">
        <v>21</v>
      </c>
      <c r="H1" s="199"/>
      <c r="I1" s="199"/>
      <c r="J1" s="199"/>
      <c r="K1" s="199"/>
      <c r="L1" s="199"/>
      <c r="M1" s="199"/>
      <c r="N1" s="37"/>
      <c r="O1" s="4"/>
    </row>
    <row r="2" spans="5:16" ht="30" customHeight="1">
      <c r="E2" s="5"/>
      <c r="G2" s="186" t="s">
        <v>74</v>
      </c>
      <c r="H2" s="186"/>
      <c r="I2" s="186"/>
      <c r="J2" s="186"/>
      <c r="K2" s="186"/>
      <c r="L2" s="186"/>
      <c r="M2" s="186"/>
      <c r="N2" s="38"/>
      <c r="O2" s="200">
        <v>41086</v>
      </c>
      <c r="P2" s="200"/>
    </row>
    <row r="3" spans="5:17" ht="27.75" customHeight="1">
      <c r="E3" s="39"/>
      <c r="F3" s="40"/>
      <c r="N3" s="41"/>
      <c r="O3" s="200"/>
      <c r="P3" s="200"/>
      <c r="Q3" s="6"/>
    </row>
    <row r="4" spans="3:17" ht="27.75" customHeight="1">
      <c r="C4" s="7"/>
      <c r="N4" s="39"/>
      <c r="O4" s="200" t="s">
        <v>30</v>
      </c>
      <c r="P4" s="200"/>
      <c r="Q4" s="6"/>
    </row>
    <row r="5" spans="3:17" ht="27" customHeight="1">
      <c r="C5" s="7" t="s">
        <v>27</v>
      </c>
      <c r="E5" s="8"/>
      <c r="F5" s="9"/>
      <c r="N5" s="58"/>
      <c r="O5" s="58"/>
      <c r="P5" s="146" t="s">
        <v>76</v>
      </c>
      <c r="Q5" s="6"/>
    </row>
    <row r="6" spans="3:17" ht="9" customHeight="1" thickBot="1">
      <c r="C6" s="42"/>
      <c r="D6" s="42"/>
      <c r="E6" s="42"/>
      <c r="F6" s="43"/>
      <c r="L6" s="10"/>
      <c r="M6" s="10"/>
      <c r="N6" s="57"/>
      <c r="O6" s="57"/>
      <c r="P6" s="57"/>
      <c r="Q6" s="10"/>
    </row>
    <row r="7" spans="3:17" ht="30" customHeight="1" thickBot="1" thickTop="1">
      <c r="C7" s="201" t="s">
        <v>31</v>
      </c>
      <c r="D7" s="202"/>
      <c r="E7" s="202"/>
      <c r="F7" s="205" t="s">
        <v>32</v>
      </c>
      <c r="G7" s="206"/>
      <c r="H7" s="206"/>
      <c r="I7" s="207" t="s">
        <v>33</v>
      </c>
      <c r="J7" s="207"/>
      <c r="K7" s="207"/>
      <c r="L7" s="207"/>
      <c r="M7" s="207"/>
      <c r="N7" s="207"/>
      <c r="O7" s="208"/>
      <c r="P7" s="209" t="s">
        <v>6</v>
      </c>
      <c r="Q7" s="17"/>
    </row>
    <row r="8" spans="3:17" ht="42" customHeight="1" thickBot="1">
      <c r="C8" s="203"/>
      <c r="D8" s="204"/>
      <c r="E8" s="204"/>
      <c r="F8" s="44" t="s">
        <v>7</v>
      </c>
      <c r="G8" s="44" t="s">
        <v>8</v>
      </c>
      <c r="H8" s="45" t="s">
        <v>9</v>
      </c>
      <c r="I8" s="46" t="s">
        <v>34</v>
      </c>
      <c r="J8" s="47" t="s">
        <v>1</v>
      </c>
      <c r="K8" s="47" t="s">
        <v>2</v>
      </c>
      <c r="L8" s="47" t="s">
        <v>3</v>
      </c>
      <c r="M8" s="47" t="s">
        <v>4</v>
      </c>
      <c r="N8" s="47" t="s">
        <v>5</v>
      </c>
      <c r="O8" s="48" t="s">
        <v>9</v>
      </c>
      <c r="P8" s="210"/>
      <c r="Q8" s="17"/>
    </row>
    <row r="9" spans="3:17" ht="30" customHeight="1" thickBot="1">
      <c r="C9" s="49" t="s">
        <v>71</v>
      </c>
      <c r="D9" s="50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17"/>
    </row>
    <row r="10" spans="3:17" s="61" customFormat="1" ht="30" customHeight="1">
      <c r="C10" s="59" t="s">
        <v>36</v>
      </c>
      <c r="D10" s="53"/>
      <c r="E10" s="54"/>
      <c r="F10" s="60">
        <f>SUM(F11,F17,F20,F24,F28,F29)</f>
        <v>18634595</v>
      </c>
      <c r="G10" s="60">
        <f>SUM(G11,G17,G20,G24,G28,G29)</f>
        <v>33532870</v>
      </c>
      <c r="H10" s="85">
        <f>SUM(F10:G10)</f>
        <v>52167465</v>
      </c>
      <c r="I10" s="133">
        <f aca="true" t="shared" si="0" ref="I10:N10">SUM(I11,I17,I20,I24,I28,I29)</f>
        <v>0</v>
      </c>
      <c r="J10" s="60">
        <f t="shared" si="0"/>
        <v>260009664</v>
      </c>
      <c r="K10" s="60">
        <f t="shared" si="0"/>
        <v>208639553</v>
      </c>
      <c r="L10" s="60">
        <f t="shared" si="0"/>
        <v>183249395</v>
      </c>
      <c r="M10" s="60">
        <f t="shared" si="0"/>
        <v>156949529</v>
      </c>
      <c r="N10" s="60">
        <f t="shared" si="0"/>
        <v>80803526</v>
      </c>
      <c r="O10" s="127">
        <f>SUM(I10:N10)</f>
        <v>889651667</v>
      </c>
      <c r="P10" s="87">
        <f>SUM(O10,H10)</f>
        <v>941819132</v>
      </c>
      <c r="Q10" s="17"/>
    </row>
    <row r="11" spans="3:16" s="61" customFormat="1" ht="30" customHeight="1">
      <c r="C11" s="62"/>
      <c r="D11" s="63" t="s">
        <v>37</v>
      </c>
      <c r="E11" s="64"/>
      <c r="F11" s="65">
        <f>SUM(F12:F16)</f>
        <v>2174940</v>
      </c>
      <c r="G11" s="65">
        <f>SUM(G12:G16)</f>
        <v>5644792</v>
      </c>
      <c r="H11" s="66">
        <f>SUM(F11:G11)</f>
        <v>7819732</v>
      </c>
      <c r="I11" s="134">
        <f aca="true" t="shared" si="1" ref="I11:N11">SUM(I12:I16)</f>
        <v>0</v>
      </c>
      <c r="J11" s="65">
        <f t="shared" si="1"/>
        <v>51797607</v>
      </c>
      <c r="K11" s="65">
        <f t="shared" si="1"/>
        <v>38201921</v>
      </c>
      <c r="L11" s="65">
        <f t="shared" si="1"/>
        <v>32991564</v>
      </c>
      <c r="M11" s="65">
        <f t="shared" si="1"/>
        <v>35145524</v>
      </c>
      <c r="N11" s="65">
        <f t="shared" si="1"/>
        <v>24794830</v>
      </c>
      <c r="O11" s="128">
        <f aca="true" t="shared" si="2" ref="O11:O43">SUM(I11:N11)</f>
        <v>182931446</v>
      </c>
      <c r="P11" s="68">
        <f aca="true" t="shared" si="3" ref="P11:P43">SUM(O11,H11)</f>
        <v>190751178</v>
      </c>
    </row>
    <row r="12" spans="3:16" s="61" customFormat="1" ht="30" customHeight="1">
      <c r="C12" s="62"/>
      <c r="D12" s="63"/>
      <c r="E12" s="69" t="s">
        <v>38</v>
      </c>
      <c r="F12" s="65">
        <v>137200</v>
      </c>
      <c r="G12" s="65">
        <v>96250</v>
      </c>
      <c r="H12" s="66">
        <f>SUM(F12:G12)</f>
        <v>233450</v>
      </c>
      <c r="I12" s="134">
        <v>0</v>
      </c>
      <c r="J12" s="65">
        <v>33580092</v>
      </c>
      <c r="K12" s="65">
        <v>23736195</v>
      </c>
      <c r="L12" s="65">
        <v>21888358</v>
      </c>
      <c r="M12" s="65">
        <v>22200292</v>
      </c>
      <c r="N12" s="65">
        <v>15122918</v>
      </c>
      <c r="O12" s="128">
        <f t="shared" si="2"/>
        <v>116527855</v>
      </c>
      <c r="P12" s="68">
        <f t="shared" si="3"/>
        <v>116761305</v>
      </c>
    </row>
    <row r="13" spans="3:16" s="61" customFormat="1" ht="30" customHeight="1">
      <c r="C13" s="62"/>
      <c r="D13" s="63"/>
      <c r="E13" s="69" t="s">
        <v>39</v>
      </c>
      <c r="F13" s="65">
        <v>0</v>
      </c>
      <c r="G13" s="65">
        <v>0</v>
      </c>
      <c r="H13" s="66">
        <f aca="true" t="shared" si="4" ref="H13:H43">SUM(F13:G13)</f>
        <v>0</v>
      </c>
      <c r="I13" s="134">
        <v>0</v>
      </c>
      <c r="J13" s="65">
        <v>51430</v>
      </c>
      <c r="K13" s="65">
        <v>114868</v>
      </c>
      <c r="L13" s="65">
        <v>788505</v>
      </c>
      <c r="M13" s="65">
        <v>2846497</v>
      </c>
      <c r="N13" s="65">
        <v>3052354</v>
      </c>
      <c r="O13" s="128">
        <f t="shared" si="2"/>
        <v>6853654</v>
      </c>
      <c r="P13" s="68">
        <f t="shared" si="3"/>
        <v>6853654</v>
      </c>
    </row>
    <row r="14" spans="3:16" s="61" customFormat="1" ht="30" customHeight="1">
      <c r="C14" s="62"/>
      <c r="D14" s="63"/>
      <c r="E14" s="69" t="s">
        <v>40</v>
      </c>
      <c r="F14" s="65">
        <v>717820</v>
      </c>
      <c r="G14" s="65">
        <v>2299632</v>
      </c>
      <c r="H14" s="66">
        <f t="shared" si="4"/>
        <v>3017452</v>
      </c>
      <c r="I14" s="134">
        <v>0</v>
      </c>
      <c r="J14" s="65">
        <v>8094253</v>
      </c>
      <c r="K14" s="65">
        <v>5804955</v>
      </c>
      <c r="L14" s="65">
        <v>4284405</v>
      </c>
      <c r="M14" s="65">
        <v>5718105</v>
      </c>
      <c r="N14" s="65">
        <v>3818416</v>
      </c>
      <c r="O14" s="128">
        <f t="shared" si="2"/>
        <v>27720134</v>
      </c>
      <c r="P14" s="68">
        <f t="shared" si="3"/>
        <v>30737586</v>
      </c>
    </row>
    <row r="15" spans="3:16" s="61" customFormat="1" ht="30" customHeight="1">
      <c r="C15" s="62"/>
      <c r="D15" s="63"/>
      <c r="E15" s="69" t="s">
        <v>41</v>
      </c>
      <c r="F15" s="65">
        <v>1073260</v>
      </c>
      <c r="G15" s="65">
        <v>2825360</v>
      </c>
      <c r="H15" s="66">
        <f t="shared" si="4"/>
        <v>3898620</v>
      </c>
      <c r="I15" s="134">
        <v>0</v>
      </c>
      <c r="J15" s="65">
        <v>6990372</v>
      </c>
      <c r="K15" s="65">
        <v>5342503</v>
      </c>
      <c r="L15" s="65">
        <v>3799976</v>
      </c>
      <c r="M15" s="65">
        <v>2448790</v>
      </c>
      <c r="N15" s="65">
        <v>1598272</v>
      </c>
      <c r="O15" s="128">
        <f t="shared" si="2"/>
        <v>20179913</v>
      </c>
      <c r="P15" s="68">
        <f t="shared" si="3"/>
        <v>24078533</v>
      </c>
    </row>
    <row r="16" spans="3:16" s="61" customFormat="1" ht="30" customHeight="1">
      <c r="C16" s="62"/>
      <c r="D16" s="63"/>
      <c r="E16" s="69" t="s">
        <v>42</v>
      </c>
      <c r="F16" s="65">
        <v>246660</v>
      </c>
      <c r="G16" s="65">
        <v>423550</v>
      </c>
      <c r="H16" s="66">
        <f t="shared" si="4"/>
        <v>670210</v>
      </c>
      <c r="I16" s="134">
        <v>0</v>
      </c>
      <c r="J16" s="65">
        <v>3081460</v>
      </c>
      <c r="K16" s="65">
        <v>3203400</v>
      </c>
      <c r="L16" s="65">
        <v>2230320</v>
      </c>
      <c r="M16" s="65">
        <v>1931840</v>
      </c>
      <c r="N16" s="65">
        <v>1202870</v>
      </c>
      <c r="O16" s="128">
        <f t="shared" si="2"/>
        <v>11649890</v>
      </c>
      <c r="P16" s="68">
        <f t="shared" si="3"/>
        <v>12320100</v>
      </c>
    </row>
    <row r="17" spans="3:16" s="61" customFormat="1" ht="30" customHeight="1">
      <c r="C17" s="62"/>
      <c r="D17" s="70" t="s">
        <v>43</v>
      </c>
      <c r="E17" s="71"/>
      <c r="F17" s="65">
        <f>SUM(F18:F19)</f>
        <v>6564920</v>
      </c>
      <c r="G17" s="65">
        <f>SUM(G18:G19)</f>
        <v>13744036</v>
      </c>
      <c r="H17" s="66">
        <f>SUM(F17:G17)</f>
        <v>20308956</v>
      </c>
      <c r="I17" s="134">
        <f aca="true" t="shared" si="5" ref="I17:N17">SUM(I18:I19)</f>
        <v>0</v>
      </c>
      <c r="J17" s="65">
        <f t="shared" si="5"/>
        <v>133805333</v>
      </c>
      <c r="K17" s="65">
        <f t="shared" si="5"/>
        <v>105457756</v>
      </c>
      <c r="L17" s="65">
        <f t="shared" si="5"/>
        <v>78139341</v>
      </c>
      <c r="M17" s="65">
        <f t="shared" si="5"/>
        <v>56593659</v>
      </c>
      <c r="N17" s="65">
        <f t="shared" si="5"/>
        <v>26931860</v>
      </c>
      <c r="O17" s="128">
        <f t="shared" si="2"/>
        <v>400927949</v>
      </c>
      <c r="P17" s="68">
        <f t="shared" si="3"/>
        <v>421236905</v>
      </c>
    </row>
    <row r="18" spans="3:16" s="61" customFormat="1" ht="30" customHeight="1">
      <c r="C18" s="62"/>
      <c r="D18" s="63"/>
      <c r="E18" s="69" t="s">
        <v>44</v>
      </c>
      <c r="F18" s="65">
        <v>414420</v>
      </c>
      <c r="G18" s="65">
        <v>366470</v>
      </c>
      <c r="H18" s="66">
        <f t="shared" si="4"/>
        <v>780890</v>
      </c>
      <c r="I18" s="134">
        <v>0</v>
      </c>
      <c r="J18" s="65">
        <v>98650379</v>
      </c>
      <c r="K18" s="65">
        <v>81139960</v>
      </c>
      <c r="L18" s="65">
        <v>59664838</v>
      </c>
      <c r="M18" s="65">
        <v>49056629</v>
      </c>
      <c r="N18" s="65">
        <v>23017790</v>
      </c>
      <c r="O18" s="128">
        <f t="shared" si="2"/>
        <v>311529596</v>
      </c>
      <c r="P18" s="68">
        <f t="shared" si="3"/>
        <v>312310486</v>
      </c>
    </row>
    <row r="19" spans="3:16" s="61" customFormat="1" ht="30" customHeight="1">
      <c r="C19" s="62"/>
      <c r="D19" s="63"/>
      <c r="E19" s="69" t="s">
        <v>45</v>
      </c>
      <c r="F19" s="65">
        <v>6150500</v>
      </c>
      <c r="G19" s="65">
        <v>13377566</v>
      </c>
      <c r="H19" s="66">
        <f t="shared" si="4"/>
        <v>19528066</v>
      </c>
      <c r="I19" s="134">
        <v>0</v>
      </c>
      <c r="J19" s="65">
        <v>35154954</v>
      </c>
      <c r="K19" s="65">
        <v>24317796</v>
      </c>
      <c r="L19" s="65">
        <v>18474503</v>
      </c>
      <c r="M19" s="65">
        <v>7537030</v>
      </c>
      <c r="N19" s="65">
        <v>3914070</v>
      </c>
      <c r="O19" s="128">
        <f t="shared" si="2"/>
        <v>89398353</v>
      </c>
      <c r="P19" s="68">
        <f t="shared" si="3"/>
        <v>108926419</v>
      </c>
    </row>
    <row r="20" spans="3:16" s="61" customFormat="1" ht="30" customHeight="1">
      <c r="C20" s="62"/>
      <c r="D20" s="70" t="s">
        <v>46</v>
      </c>
      <c r="E20" s="71"/>
      <c r="F20" s="65">
        <f>SUM(F21:F23)</f>
        <v>283910</v>
      </c>
      <c r="G20" s="65">
        <f>SUM(G21:G23)</f>
        <v>971470</v>
      </c>
      <c r="H20" s="66">
        <f t="shared" si="4"/>
        <v>1255380</v>
      </c>
      <c r="I20" s="134">
        <f aca="true" t="shared" si="6" ref="I20:N20">SUM(I21:I23)</f>
        <v>0</v>
      </c>
      <c r="J20" s="65">
        <f t="shared" si="6"/>
        <v>9139018</v>
      </c>
      <c r="K20" s="65">
        <f t="shared" si="6"/>
        <v>14034650</v>
      </c>
      <c r="L20" s="65">
        <f t="shared" si="6"/>
        <v>28533020</v>
      </c>
      <c r="M20" s="65">
        <f t="shared" si="6"/>
        <v>28346423</v>
      </c>
      <c r="N20" s="65">
        <f t="shared" si="6"/>
        <v>10074330</v>
      </c>
      <c r="O20" s="128">
        <f t="shared" si="2"/>
        <v>90127441</v>
      </c>
      <c r="P20" s="68">
        <f t="shared" si="3"/>
        <v>91382821</v>
      </c>
    </row>
    <row r="21" spans="3:16" s="61" customFormat="1" ht="30" customHeight="1">
      <c r="C21" s="62"/>
      <c r="D21" s="63"/>
      <c r="E21" s="69" t="s">
        <v>47</v>
      </c>
      <c r="F21" s="65">
        <v>234640</v>
      </c>
      <c r="G21" s="65">
        <v>799800</v>
      </c>
      <c r="H21" s="66">
        <f t="shared" si="4"/>
        <v>1034440</v>
      </c>
      <c r="I21" s="134">
        <v>0</v>
      </c>
      <c r="J21" s="65">
        <v>7477524</v>
      </c>
      <c r="K21" s="65">
        <v>12185210</v>
      </c>
      <c r="L21" s="65">
        <v>27109670</v>
      </c>
      <c r="M21" s="65">
        <v>26956573</v>
      </c>
      <c r="N21" s="65">
        <v>9454400</v>
      </c>
      <c r="O21" s="128">
        <f t="shared" si="2"/>
        <v>83183377</v>
      </c>
      <c r="P21" s="68">
        <f t="shared" si="3"/>
        <v>84217817</v>
      </c>
    </row>
    <row r="22" spans="3:16" s="61" customFormat="1" ht="30" customHeight="1">
      <c r="C22" s="62"/>
      <c r="D22" s="63"/>
      <c r="E22" s="72" t="s">
        <v>48</v>
      </c>
      <c r="F22" s="65">
        <v>49270</v>
      </c>
      <c r="G22" s="65">
        <v>171670</v>
      </c>
      <c r="H22" s="66">
        <f t="shared" si="4"/>
        <v>220940</v>
      </c>
      <c r="I22" s="134">
        <v>0</v>
      </c>
      <c r="J22" s="65">
        <v>1661494</v>
      </c>
      <c r="K22" s="65">
        <v>1849440</v>
      </c>
      <c r="L22" s="65">
        <v>1423350</v>
      </c>
      <c r="M22" s="65">
        <v>1389850</v>
      </c>
      <c r="N22" s="65">
        <v>619930</v>
      </c>
      <c r="O22" s="128">
        <f t="shared" si="2"/>
        <v>6944064</v>
      </c>
      <c r="P22" s="68">
        <f t="shared" si="3"/>
        <v>7165004</v>
      </c>
    </row>
    <row r="23" spans="3:16" s="61" customFormat="1" ht="30" customHeight="1">
      <c r="C23" s="62"/>
      <c r="D23" s="73"/>
      <c r="E23" s="72" t="s">
        <v>49</v>
      </c>
      <c r="F23" s="65">
        <v>0</v>
      </c>
      <c r="G23" s="65">
        <v>0</v>
      </c>
      <c r="H23" s="66">
        <f t="shared" si="4"/>
        <v>0</v>
      </c>
      <c r="I23" s="134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128">
        <f t="shared" si="2"/>
        <v>0</v>
      </c>
      <c r="P23" s="68">
        <f t="shared" si="3"/>
        <v>0</v>
      </c>
    </row>
    <row r="24" spans="3:16" s="61" customFormat="1" ht="30" customHeight="1">
      <c r="C24" s="62"/>
      <c r="D24" s="70" t="s">
        <v>50</v>
      </c>
      <c r="E24" s="71"/>
      <c r="F24" s="65">
        <f>SUM(F25:F27)</f>
        <v>4786279</v>
      </c>
      <c r="G24" s="65">
        <f>SUM(G25:G27)</f>
        <v>6727414</v>
      </c>
      <c r="H24" s="66">
        <f t="shared" si="4"/>
        <v>11513693</v>
      </c>
      <c r="I24" s="134">
        <f aca="true" t="shared" si="7" ref="I24:N24">SUM(I25:I27)</f>
        <v>0</v>
      </c>
      <c r="J24" s="65">
        <f t="shared" si="7"/>
        <v>14083383</v>
      </c>
      <c r="K24" s="65">
        <f t="shared" si="7"/>
        <v>17864516</v>
      </c>
      <c r="L24" s="65">
        <f t="shared" si="7"/>
        <v>13901541</v>
      </c>
      <c r="M24" s="65">
        <f t="shared" si="7"/>
        <v>11187860</v>
      </c>
      <c r="N24" s="65">
        <f t="shared" si="7"/>
        <v>5945890</v>
      </c>
      <c r="O24" s="128">
        <f t="shared" si="2"/>
        <v>62983190</v>
      </c>
      <c r="P24" s="68">
        <f t="shared" si="3"/>
        <v>74496883</v>
      </c>
    </row>
    <row r="25" spans="3:16" s="61" customFormat="1" ht="30" customHeight="1">
      <c r="C25" s="62"/>
      <c r="D25" s="63"/>
      <c r="E25" s="72" t="s">
        <v>51</v>
      </c>
      <c r="F25" s="65">
        <v>2623230</v>
      </c>
      <c r="G25" s="65">
        <v>5423850</v>
      </c>
      <c r="H25" s="66">
        <f t="shared" si="4"/>
        <v>8047080</v>
      </c>
      <c r="I25" s="134">
        <v>0</v>
      </c>
      <c r="J25" s="65">
        <v>10406640</v>
      </c>
      <c r="K25" s="65">
        <v>16534700</v>
      </c>
      <c r="L25" s="65">
        <v>12807040</v>
      </c>
      <c r="M25" s="65">
        <v>10388980</v>
      </c>
      <c r="N25" s="65">
        <v>5629730</v>
      </c>
      <c r="O25" s="128">
        <f t="shared" si="2"/>
        <v>55767090</v>
      </c>
      <c r="P25" s="68">
        <f t="shared" si="3"/>
        <v>63814170</v>
      </c>
    </row>
    <row r="26" spans="3:16" s="61" customFormat="1" ht="30" customHeight="1">
      <c r="C26" s="62"/>
      <c r="D26" s="63"/>
      <c r="E26" s="72" t="s">
        <v>52</v>
      </c>
      <c r="F26" s="65">
        <v>466572</v>
      </c>
      <c r="G26" s="65">
        <v>260544</v>
      </c>
      <c r="H26" s="66">
        <f t="shared" si="4"/>
        <v>727116</v>
      </c>
      <c r="I26" s="134">
        <v>0</v>
      </c>
      <c r="J26" s="65">
        <v>812232</v>
      </c>
      <c r="K26" s="65">
        <v>601324</v>
      </c>
      <c r="L26" s="65">
        <v>422832</v>
      </c>
      <c r="M26" s="65">
        <v>319844</v>
      </c>
      <c r="N26" s="65">
        <v>116160</v>
      </c>
      <c r="O26" s="128">
        <f t="shared" si="2"/>
        <v>2272392</v>
      </c>
      <c r="P26" s="68">
        <f t="shared" si="3"/>
        <v>2999508</v>
      </c>
    </row>
    <row r="27" spans="3:16" s="61" customFormat="1" ht="30" customHeight="1">
      <c r="C27" s="62"/>
      <c r="D27" s="63"/>
      <c r="E27" s="72" t="s">
        <v>53</v>
      </c>
      <c r="F27" s="65">
        <v>1696477</v>
      </c>
      <c r="G27" s="65">
        <v>1043020</v>
      </c>
      <c r="H27" s="66">
        <f t="shared" si="4"/>
        <v>2739497</v>
      </c>
      <c r="I27" s="134">
        <v>0</v>
      </c>
      <c r="J27" s="65">
        <v>2864511</v>
      </c>
      <c r="K27" s="65">
        <v>728492</v>
      </c>
      <c r="L27" s="65">
        <v>671669</v>
      </c>
      <c r="M27" s="65">
        <v>479036</v>
      </c>
      <c r="N27" s="65">
        <v>200000</v>
      </c>
      <c r="O27" s="128">
        <f t="shared" si="2"/>
        <v>4943708</v>
      </c>
      <c r="P27" s="68">
        <f t="shared" si="3"/>
        <v>7683205</v>
      </c>
    </row>
    <row r="28" spans="3:16" s="61" customFormat="1" ht="30" customHeight="1">
      <c r="C28" s="62"/>
      <c r="D28" s="74" t="s">
        <v>54</v>
      </c>
      <c r="E28" s="75"/>
      <c r="F28" s="65">
        <v>1298045</v>
      </c>
      <c r="G28" s="65">
        <v>1444968</v>
      </c>
      <c r="H28" s="66">
        <f t="shared" si="4"/>
        <v>2743013</v>
      </c>
      <c r="I28" s="134">
        <v>0</v>
      </c>
      <c r="J28" s="65">
        <v>13444227</v>
      </c>
      <c r="K28" s="65">
        <v>10942676</v>
      </c>
      <c r="L28" s="65">
        <v>13473187</v>
      </c>
      <c r="M28" s="65">
        <v>14704286</v>
      </c>
      <c r="N28" s="65">
        <v>8378814</v>
      </c>
      <c r="O28" s="128">
        <f t="shared" si="2"/>
        <v>60943190</v>
      </c>
      <c r="P28" s="68">
        <f t="shared" si="3"/>
        <v>63686203</v>
      </c>
    </row>
    <row r="29" spans="3:16" s="61" customFormat="1" ht="30" customHeight="1" thickBot="1">
      <c r="C29" s="76"/>
      <c r="D29" s="77" t="s">
        <v>55</v>
      </c>
      <c r="E29" s="78"/>
      <c r="F29" s="79">
        <v>3526501</v>
      </c>
      <c r="G29" s="79">
        <v>5000190</v>
      </c>
      <c r="H29" s="80">
        <f t="shared" si="4"/>
        <v>8526691</v>
      </c>
      <c r="I29" s="135">
        <v>0</v>
      </c>
      <c r="J29" s="79">
        <v>37740096</v>
      </c>
      <c r="K29" s="79">
        <v>22138034</v>
      </c>
      <c r="L29" s="79">
        <v>16210742</v>
      </c>
      <c r="M29" s="79">
        <v>10971777</v>
      </c>
      <c r="N29" s="79">
        <v>4677802</v>
      </c>
      <c r="O29" s="129">
        <f t="shared" si="2"/>
        <v>91738451</v>
      </c>
      <c r="P29" s="82">
        <f t="shared" si="3"/>
        <v>100265142</v>
      </c>
    </row>
    <row r="30" spans="3:16" s="61" customFormat="1" ht="30" customHeight="1">
      <c r="C30" s="59" t="s">
        <v>56</v>
      </c>
      <c r="D30" s="83"/>
      <c r="E30" s="84"/>
      <c r="F30" s="60">
        <f>SUM(F31:F39)</f>
        <v>617840</v>
      </c>
      <c r="G30" s="60">
        <f>SUM(G31:G39)</f>
        <v>1073290</v>
      </c>
      <c r="H30" s="85">
        <f t="shared" si="4"/>
        <v>1691130</v>
      </c>
      <c r="I30" s="133">
        <f aca="true" t="shared" si="8" ref="I30:N30">SUM(I31:I39)</f>
        <v>0</v>
      </c>
      <c r="J30" s="60">
        <f t="shared" si="8"/>
        <v>99924107</v>
      </c>
      <c r="K30" s="60">
        <f t="shared" si="8"/>
        <v>99458508</v>
      </c>
      <c r="L30" s="60">
        <f t="shared" si="8"/>
        <v>118168411</v>
      </c>
      <c r="M30" s="60">
        <f t="shared" si="8"/>
        <v>133125274</v>
      </c>
      <c r="N30" s="60">
        <f t="shared" si="8"/>
        <v>90465785</v>
      </c>
      <c r="O30" s="127">
        <f t="shared" si="2"/>
        <v>541142085</v>
      </c>
      <c r="P30" s="87">
        <f t="shared" si="3"/>
        <v>542833215</v>
      </c>
    </row>
    <row r="31" spans="3:16" s="61" customFormat="1" ht="30" customHeight="1">
      <c r="C31" s="88"/>
      <c r="D31" s="74" t="s">
        <v>57</v>
      </c>
      <c r="E31" s="75"/>
      <c r="F31" s="89">
        <v>0</v>
      </c>
      <c r="G31" s="89">
        <v>0</v>
      </c>
      <c r="H31" s="90">
        <f t="shared" si="4"/>
        <v>0</v>
      </c>
      <c r="I31" s="136">
        <v>0</v>
      </c>
      <c r="J31" s="89">
        <v>10343750</v>
      </c>
      <c r="K31" s="89">
        <v>17462133</v>
      </c>
      <c r="L31" s="89">
        <v>15044561</v>
      </c>
      <c r="M31" s="89">
        <v>14578580</v>
      </c>
      <c r="N31" s="89">
        <v>3778990</v>
      </c>
      <c r="O31" s="130">
        <f t="shared" si="2"/>
        <v>61208014</v>
      </c>
      <c r="P31" s="92">
        <f t="shared" si="3"/>
        <v>61208014</v>
      </c>
    </row>
    <row r="32" spans="3:16" s="61" customFormat="1" ht="30" customHeight="1">
      <c r="C32" s="62"/>
      <c r="D32" s="74" t="s">
        <v>58</v>
      </c>
      <c r="E32" s="75"/>
      <c r="F32" s="65">
        <v>0</v>
      </c>
      <c r="G32" s="65">
        <v>0</v>
      </c>
      <c r="H32" s="66">
        <f t="shared" si="4"/>
        <v>0</v>
      </c>
      <c r="I32" s="136">
        <v>0</v>
      </c>
      <c r="J32" s="65">
        <v>272380</v>
      </c>
      <c r="K32" s="65">
        <v>292960</v>
      </c>
      <c r="L32" s="65">
        <v>219470</v>
      </c>
      <c r="M32" s="65">
        <v>145160</v>
      </c>
      <c r="N32" s="65">
        <v>242620</v>
      </c>
      <c r="O32" s="128">
        <f t="shared" si="2"/>
        <v>1172590</v>
      </c>
      <c r="P32" s="68">
        <f t="shared" si="3"/>
        <v>1172590</v>
      </c>
    </row>
    <row r="33" spans="3:16" s="61" customFormat="1" ht="30" customHeight="1">
      <c r="C33" s="62"/>
      <c r="D33" s="74" t="s">
        <v>73</v>
      </c>
      <c r="E33" s="75"/>
      <c r="F33" s="65">
        <v>0</v>
      </c>
      <c r="G33" s="65">
        <v>0</v>
      </c>
      <c r="H33" s="66">
        <f t="shared" si="4"/>
        <v>0</v>
      </c>
      <c r="I33" s="136">
        <v>0</v>
      </c>
      <c r="J33" s="65">
        <v>50724207</v>
      </c>
      <c r="K33" s="65">
        <v>38982395</v>
      </c>
      <c r="L33" s="65">
        <v>31003220</v>
      </c>
      <c r="M33" s="65">
        <v>18007700</v>
      </c>
      <c r="N33" s="65">
        <v>10833195</v>
      </c>
      <c r="O33" s="128">
        <f t="shared" si="2"/>
        <v>149550717</v>
      </c>
      <c r="P33" s="68">
        <f t="shared" si="3"/>
        <v>149550717</v>
      </c>
    </row>
    <row r="34" spans="3:16" s="61" customFormat="1" ht="30" customHeight="1">
      <c r="C34" s="62"/>
      <c r="D34" s="74" t="s">
        <v>59</v>
      </c>
      <c r="E34" s="75"/>
      <c r="F34" s="65">
        <v>0</v>
      </c>
      <c r="G34" s="65">
        <v>0</v>
      </c>
      <c r="H34" s="66">
        <f t="shared" si="4"/>
        <v>0</v>
      </c>
      <c r="I34" s="134">
        <v>0</v>
      </c>
      <c r="J34" s="65">
        <v>5124480</v>
      </c>
      <c r="K34" s="65">
        <v>4162200</v>
      </c>
      <c r="L34" s="65">
        <v>5649340</v>
      </c>
      <c r="M34" s="65">
        <v>6831120</v>
      </c>
      <c r="N34" s="65">
        <v>4793140</v>
      </c>
      <c r="O34" s="128">
        <f t="shared" si="2"/>
        <v>26560280</v>
      </c>
      <c r="P34" s="68">
        <f t="shared" si="3"/>
        <v>26560280</v>
      </c>
    </row>
    <row r="35" spans="3:16" s="61" customFormat="1" ht="30" customHeight="1">
      <c r="C35" s="62"/>
      <c r="D35" s="74" t="s">
        <v>60</v>
      </c>
      <c r="E35" s="75"/>
      <c r="F35" s="65">
        <v>617840</v>
      </c>
      <c r="G35" s="65">
        <v>1073290</v>
      </c>
      <c r="H35" s="66">
        <f t="shared" si="4"/>
        <v>1691130</v>
      </c>
      <c r="I35" s="134">
        <v>0</v>
      </c>
      <c r="J35" s="65">
        <v>15049940</v>
      </c>
      <c r="K35" s="65">
        <v>13098610</v>
      </c>
      <c r="L35" s="65">
        <v>13741220</v>
      </c>
      <c r="M35" s="65">
        <v>10103940</v>
      </c>
      <c r="N35" s="65">
        <v>3186290</v>
      </c>
      <c r="O35" s="128">
        <f t="shared" si="2"/>
        <v>55180000</v>
      </c>
      <c r="P35" s="68">
        <f t="shared" si="3"/>
        <v>56871130</v>
      </c>
    </row>
    <row r="36" spans="3:16" s="61" customFormat="1" ht="30" customHeight="1">
      <c r="C36" s="62"/>
      <c r="D36" s="74" t="s">
        <v>61</v>
      </c>
      <c r="E36" s="75"/>
      <c r="F36" s="65">
        <v>0</v>
      </c>
      <c r="G36" s="65">
        <v>0</v>
      </c>
      <c r="H36" s="66">
        <f t="shared" si="4"/>
        <v>0</v>
      </c>
      <c r="I36" s="136">
        <v>0</v>
      </c>
      <c r="J36" s="65">
        <v>18193150</v>
      </c>
      <c r="K36" s="65">
        <v>24177620</v>
      </c>
      <c r="L36" s="65">
        <v>33227490</v>
      </c>
      <c r="M36" s="65">
        <v>17194064</v>
      </c>
      <c r="N36" s="65">
        <v>10187990</v>
      </c>
      <c r="O36" s="128">
        <f t="shared" si="2"/>
        <v>102980314</v>
      </c>
      <c r="P36" s="68">
        <f t="shared" si="3"/>
        <v>102980314</v>
      </c>
    </row>
    <row r="37" spans="3:16" s="61" customFormat="1" ht="30" customHeight="1">
      <c r="C37" s="62"/>
      <c r="D37" s="74" t="s">
        <v>62</v>
      </c>
      <c r="E37" s="75"/>
      <c r="F37" s="65">
        <v>0</v>
      </c>
      <c r="G37" s="65">
        <v>0</v>
      </c>
      <c r="H37" s="66">
        <f t="shared" si="4"/>
        <v>0</v>
      </c>
      <c r="I37" s="136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128">
        <f t="shared" si="2"/>
        <v>0</v>
      </c>
      <c r="P37" s="68">
        <f t="shared" si="3"/>
        <v>0</v>
      </c>
    </row>
    <row r="38" spans="3:16" s="61" customFormat="1" ht="30" customHeight="1">
      <c r="C38" s="62"/>
      <c r="D38" s="211" t="s">
        <v>63</v>
      </c>
      <c r="E38" s="218"/>
      <c r="F38" s="65">
        <v>0</v>
      </c>
      <c r="G38" s="65">
        <v>0</v>
      </c>
      <c r="H38" s="66">
        <f t="shared" si="4"/>
        <v>0</v>
      </c>
      <c r="I38" s="136">
        <v>0</v>
      </c>
      <c r="J38" s="65">
        <v>216200</v>
      </c>
      <c r="K38" s="65">
        <v>1282590</v>
      </c>
      <c r="L38" s="65">
        <v>19283110</v>
      </c>
      <c r="M38" s="65">
        <v>66264710</v>
      </c>
      <c r="N38" s="65">
        <v>57443560</v>
      </c>
      <c r="O38" s="128">
        <f t="shared" si="2"/>
        <v>144490170</v>
      </c>
      <c r="P38" s="68">
        <f t="shared" si="3"/>
        <v>144490170</v>
      </c>
    </row>
    <row r="39" spans="3:16" s="61" customFormat="1" ht="30" customHeight="1" thickBot="1">
      <c r="C39" s="76"/>
      <c r="D39" s="213" t="s">
        <v>64</v>
      </c>
      <c r="E39" s="214"/>
      <c r="F39" s="93">
        <v>0</v>
      </c>
      <c r="G39" s="93">
        <v>0</v>
      </c>
      <c r="H39" s="94">
        <f t="shared" si="4"/>
        <v>0</v>
      </c>
      <c r="I39" s="137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131">
        <f t="shared" si="2"/>
        <v>0</v>
      </c>
      <c r="P39" s="96">
        <f t="shared" si="3"/>
        <v>0</v>
      </c>
    </row>
    <row r="40" spans="3:16" s="61" customFormat="1" ht="30" customHeight="1">
      <c r="C40" s="59" t="s">
        <v>65</v>
      </c>
      <c r="D40" s="83"/>
      <c r="E40" s="84"/>
      <c r="F40" s="60">
        <f>SUM(F41:F43)</f>
        <v>0</v>
      </c>
      <c r="G40" s="60">
        <f>SUM(G41:G43)</f>
        <v>0</v>
      </c>
      <c r="H40" s="85">
        <f>SUM(F40:G40)</f>
        <v>0</v>
      </c>
      <c r="I40" s="138">
        <v>0</v>
      </c>
      <c r="J40" s="60">
        <f>SUM(J41:J43)</f>
        <v>42037852</v>
      </c>
      <c r="K40" s="60">
        <f>SUM(K41:K43)</f>
        <v>48766493</v>
      </c>
      <c r="L40" s="60">
        <f>SUM(L41:L43)</f>
        <v>119606260</v>
      </c>
      <c r="M40" s="60">
        <f>SUM(M41:M43)</f>
        <v>273003235</v>
      </c>
      <c r="N40" s="60">
        <f>SUM(N41:N43)</f>
        <v>200612103</v>
      </c>
      <c r="O40" s="127">
        <f>SUM(I40:N40)</f>
        <v>684025943</v>
      </c>
      <c r="P40" s="87">
        <f t="shared" si="3"/>
        <v>684025943</v>
      </c>
    </row>
    <row r="41" spans="3:16" s="61" customFormat="1" ht="30" customHeight="1">
      <c r="C41" s="62"/>
      <c r="D41" s="74" t="s">
        <v>66</v>
      </c>
      <c r="E41" s="75"/>
      <c r="F41" s="65">
        <v>0</v>
      </c>
      <c r="G41" s="65">
        <v>0</v>
      </c>
      <c r="H41" s="66">
        <f t="shared" si="4"/>
        <v>0</v>
      </c>
      <c r="I41" s="136">
        <v>0</v>
      </c>
      <c r="J41" s="65">
        <v>1756498</v>
      </c>
      <c r="K41" s="65">
        <v>3609580</v>
      </c>
      <c r="L41" s="65">
        <v>49453518</v>
      </c>
      <c r="M41" s="65">
        <v>132715603</v>
      </c>
      <c r="N41" s="65">
        <v>116380185</v>
      </c>
      <c r="O41" s="128">
        <f t="shared" si="2"/>
        <v>303915384</v>
      </c>
      <c r="P41" s="68">
        <f t="shared" si="3"/>
        <v>303915384</v>
      </c>
    </row>
    <row r="42" spans="3:16" s="61" customFormat="1" ht="30" customHeight="1">
      <c r="C42" s="62"/>
      <c r="D42" s="74" t="s">
        <v>67</v>
      </c>
      <c r="E42" s="75"/>
      <c r="F42" s="65">
        <v>0</v>
      </c>
      <c r="G42" s="65">
        <v>0</v>
      </c>
      <c r="H42" s="66">
        <f t="shared" si="4"/>
        <v>0</v>
      </c>
      <c r="I42" s="136">
        <v>0</v>
      </c>
      <c r="J42" s="65">
        <v>37668974</v>
      </c>
      <c r="K42" s="65">
        <v>41869573</v>
      </c>
      <c r="L42" s="65">
        <v>56860922</v>
      </c>
      <c r="M42" s="65">
        <v>75768618</v>
      </c>
      <c r="N42" s="65">
        <v>34852421</v>
      </c>
      <c r="O42" s="128">
        <f t="shared" si="2"/>
        <v>247020508</v>
      </c>
      <c r="P42" s="68">
        <f t="shared" si="3"/>
        <v>247020508</v>
      </c>
    </row>
    <row r="43" spans="3:16" s="61" customFormat="1" ht="30" customHeight="1" thickBot="1">
      <c r="C43" s="76"/>
      <c r="D43" s="77" t="s">
        <v>68</v>
      </c>
      <c r="E43" s="78"/>
      <c r="F43" s="79">
        <v>0</v>
      </c>
      <c r="G43" s="79">
        <v>0</v>
      </c>
      <c r="H43" s="80">
        <f t="shared" si="4"/>
        <v>0</v>
      </c>
      <c r="I43" s="139">
        <v>0</v>
      </c>
      <c r="J43" s="79">
        <v>2612380</v>
      </c>
      <c r="K43" s="79">
        <v>3287340</v>
      </c>
      <c r="L43" s="79">
        <v>13291820</v>
      </c>
      <c r="M43" s="79">
        <v>64519014</v>
      </c>
      <c r="N43" s="79">
        <v>49379497</v>
      </c>
      <c r="O43" s="129">
        <f t="shared" si="2"/>
        <v>133090051</v>
      </c>
      <c r="P43" s="82">
        <f t="shared" si="3"/>
        <v>133090051</v>
      </c>
    </row>
    <row r="44" spans="3:16" s="61" customFormat="1" ht="30" customHeight="1" thickBot="1">
      <c r="C44" s="215" t="s">
        <v>69</v>
      </c>
      <c r="D44" s="216"/>
      <c r="E44" s="216"/>
      <c r="F44" s="99">
        <f>SUM(F10,F30,F40)</f>
        <v>19252435</v>
      </c>
      <c r="G44" s="99">
        <f>SUM(G10,G30,G40)</f>
        <v>34606160</v>
      </c>
      <c r="H44" s="101">
        <f>SUM(F44:G44)</f>
        <v>53858595</v>
      </c>
      <c r="I44" s="140">
        <f aca="true" t="shared" si="9" ref="I44:N44">SUM(I10,I30,I40)</f>
        <v>0</v>
      </c>
      <c r="J44" s="99">
        <f t="shared" si="9"/>
        <v>401971623</v>
      </c>
      <c r="K44" s="99">
        <f t="shared" si="9"/>
        <v>356864554</v>
      </c>
      <c r="L44" s="99">
        <f t="shared" si="9"/>
        <v>421024066</v>
      </c>
      <c r="M44" s="99">
        <f t="shared" si="9"/>
        <v>563078038</v>
      </c>
      <c r="N44" s="99">
        <f t="shared" si="9"/>
        <v>371881414</v>
      </c>
      <c r="O44" s="132">
        <f>SUM(I44:N44)</f>
        <v>2114819695</v>
      </c>
      <c r="P44" s="103">
        <f>SUM(O44,H44)</f>
        <v>2168678290</v>
      </c>
    </row>
    <row r="45" spans="3:17" s="61" customFormat="1" ht="30" customHeight="1" thickBot="1" thickTop="1">
      <c r="C45" s="100" t="s">
        <v>72</v>
      </c>
      <c r="D45" s="55"/>
      <c r="E45" s="55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141"/>
      <c r="Q45" s="17"/>
    </row>
    <row r="46" spans="3:17" s="61" customFormat="1" ht="30" customHeight="1">
      <c r="C46" s="59" t="s">
        <v>36</v>
      </c>
      <c r="D46" s="53"/>
      <c r="E46" s="54"/>
      <c r="F46" s="60">
        <f>SUM(F47,F53,F56,F60,F64,F65)</f>
        <v>16998107</v>
      </c>
      <c r="G46" s="60">
        <f>SUM(G47,G53,G56,G60,G64,G65)</f>
        <v>30505084</v>
      </c>
      <c r="H46" s="85">
        <f>SUM(F46:G46)</f>
        <v>47503191</v>
      </c>
      <c r="I46" s="133">
        <f aca="true" t="shared" si="10" ref="I46:N46">SUM(I47,I53,I56,I60,I64,I65)</f>
        <v>0</v>
      </c>
      <c r="J46" s="60">
        <f t="shared" si="10"/>
        <v>235684935</v>
      </c>
      <c r="K46" s="60">
        <f t="shared" si="10"/>
        <v>188383260</v>
      </c>
      <c r="L46" s="60">
        <f t="shared" si="10"/>
        <v>164934072</v>
      </c>
      <c r="M46" s="60">
        <f t="shared" si="10"/>
        <v>141341293</v>
      </c>
      <c r="N46" s="60">
        <f t="shared" si="10"/>
        <v>72592078</v>
      </c>
      <c r="O46" s="127">
        <f>SUM(I46:N46)</f>
        <v>802935638</v>
      </c>
      <c r="P46" s="87">
        <f>SUM(O46,H46)</f>
        <v>850438829</v>
      </c>
      <c r="Q46" s="17"/>
    </row>
    <row r="47" spans="3:16" s="61" customFormat="1" ht="30" customHeight="1">
      <c r="C47" s="62"/>
      <c r="D47" s="63" t="s">
        <v>37</v>
      </c>
      <c r="E47" s="64"/>
      <c r="F47" s="65">
        <f>SUM(F48:F52)</f>
        <v>1920634</v>
      </c>
      <c r="G47" s="65">
        <f>SUM(G48:G52)</f>
        <v>5058000</v>
      </c>
      <c r="H47" s="66">
        <f aca="true" t="shared" si="11" ref="H47:H79">SUM(F47:G47)</f>
        <v>6978634</v>
      </c>
      <c r="I47" s="134">
        <f aca="true" t="shared" si="12" ref="I47:N47">SUM(I48:I52)</f>
        <v>0</v>
      </c>
      <c r="J47" s="65">
        <f t="shared" si="12"/>
        <v>46047372</v>
      </c>
      <c r="K47" s="65">
        <f t="shared" si="12"/>
        <v>34030776</v>
      </c>
      <c r="L47" s="65">
        <f t="shared" si="12"/>
        <v>29311571</v>
      </c>
      <c r="M47" s="65">
        <f t="shared" si="12"/>
        <v>31314885</v>
      </c>
      <c r="N47" s="65">
        <f t="shared" si="12"/>
        <v>22143931</v>
      </c>
      <c r="O47" s="128">
        <f aca="true" t="shared" si="13" ref="O47:O79">SUM(I47:N47)</f>
        <v>162848535</v>
      </c>
      <c r="P47" s="68">
        <f aca="true" t="shared" si="14" ref="P47:P78">SUM(O47,H47)</f>
        <v>169827169</v>
      </c>
    </row>
    <row r="48" spans="3:16" s="61" customFormat="1" ht="30" customHeight="1">
      <c r="C48" s="62"/>
      <c r="D48" s="63"/>
      <c r="E48" s="69" t="s">
        <v>38</v>
      </c>
      <c r="F48" s="65">
        <v>122152</v>
      </c>
      <c r="G48" s="65">
        <v>86625</v>
      </c>
      <c r="H48" s="66">
        <f t="shared" si="11"/>
        <v>208777</v>
      </c>
      <c r="I48" s="134">
        <v>0</v>
      </c>
      <c r="J48" s="65">
        <v>29840909</v>
      </c>
      <c r="K48" s="65">
        <v>21173327</v>
      </c>
      <c r="L48" s="65">
        <v>19408857</v>
      </c>
      <c r="M48" s="65">
        <v>19821275</v>
      </c>
      <c r="N48" s="65">
        <v>13520088</v>
      </c>
      <c r="O48" s="128">
        <f t="shared" si="13"/>
        <v>103764456</v>
      </c>
      <c r="P48" s="68">
        <f t="shared" si="14"/>
        <v>103973233</v>
      </c>
    </row>
    <row r="49" spans="3:16" s="61" customFormat="1" ht="30" customHeight="1">
      <c r="C49" s="62"/>
      <c r="D49" s="63"/>
      <c r="E49" s="69" t="s">
        <v>39</v>
      </c>
      <c r="F49" s="65">
        <v>0</v>
      </c>
      <c r="G49" s="65">
        <v>0</v>
      </c>
      <c r="H49" s="66">
        <f t="shared" si="11"/>
        <v>0</v>
      </c>
      <c r="I49" s="134">
        <v>0</v>
      </c>
      <c r="J49" s="65">
        <v>46287</v>
      </c>
      <c r="K49" s="65">
        <v>97116</v>
      </c>
      <c r="L49" s="65">
        <v>706986</v>
      </c>
      <c r="M49" s="65">
        <v>2517519</v>
      </c>
      <c r="N49" s="65">
        <v>2721789</v>
      </c>
      <c r="O49" s="128">
        <f t="shared" si="13"/>
        <v>6089697</v>
      </c>
      <c r="P49" s="68">
        <f t="shared" si="14"/>
        <v>6089697</v>
      </c>
    </row>
    <row r="50" spans="3:16" s="61" customFormat="1" ht="30" customHeight="1">
      <c r="C50" s="62"/>
      <c r="D50" s="63"/>
      <c r="E50" s="69" t="s">
        <v>40</v>
      </c>
      <c r="F50" s="65">
        <v>637884</v>
      </c>
      <c r="G50" s="65">
        <v>2060494</v>
      </c>
      <c r="H50" s="66">
        <f t="shared" si="11"/>
        <v>2698378</v>
      </c>
      <c r="I50" s="134">
        <v>0</v>
      </c>
      <c r="J50" s="65">
        <v>7203052</v>
      </c>
      <c r="K50" s="65">
        <v>5152161</v>
      </c>
      <c r="L50" s="65">
        <v>3824233</v>
      </c>
      <c r="M50" s="65">
        <v>5077629</v>
      </c>
      <c r="N50" s="65">
        <v>3401900</v>
      </c>
      <c r="O50" s="128">
        <f t="shared" si="13"/>
        <v>24658975</v>
      </c>
      <c r="P50" s="68">
        <f t="shared" si="14"/>
        <v>27357353</v>
      </c>
    </row>
    <row r="51" spans="3:16" s="61" customFormat="1" ht="30" customHeight="1">
      <c r="C51" s="62"/>
      <c r="D51" s="63"/>
      <c r="E51" s="69" t="s">
        <v>41</v>
      </c>
      <c r="F51" s="65">
        <v>940687</v>
      </c>
      <c r="G51" s="65">
        <v>2534816</v>
      </c>
      <c r="H51" s="66">
        <f t="shared" si="11"/>
        <v>3475503</v>
      </c>
      <c r="I51" s="134">
        <v>0</v>
      </c>
      <c r="J51" s="65">
        <v>6216173</v>
      </c>
      <c r="K51" s="65">
        <v>4755302</v>
      </c>
      <c r="L51" s="65">
        <v>3384030</v>
      </c>
      <c r="M51" s="65">
        <v>2171128</v>
      </c>
      <c r="N51" s="65">
        <v>1426133</v>
      </c>
      <c r="O51" s="128">
        <f t="shared" si="13"/>
        <v>17952766</v>
      </c>
      <c r="P51" s="68">
        <f t="shared" si="14"/>
        <v>21428269</v>
      </c>
    </row>
    <row r="52" spans="3:16" s="61" customFormat="1" ht="30" customHeight="1">
      <c r="C52" s="62"/>
      <c r="D52" s="63"/>
      <c r="E52" s="69" t="s">
        <v>42</v>
      </c>
      <c r="F52" s="65">
        <v>219911</v>
      </c>
      <c r="G52" s="65">
        <v>376065</v>
      </c>
      <c r="H52" s="66">
        <f t="shared" si="11"/>
        <v>595976</v>
      </c>
      <c r="I52" s="134">
        <v>0</v>
      </c>
      <c r="J52" s="65">
        <v>2740951</v>
      </c>
      <c r="K52" s="65">
        <v>2852870</v>
      </c>
      <c r="L52" s="65">
        <v>1987465</v>
      </c>
      <c r="M52" s="65">
        <v>1727334</v>
      </c>
      <c r="N52" s="65">
        <v>1074021</v>
      </c>
      <c r="O52" s="128">
        <f t="shared" si="13"/>
        <v>10382641</v>
      </c>
      <c r="P52" s="68">
        <f t="shared" si="14"/>
        <v>10978617</v>
      </c>
    </row>
    <row r="53" spans="3:16" s="61" customFormat="1" ht="30" customHeight="1">
      <c r="C53" s="62"/>
      <c r="D53" s="70" t="s">
        <v>43</v>
      </c>
      <c r="E53" s="71"/>
      <c r="F53" s="65">
        <f>SUM(F54:F55)</f>
        <v>5855866</v>
      </c>
      <c r="G53" s="65">
        <f>SUM(G54:G55)</f>
        <v>12305302</v>
      </c>
      <c r="H53" s="66">
        <f t="shared" si="11"/>
        <v>18161168</v>
      </c>
      <c r="I53" s="134">
        <f aca="true" t="shared" si="15" ref="I53:N53">SUM(I54:I55)</f>
        <v>0</v>
      </c>
      <c r="J53" s="65">
        <f t="shared" si="15"/>
        <v>119249433</v>
      </c>
      <c r="K53" s="65">
        <f t="shared" si="15"/>
        <v>94114240</v>
      </c>
      <c r="L53" s="65">
        <f t="shared" si="15"/>
        <v>69634976</v>
      </c>
      <c r="M53" s="65">
        <f t="shared" si="15"/>
        <v>50541495</v>
      </c>
      <c r="N53" s="65">
        <f t="shared" si="15"/>
        <v>24060006</v>
      </c>
      <c r="O53" s="128">
        <f t="shared" si="13"/>
        <v>357600150</v>
      </c>
      <c r="P53" s="68">
        <f t="shared" si="14"/>
        <v>375761318</v>
      </c>
    </row>
    <row r="54" spans="3:16" s="61" customFormat="1" ht="30" customHeight="1">
      <c r="C54" s="62"/>
      <c r="D54" s="63"/>
      <c r="E54" s="69" t="s">
        <v>44</v>
      </c>
      <c r="F54" s="65">
        <v>370996</v>
      </c>
      <c r="G54" s="65">
        <v>329823</v>
      </c>
      <c r="H54" s="66">
        <f t="shared" si="11"/>
        <v>700819</v>
      </c>
      <c r="I54" s="134">
        <v>0</v>
      </c>
      <c r="J54" s="65">
        <v>88008814</v>
      </c>
      <c r="K54" s="65">
        <v>72424346</v>
      </c>
      <c r="L54" s="65">
        <v>53198130</v>
      </c>
      <c r="M54" s="65">
        <v>43821515</v>
      </c>
      <c r="N54" s="65">
        <v>20576927</v>
      </c>
      <c r="O54" s="128">
        <f t="shared" si="13"/>
        <v>278029732</v>
      </c>
      <c r="P54" s="68">
        <f t="shared" si="14"/>
        <v>278730551</v>
      </c>
    </row>
    <row r="55" spans="3:16" s="61" customFormat="1" ht="30" customHeight="1">
      <c r="C55" s="62"/>
      <c r="D55" s="63"/>
      <c r="E55" s="69" t="s">
        <v>45</v>
      </c>
      <c r="F55" s="65">
        <v>5484870</v>
      </c>
      <c r="G55" s="65">
        <v>11975479</v>
      </c>
      <c r="H55" s="66">
        <f t="shared" si="11"/>
        <v>17460349</v>
      </c>
      <c r="I55" s="134">
        <v>0</v>
      </c>
      <c r="J55" s="65">
        <v>31240619</v>
      </c>
      <c r="K55" s="65">
        <v>21689894</v>
      </c>
      <c r="L55" s="65">
        <v>16436846</v>
      </c>
      <c r="M55" s="65">
        <v>6719980</v>
      </c>
      <c r="N55" s="65">
        <v>3483079</v>
      </c>
      <c r="O55" s="128">
        <f t="shared" si="13"/>
        <v>79570418</v>
      </c>
      <c r="P55" s="68">
        <f t="shared" si="14"/>
        <v>97030767</v>
      </c>
    </row>
    <row r="56" spans="3:16" s="61" customFormat="1" ht="30" customHeight="1">
      <c r="C56" s="62"/>
      <c r="D56" s="70" t="s">
        <v>46</v>
      </c>
      <c r="E56" s="71"/>
      <c r="F56" s="65">
        <f>SUM(F57:F59)</f>
        <v>251523</v>
      </c>
      <c r="G56" s="65">
        <f>SUM(G57:G59)</f>
        <v>850862</v>
      </c>
      <c r="H56" s="66">
        <f t="shared" si="11"/>
        <v>1102385</v>
      </c>
      <c r="I56" s="134">
        <f aca="true" t="shared" si="16" ref="I56:N56">SUM(I57:I59)</f>
        <v>0</v>
      </c>
      <c r="J56" s="65">
        <f t="shared" si="16"/>
        <v>8158957</v>
      </c>
      <c r="K56" s="65">
        <f t="shared" si="16"/>
        <v>12485920</v>
      </c>
      <c r="L56" s="65">
        <f t="shared" si="16"/>
        <v>25509535</v>
      </c>
      <c r="M56" s="65">
        <f t="shared" si="16"/>
        <v>25338046</v>
      </c>
      <c r="N56" s="65">
        <f t="shared" si="16"/>
        <v>9019034</v>
      </c>
      <c r="O56" s="128">
        <f t="shared" si="13"/>
        <v>80511492</v>
      </c>
      <c r="P56" s="68">
        <f t="shared" si="14"/>
        <v>81613877</v>
      </c>
    </row>
    <row r="57" spans="3:16" s="61" customFormat="1" ht="30" customHeight="1">
      <c r="C57" s="62"/>
      <c r="D57" s="63"/>
      <c r="E57" s="69" t="s">
        <v>47</v>
      </c>
      <c r="F57" s="65">
        <v>207180</v>
      </c>
      <c r="G57" s="65">
        <v>696359</v>
      </c>
      <c r="H57" s="66">
        <f t="shared" si="11"/>
        <v>903539</v>
      </c>
      <c r="I57" s="134">
        <v>0</v>
      </c>
      <c r="J57" s="65">
        <v>6671322</v>
      </c>
      <c r="K57" s="65">
        <v>10826196</v>
      </c>
      <c r="L57" s="65">
        <v>24240448</v>
      </c>
      <c r="M57" s="65">
        <v>24101194</v>
      </c>
      <c r="N57" s="65">
        <v>8469482</v>
      </c>
      <c r="O57" s="128">
        <f t="shared" si="13"/>
        <v>74308642</v>
      </c>
      <c r="P57" s="68">
        <f t="shared" si="14"/>
        <v>75212181</v>
      </c>
    </row>
    <row r="58" spans="3:16" s="61" customFormat="1" ht="30" customHeight="1">
      <c r="C58" s="62"/>
      <c r="D58" s="63"/>
      <c r="E58" s="72" t="s">
        <v>48</v>
      </c>
      <c r="F58" s="65">
        <v>44343</v>
      </c>
      <c r="G58" s="65">
        <v>154503</v>
      </c>
      <c r="H58" s="66">
        <f t="shared" si="11"/>
        <v>198846</v>
      </c>
      <c r="I58" s="134">
        <v>0</v>
      </c>
      <c r="J58" s="65">
        <v>1487635</v>
      </c>
      <c r="K58" s="65">
        <v>1659724</v>
      </c>
      <c r="L58" s="65">
        <v>1269087</v>
      </c>
      <c r="M58" s="65">
        <v>1236852</v>
      </c>
      <c r="N58" s="65">
        <v>549552</v>
      </c>
      <c r="O58" s="128">
        <f t="shared" si="13"/>
        <v>6202850</v>
      </c>
      <c r="P58" s="68">
        <f t="shared" si="14"/>
        <v>6401696</v>
      </c>
    </row>
    <row r="59" spans="3:16" s="61" customFormat="1" ht="30" customHeight="1">
      <c r="C59" s="62"/>
      <c r="D59" s="73"/>
      <c r="E59" s="72" t="s">
        <v>49</v>
      </c>
      <c r="F59" s="65">
        <v>0</v>
      </c>
      <c r="G59" s="65">
        <v>0</v>
      </c>
      <c r="H59" s="66">
        <f t="shared" si="11"/>
        <v>0</v>
      </c>
      <c r="I59" s="134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128">
        <f t="shared" si="13"/>
        <v>0</v>
      </c>
      <c r="P59" s="68">
        <f t="shared" si="14"/>
        <v>0</v>
      </c>
    </row>
    <row r="60" spans="3:16" s="61" customFormat="1" ht="30" customHeight="1">
      <c r="C60" s="62"/>
      <c r="D60" s="70" t="s">
        <v>50</v>
      </c>
      <c r="E60" s="71"/>
      <c r="F60" s="65">
        <f>SUM(F61:F63)</f>
        <v>4288068</v>
      </c>
      <c r="G60" s="65">
        <f>SUM(G61:G63)</f>
        <v>6002377</v>
      </c>
      <c r="H60" s="66">
        <f t="shared" si="11"/>
        <v>10290445</v>
      </c>
      <c r="I60" s="134">
        <f aca="true" t="shared" si="17" ref="I60:N60">SUM(I61:I63)</f>
        <v>0</v>
      </c>
      <c r="J60" s="65">
        <f t="shared" si="17"/>
        <v>12579094</v>
      </c>
      <c r="K60" s="65">
        <f t="shared" si="17"/>
        <v>15942850</v>
      </c>
      <c r="L60" s="65">
        <f t="shared" si="17"/>
        <v>12340351</v>
      </c>
      <c r="M60" s="65">
        <f t="shared" si="17"/>
        <v>9966900</v>
      </c>
      <c r="N60" s="65">
        <f t="shared" si="17"/>
        <v>5317650</v>
      </c>
      <c r="O60" s="128">
        <f>SUM(I60:N60)</f>
        <v>56146845</v>
      </c>
      <c r="P60" s="68">
        <f>SUM(O60,H60)</f>
        <v>66437290</v>
      </c>
    </row>
    <row r="61" spans="3:16" s="61" customFormat="1" ht="30" customHeight="1">
      <c r="C61" s="62"/>
      <c r="D61" s="63"/>
      <c r="E61" s="72" t="s">
        <v>51</v>
      </c>
      <c r="F61" s="65">
        <v>2346834</v>
      </c>
      <c r="G61" s="65">
        <v>4851212</v>
      </c>
      <c r="H61" s="66">
        <f t="shared" si="11"/>
        <v>7198046</v>
      </c>
      <c r="I61" s="134">
        <v>0</v>
      </c>
      <c r="J61" s="65">
        <v>9284964</v>
      </c>
      <c r="K61" s="65">
        <v>14755351</v>
      </c>
      <c r="L61" s="65">
        <v>11389862</v>
      </c>
      <c r="M61" s="65">
        <v>9277910</v>
      </c>
      <c r="N61" s="65">
        <v>5033106</v>
      </c>
      <c r="O61" s="128">
        <f>SUM(I61:N61)</f>
        <v>49741193</v>
      </c>
      <c r="P61" s="68">
        <f t="shared" si="14"/>
        <v>56939239</v>
      </c>
    </row>
    <row r="62" spans="3:16" s="61" customFormat="1" ht="30" customHeight="1">
      <c r="C62" s="62"/>
      <c r="D62" s="63"/>
      <c r="E62" s="72" t="s">
        <v>52</v>
      </c>
      <c r="F62" s="65">
        <v>418186</v>
      </c>
      <c r="G62" s="65">
        <v>228419</v>
      </c>
      <c r="H62" s="66">
        <f t="shared" si="11"/>
        <v>646605</v>
      </c>
      <c r="I62" s="134">
        <v>0</v>
      </c>
      <c r="J62" s="65">
        <v>722012</v>
      </c>
      <c r="K62" s="65">
        <v>531858</v>
      </c>
      <c r="L62" s="65">
        <v>370548</v>
      </c>
      <c r="M62" s="65">
        <v>277858</v>
      </c>
      <c r="N62" s="65">
        <v>104544</v>
      </c>
      <c r="O62" s="128">
        <f t="shared" si="13"/>
        <v>2006820</v>
      </c>
      <c r="P62" s="68">
        <f t="shared" si="14"/>
        <v>2653425</v>
      </c>
    </row>
    <row r="63" spans="3:16" s="61" customFormat="1" ht="30" customHeight="1">
      <c r="C63" s="62"/>
      <c r="D63" s="63"/>
      <c r="E63" s="72" t="s">
        <v>53</v>
      </c>
      <c r="F63" s="65">
        <v>1523048</v>
      </c>
      <c r="G63" s="65">
        <v>922746</v>
      </c>
      <c r="H63" s="66">
        <f t="shared" si="11"/>
        <v>2445794</v>
      </c>
      <c r="I63" s="134">
        <v>0</v>
      </c>
      <c r="J63" s="65">
        <v>2572118</v>
      </c>
      <c r="K63" s="65">
        <v>655641</v>
      </c>
      <c r="L63" s="65">
        <v>579941</v>
      </c>
      <c r="M63" s="65">
        <v>411132</v>
      </c>
      <c r="N63" s="65">
        <v>180000</v>
      </c>
      <c r="O63" s="128">
        <f t="shared" si="13"/>
        <v>4398832</v>
      </c>
      <c r="P63" s="68">
        <f t="shared" si="14"/>
        <v>6844626</v>
      </c>
    </row>
    <row r="64" spans="3:16" s="61" customFormat="1" ht="30" customHeight="1">
      <c r="C64" s="62"/>
      <c r="D64" s="74" t="s">
        <v>54</v>
      </c>
      <c r="E64" s="75"/>
      <c r="F64" s="65">
        <v>1155515</v>
      </c>
      <c r="G64" s="65">
        <v>1288353</v>
      </c>
      <c r="H64" s="66">
        <f t="shared" si="11"/>
        <v>2443868</v>
      </c>
      <c r="I64" s="134">
        <v>0</v>
      </c>
      <c r="J64" s="65">
        <v>11909983</v>
      </c>
      <c r="K64" s="65">
        <v>9671440</v>
      </c>
      <c r="L64" s="65">
        <v>11926897</v>
      </c>
      <c r="M64" s="65">
        <v>13208190</v>
      </c>
      <c r="N64" s="65">
        <v>7373655</v>
      </c>
      <c r="O64" s="128">
        <f t="shared" si="13"/>
        <v>54090165</v>
      </c>
      <c r="P64" s="68">
        <f t="shared" si="14"/>
        <v>56534033</v>
      </c>
    </row>
    <row r="65" spans="3:16" s="61" customFormat="1" ht="30" customHeight="1" thickBot="1">
      <c r="C65" s="76"/>
      <c r="D65" s="77" t="s">
        <v>55</v>
      </c>
      <c r="E65" s="78"/>
      <c r="F65" s="79">
        <v>3526501</v>
      </c>
      <c r="G65" s="79">
        <v>5000190</v>
      </c>
      <c r="H65" s="80">
        <f t="shared" si="11"/>
        <v>8526691</v>
      </c>
      <c r="I65" s="135">
        <v>0</v>
      </c>
      <c r="J65" s="79">
        <v>37740096</v>
      </c>
      <c r="K65" s="79">
        <v>22138034</v>
      </c>
      <c r="L65" s="79">
        <v>16210742</v>
      </c>
      <c r="M65" s="79">
        <v>10971777</v>
      </c>
      <c r="N65" s="79">
        <v>4677802</v>
      </c>
      <c r="O65" s="129">
        <f t="shared" si="13"/>
        <v>91738451</v>
      </c>
      <c r="P65" s="82">
        <f t="shared" si="14"/>
        <v>100265142</v>
      </c>
    </row>
    <row r="66" spans="3:16" s="61" customFormat="1" ht="30" customHeight="1">
      <c r="C66" s="59" t="s">
        <v>56</v>
      </c>
      <c r="D66" s="83"/>
      <c r="E66" s="84"/>
      <c r="F66" s="60">
        <f>SUM(F67:F75)</f>
        <v>545360</v>
      </c>
      <c r="G66" s="60">
        <f>SUM(G67:G75)</f>
        <v>965961</v>
      </c>
      <c r="H66" s="85">
        <f t="shared" si="11"/>
        <v>1511321</v>
      </c>
      <c r="I66" s="133">
        <f aca="true" t="shared" si="18" ref="I66:N66">SUM(I67:I75)</f>
        <v>0</v>
      </c>
      <c r="J66" s="60">
        <f t="shared" si="18"/>
        <v>89157761</v>
      </c>
      <c r="K66" s="60">
        <f t="shared" si="18"/>
        <v>88745256</v>
      </c>
      <c r="L66" s="60">
        <f t="shared" si="18"/>
        <v>105574601</v>
      </c>
      <c r="M66" s="60">
        <f t="shared" si="18"/>
        <v>118768616</v>
      </c>
      <c r="N66" s="60">
        <f t="shared" si="18"/>
        <v>80724691</v>
      </c>
      <c r="O66" s="127">
        <f t="shared" si="13"/>
        <v>482970925</v>
      </c>
      <c r="P66" s="87">
        <f t="shared" si="14"/>
        <v>484482246</v>
      </c>
    </row>
    <row r="67" spans="3:16" s="61" customFormat="1" ht="30" customHeight="1">
      <c r="C67" s="88"/>
      <c r="D67" s="74" t="s">
        <v>57</v>
      </c>
      <c r="E67" s="75"/>
      <c r="F67" s="89">
        <v>0</v>
      </c>
      <c r="G67" s="89">
        <v>0</v>
      </c>
      <c r="H67" s="90">
        <f t="shared" si="11"/>
        <v>0</v>
      </c>
      <c r="I67" s="136">
        <v>0</v>
      </c>
      <c r="J67" s="89">
        <v>9238381</v>
      </c>
      <c r="K67" s="89">
        <v>15584649</v>
      </c>
      <c r="L67" s="89">
        <v>13443158</v>
      </c>
      <c r="M67" s="89">
        <v>13063645</v>
      </c>
      <c r="N67" s="89">
        <v>3373341</v>
      </c>
      <c r="O67" s="130">
        <f t="shared" si="13"/>
        <v>54703174</v>
      </c>
      <c r="P67" s="92">
        <f t="shared" si="14"/>
        <v>54703174</v>
      </c>
    </row>
    <row r="68" spans="3:16" s="61" customFormat="1" ht="30" customHeight="1">
      <c r="C68" s="62"/>
      <c r="D68" s="74" t="s">
        <v>58</v>
      </c>
      <c r="E68" s="75"/>
      <c r="F68" s="65">
        <v>0</v>
      </c>
      <c r="G68" s="65">
        <v>0</v>
      </c>
      <c r="H68" s="66">
        <f t="shared" si="11"/>
        <v>0</v>
      </c>
      <c r="I68" s="136">
        <v>0</v>
      </c>
      <c r="J68" s="65">
        <v>245142</v>
      </c>
      <c r="K68" s="65">
        <v>263664</v>
      </c>
      <c r="L68" s="65">
        <v>195714</v>
      </c>
      <c r="M68" s="65">
        <v>128835</v>
      </c>
      <c r="N68" s="65">
        <v>218358</v>
      </c>
      <c r="O68" s="128">
        <f t="shared" si="13"/>
        <v>1051713</v>
      </c>
      <c r="P68" s="68">
        <f t="shared" si="14"/>
        <v>1051713</v>
      </c>
    </row>
    <row r="69" spans="3:16" s="61" customFormat="1" ht="30" customHeight="1">
      <c r="C69" s="62"/>
      <c r="D69" s="74" t="s">
        <v>73</v>
      </c>
      <c r="E69" s="75"/>
      <c r="F69" s="65">
        <v>0</v>
      </c>
      <c r="G69" s="65">
        <v>0</v>
      </c>
      <c r="H69" s="66">
        <f t="shared" si="11"/>
        <v>0</v>
      </c>
      <c r="I69" s="136">
        <v>0</v>
      </c>
      <c r="J69" s="65">
        <v>45330287</v>
      </c>
      <c r="K69" s="65">
        <v>34902262</v>
      </c>
      <c r="L69" s="65">
        <v>27769714</v>
      </c>
      <c r="M69" s="65">
        <v>16143389</v>
      </c>
      <c r="N69" s="65">
        <v>9736674</v>
      </c>
      <c r="O69" s="128">
        <f t="shared" si="13"/>
        <v>133882326</v>
      </c>
      <c r="P69" s="68">
        <f t="shared" si="14"/>
        <v>133882326</v>
      </c>
    </row>
    <row r="70" spans="3:16" s="61" customFormat="1" ht="30" customHeight="1">
      <c r="C70" s="62"/>
      <c r="D70" s="74" t="s">
        <v>59</v>
      </c>
      <c r="E70" s="75"/>
      <c r="F70" s="65">
        <v>0</v>
      </c>
      <c r="G70" s="65">
        <v>0</v>
      </c>
      <c r="H70" s="66">
        <f t="shared" si="11"/>
        <v>0</v>
      </c>
      <c r="I70" s="134">
        <v>0</v>
      </c>
      <c r="J70" s="65">
        <v>4502421</v>
      </c>
      <c r="K70" s="65">
        <v>3719942</v>
      </c>
      <c r="L70" s="65">
        <v>5028987</v>
      </c>
      <c r="M70" s="65">
        <v>6069711</v>
      </c>
      <c r="N70" s="65">
        <v>4243345</v>
      </c>
      <c r="O70" s="128">
        <f t="shared" si="13"/>
        <v>23564406</v>
      </c>
      <c r="P70" s="68">
        <f t="shared" si="14"/>
        <v>23564406</v>
      </c>
    </row>
    <row r="71" spans="3:16" s="61" customFormat="1" ht="30" customHeight="1">
      <c r="C71" s="62"/>
      <c r="D71" s="74" t="s">
        <v>60</v>
      </c>
      <c r="E71" s="75"/>
      <c r="F71" s="65">
        <v>545360</v>
      </c>
      <c r="G71" s="65">
        <v>965961</v>
      </c>
      <c r="H71" s="66">
        <f t="shared" si="11"/>
        <v>1511321</v>
      </c>
      <c r="I71" s="134">
        <v>0</v>
      </c>
      <c r="J71" s="65">
        <v>13325648</v>
      </c>
      <c r="K71" s="65">
        <v>11636077</v>
      </c>
      <c r="L71" s="65">
        <v>12170402</v>
      </c>
      <c r="M71" s="65">
        <v>8929225</v>
      </c>
      <c r="N71" s="65">
        <v>2772647</v>
      </c>
      <c r="O71" s="128">
        <f t="shared" si="13"/>
        <v>48833999</v>
      </c>
      <c r="P71" s="68">
        <f t="shared" si="14"/>
        <v>50345320</v>
      </c>
    </row>
    <row r="72" spans="3:16" s="61" customFormat="1" ht="30" customHeight="1">
      <c r="C72" s="62"/>
      <c r="D72" s="74" t="s">
        <v>61</v>
      </c>
      <c r="E72" s="75"/>
      <c r="F72" s="65">
        <v>0</v>
      </c>
      <c r="G72" s="65">
        <v>0</v>
      </c>
      <c r="H72" s="66">
        <f t="shared" si="11"/>
        <v>0</v>
      </c>
      <c r="I72" s="136">
        <v>0</v>
      </c>
      <c r="J72" s="65">
        <v>16321302</v>
      </c>
      <c r="K72" s="65">
        <v>21484331</v>
      </c>
      <c r="L72" s="65">
        <v>29697728</v>
      </c>
      <c r="M72" s="65">
        <v>15357564</v>
      </c>
      <c r="N72" s="65">
        <v>9079648</v>
      </c>
      <c r="O72" s="128">
        <f t="shared" si="13"/>
        <v>91940573</v>
      </c>
      <c r="P72" s="68">
        <f t="shared" si="14"/>
        <v>91940573</v>
      </c>
    </row>
    <row r="73" spans="3:16" s="61" customFormat="1" ht="30" customHeight="1">
      <c r="C73" s="62"/>
      <c r="D73" s="74" t="s">
        <v>62</v>
      </c>
      <c r="E73" s="75"/>
      <c r="F73" s="65">
        <v>0</v>
      </c>
      <c r="G73" s="65">
        <v>0</v>
      </c>
      <c r="H73" s="66">
        <f t="shared" si="11"/>
        <v>0</v>
      </c>
      <c r="I73" s="136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128">
        <f t="shared" si="13"/>
        <v>0</v>
      </c>
      <c r="P73" s="68">
        <f t="shared" si="14"/>
        <v>0</v>
      </c>
    </row>
    <row r="74" spans="3:16" s="61" customFormat="1" ht="30" customHeight="1">
      <c r="C74" s="62"/>
      <c r="D74" s="211" t="s">
        <v>63</v>
      </c>
      <c r="E74" s="218"/>
      <c r="F74" s="65">
        <v>0</v>
      </c>
      <c r="G74" s="65">
        <v>0</v>
      </c>
      <c r="H74" s="66">
        <f t="shared" si="11"/>
        <v>0</v>
      </c>
      <c r="I74" s="136">
        <v>0</v>
      </c>
      <c r="J74" s="65">
        <v>194580</v>
      </c>
      <c r="K74" s="65">
        <v>1154331</v>
      </c>
      <c r="L74" s="65">
        <v>17268898</v>
      </c>
      <c r="M74" s="65">
        <v>59076247</v>
      </c>
      <c r="N74" s="65">
        <v>51300678</v>
      </c>
      <c r="O74" s="128">
        <f t="shared" si="13"/>
        <v>128994734</v>
      </c>
      <c r="P74" s="68">
        <f t="shared" si="14"/>
        <v>128994734</v>
      </c>
    </row>
    <row r="75" spans="3:16" s="61" customFormat="1" ht="30" customHeight="1" thickBot="1">
      <c r="C75" s="76"/>
      <c r="D75" s="213" t="s">
        <v>64</v>
      </c>
      <c r="E75" s="214"/>
      <c r="F75" s="93">
        <v>0</v>
      </c>
      <c r="G75" s="93">
        <v>0</v>
      </c>
      <c r="H75" s="94">
        <f t="shared" si="11"/>
        <v>0</v>
      </c>
      <c r="I75" s="137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31">
        <f t="shared" si="13"/>
        <v>0</v>
      </c>
      <c r="P75" s="96">
        <f t="shared" si="14"/>
        <v>0</v>
      </c>
    </row>
    <row r="76" spans="3:16" s="61" customFormat="1" ht="30" customHeight="1">
      <c r="C76" s="59" t="s">
        <v>65</v>
      </c>
      <c r="D76" s="83"/>
      <c r="E76" s="84"/>
      <c r="F76" s="60">
        <f>SUM(F77:F79)</f>
        <v>0</v>
      </c>
      <c r="G76" s="60">
        <f>SUM(G77:G79)</f>
        <v>0</v>
      </c>
      <c r="H76" s="85">
        <f t="shared" si="11"/>
        <v>0</v>
      </c>
      <c r="I76" s="138">
        <v>0</v>
      </c>
      <c r="J76" s="60">
        <f>SUM(J77:J79)</f>
        <v>37763949</v>
      </c>
      <c r="K76" s="60">
        <f>SUM(K77:K79)</f>
        <v>43799214</v>
      </c>
      <c r="L76" s="60">
        <f>SUM(L77:L79)</f>
        <v>107030079</v>
      </c>
      <c r="M76" s="60">
        <f>SUM(M77:M79)</f>
        <v>244628625</v>
      </c>
      <c r="N76" s="60">
        <f>SUM(N77:N79)</f>
        <v>179981465</v>
      </c>
      <c r="O76" s="127">
        <f t="shared" si="13"/>
        <v>613203332</v>
      </c>
      <c r="P76" s="87">
        <f>SUM(O76,H76)</f>
        <v>613203332</v>
      </c>
    </row>
    <row r="77" spans="3:16" s="61" customFormat="1" ht="30" customHeight="1">
      <c r="C77" s="62"/>
      <c r="D77" s="74" t="s">
        <v>66</v>
      </c>
      <c r="E77" s="75"/>
      <c r="F77" s="65">
        <v>0</v>
      </c>
      <c r="G77" s="65">
        <v>0</v>
      </c>
      <c r="H77" s="66">
        <f t="shared" si="11"/>
        <v>0</v>
      </c>
      <c r="I77" s="136">
        <v>0</v>
      </c>
      <c r="J77" s="65">
        <v>1602214</v>
      </c>
      <c r="K77" s="65">
        <v>3273399</v>
      </c>
      <c r="L77" s="65">
        <v>44343440</v>
      </c>
      <c r="M77" s="65">
        <v>118909127</v>
      </c>
      <c r="N77" s="65">
        <v>104485375</v>
      </c>
      <c r="O77" s="128">
        <f t="shared" si="13"/>
        <v>272613555</v>
      </c>
      <c r="P77" s="68">
        <f t="shared" si="14"/>
        <v>272613555</v>
      </c>
    </row>
    <row r="78" spans="3:16" s="61" customFormat="1" ht="30" customHeight="1">
      <c r="C78" s="62"/>
      <c r="D78" s="74" t="s">
        <v>67</v>
      </c>
      <c r="E78" s="75"/>
      <c r="F78" s="65">
        <v>0</v>
      </c>
      <c r="G78" s="65">
        <v>0</v>
      </c>
      <c r="H78" s="66">
        <f t="shared" si="11"/>
        <v>0</v>
      </c>
      <c r="I78" s="136">
        <v>0</v>
      </c>
      <c r="J78" s="65">
        <v>33810593</v>
      </c>
      <c r="K78" s="65">
        <v>37567209</v>
      </c>
      <c r="L78" s="65">
        <v>50795927</v>
      </c>
      <c r="M78" s="65">
        <v>67931585</v>
      </c>
      <c r="N78" s="65">
        <v>31227051</v>
      </c>
      <c r="O78" s="128">
        <f t="shared" si="13"/>
        <v>221332365</v>
      </c>
      <c r="P78" s="68">
        <f t="shared" si="14"/>
        <v>221332365</v>
      </c>
    </row>
    <row r="79" spans="3:16" s="61" customFormat="1" ht="30" customHeight="1" thickBot="1">
      <c r="C79" s="76"/>
      <c r="D79" s="77" t="s">
        <v>68</v>
      </c>
      <c r="E79" s="78"/>
      <c r="F79" s="79">
        <v>0</v>
      </c>
      <c r="G79" s="79">
        <v>0</v>
      </c>
      <c r="H79" s="80">
        <f t="shared" si="11"/>
        <v>0</v>
      </c>
      <c r="I79" s="139">
        <v>0</v>
      </c>
      <c r="J79" s="79">
        <v>2351142</v>
      </c>
      <c r="K79" s="79">
        <v>2958606</v>
      </c>
      <c r="L79" s="79">
        <v>11890712</v>
      </c>
      <c r="M79" s="79">
        <v>57787913</v>
      </c>
      <c r="N79" s="79">
        <v>44269039</v>
      </c>
      <c r="O79" s="129">
        <f t="shared" si="13"/>
        <v>119257412</v>
      </c>
      <c r="P79" s="82">
        <f>SUM(O79,H79)</f>
        <v>119257412</v>
      </c>
    </row>
    <row r="80" spans="3:16" s="61" customFormat="1" ht="30" customHeight="1" thickBot="1">
      <c r="C80" s="215" t="s">
        <v>69</v>
      </c>
      <c r="D80" s="216"/>
      <c r="E80" s="216"/>
      <c r="F80" s="99">
        <f>SUM(F46,F66,F76)</f>
        <v>17543467</v>
      </c>
      <c r="G80" s="99">
        <f>SUM(G46,G66,G76)</f>
        <v>31471045</v>
      </c>
      <c r="H80" s="101">
        <f>SUM(F80:G80)</f>
        <v>49014512</v>
      </c>
      <c r="I80" s="140">
        <f aca="true" t="shared" si="19" ref="I80:N80">SUM(I46,I66,I76)</f>
        <v>0</v>
      </c>
      <c r="J80" s="99">
        <f t="shared" si="19"/>
        <v>362606645</v>
      </c>
      <c r="K80" s="99">
        <f t="shared" si="19"/>
        <v>320927730</v>
      </c>
      <c r="L80" s="99">
        <f t="shared" si="19"/>
        <v>377538752</v>
      </c>
      <c r="M80" s="99">
        <f t="shared" si="19"/>
        <v>504738534</v>
      </c>
      <c r="N80" s="99">
        <f t="shared" si="19"/>
        <v>333298234</v>
      </c>
      <c r="O80" s="132">
        <f>SUM(I80:N80)</f>
        <v>1899109895</v>
      </c>
      <c r="P80" s="103">
        <f>SUM(O80,H80)</f>
        <v>1948124407</v>
      </c>
    </row>
    <row r="81" ht="12.75" thickTop="1"/>
  </sheetData>
  <sheetProtection/>
  <mergeCells count="15">
    <mergeCell ref="D38:E38"/>
    <mergeCell ref="D39:E39"/>
    <mergeCell ref="C44:E44"/>
    <mergeCell ref="D74:E74"/>
    <mergeCell ref="D75:E75"/>
    <mergeCell ref="C80:E80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3937007874015748" top="0.7874015748031497" bottom="0.3937007874015748" header="0.5118110236220472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情報政策課</cp:lastModifiedBy>
  <cp:lastPrinted>2018-06-13T07:36:02Z</cp:lastPrinted>
  <dcterms:created xsi:type="dcterms:W3CDTF">2012-04-10T04:28:23Z</dcterms:created>
  <dcterms:modified xsi:type="dcterms:W3CDTF">2018-12-17T05:46:12Z</dcterms:modified>
  <cp:category/>
  <cp:version/>
  <cp:contentType/>
  <cp:contentStatus/>
</cp:coreProperties>
</file>