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<sst xmlns="http://schemas.openxmlformats.org/spreadsheetml/2006/main" count="271" uniqueCount="84">
  <si>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</si>
  <si>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</si>
  <si>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</si>
  <si>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</si>
  <si>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</si>
  <si>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</si>
  <si>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</si>
  <si>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</si>
  <si>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</si>
  <si>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</si>
  <si>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</si>
  <si>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</si>
  <si>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</si>
  <si>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</si>
  <si>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</si>
  <si>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</si>
  <si>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</si>
  <si>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</si>
  <si>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</si>
  <si>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</si>
  <si>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</si>
  <si>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</si>
  <si>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</si>
  <si>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</si>
  <si>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</si>
  <si>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</si>
  <si>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</si>
  <si>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</si>
  <si>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</si>
  <si>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</si>
  <si>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</si>
  <si>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</si>
  <si>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</si>
  <si>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</si>
  <si>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</si>
  <si>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</si>
  <si>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</si>
  <si>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</si>
  <si>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</si>
  <si>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</si>
  <si>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</si>
  <si>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</si>
  <si>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</si>
  <si>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</si>
  <si>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</si>
  <si>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</si>
  <si>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</si>
  <si>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</si>
  <si>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</si>
  <si>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</si>
  <si>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</si>
  <si>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</si>
  <si>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</si>
  <si>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</si>
  <si>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</si>
  <si>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</si>
  <si>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</si>
  <si>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</si>
  <si>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</si>
  <si>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</si>
  <si>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</si>
  <si>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</si>
  <si>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</si>
  <si>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</si>
  <si>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</si>
  <si>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</si>
  <si>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</si>
  <si>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</si>
  <si>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</si>
  <si>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</si>
  <si>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</si>
  <si>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</si>
  <si>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</si>
  <si>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</si>
  <si>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</si>
  <si>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</si>
  <si>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30年 4月分）</t>
  </si>
  <si>
    <t>（当月末現在）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</si>
  <si>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</si>
  <si>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</si>
  <si>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</si>
  <si>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</si>
  <si>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　　７５歳以上８５歳未満</t>
  </si>
  <si>
    <t>　　８５歳以上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</si>
</sst>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178" fontId="7" fillId="0" borderId="93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178" fontId="7" fillId="0" borderId="93" xfId="0" applyNumberFormat="1" applyFont="1" applyBorder="1" applyAlignment="1">
      <alignment vertical="center"/>
    </xf>
    <xf numFmtId="178" fontId="7" fillId="0" borderId="94" xfId="0" applyNumberFormat="1" applyFont="1" applyBorder="1" applyAlignment="1">
      <alignment vertical="center"/>
    </xf>
    <xf numFmtId="178" fontId="7" fillId="0" borderId="48" xfId="0" applyNumberFormat="1" applyFont="1" applyBorder="1" applyAlignment="1">
      <alignment vertical="center"/>
    </xf>
    <xf numFmtId="178" fontId="7" fillId="0" borderId="95" xfId="0" applyNumberFormat="1" applyFont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0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82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09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109" xfId="0" applyBorder="1" applyAlignment="1">
      <alignment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0" xfId="0" applyFont="1" applyFill="1" applyBorder="1" applyAlignment="1">
      <alignment horizontal="left" vertical="center"/>
    </xf>
    <xf numFmtId="0" fontId="7" fillId="0" borderId="111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48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90" t="s">
        <v>22</v>
      </c>
      <c r="G1" s="190"/>
      <c r="H1" s="190"/>
      <c r="I1" s="190"/>
      <c r="J1" s="190"/>
      <c r="K1" s="190"/>
      <c r="L1" s="190"/>
      <c r="M1" s="190"/>
      <c r="N1" s="190"/>
      <c r="O1" s="106"/>
    </row>
    <row r="2" spans="5:14" ht="45" customHeight="1">
      <c r="E2" s="107"/>
      <c r="F2" s="191" t="s">
        <v>76</v>
      </c>
      <c r="G2" s="191"/>
      <c r="H2" s="191"/>
      <c r="I2" s="191"/>
      <c r="J2" s="191"/>
      <c r="K2" s="192"/>
      <c r="L2" s="192"/>
      <c r="M2" s="192"/>
      <c r="N2" s="192"/>
    </row>
    <row r="3" spans="6:17" ht="45" customHeight="1">
      <c r="F3" s="108"/>
      <c r="G3" s="108"/>
      <c r="H3" s="108"/>
      <c r="I3" s="108"/>
      <c r="J3" s="108"/>
      <c r="N3" s="109"/>
      <c r="O3" s="193"/>
      <c r="P3" s="193"/>
      <c r="Q3" s="110"/>
    </row>
    <row r="4" spans="3:17" s="1" customFormat="1" ht="45" customHeight="1">
      <c r="C4" s="147" t="s">
        <v>23</v>
      </c>
      <c r="F4" s="148"/>
      <c r="G4" s="149"/>
      <c r="H4" s="148"/>
      <c r="I4" s="148"/>
      <c r="J4" s="148"/>
      <c r="M4" s="143" t="s">
        <v>77</v>
      </c>
      <c r="N4" s="150"/>
      <c r="P4" s="145"/>
      <c r="Q4" s="6"/>
    </row>
    <row r="5" spans="6:17" s="1" customFormat="1" ht="7.5" customHeight="1" thickBot="1">
      <c r="F5" s="148"/>
      <c r="G5" s="148"/>
      <c r="H5" s="148"/>
      <c r="I5" s="148"/>
      <c r="J5" s="148"/>
      <c r="N5" s="150"/>
      <c r="O5" s="145"/>
      <c r="P5" s="145"/>
      <c r="Q5" s="6"/>
    </row>
    <row r="6" spans="3:19" s="1" customFormat="1" ht="45" customHeight="1">
      <c r="C6" s="164" t="s">
        <v>21</v>
      </c>
      <c r="D6" s="165"/>
      <c r="E6" s="166"/>
      <c r="F6" s="167" t="s">
        <v>79</v>
      </c>
      <c r="G6" s="166"/>
      <c r="H6" s="165" t="s">
        <v>80</v>
      </c>
      <c r="I6" s="165"/>
      <c r="J6" s="167" t="s">
        <v>81</v>
      </c>
      <c r="K6" s="177"/>
      <c r="L6" s="165" t="s">
        <v>11</v>
      </c>
      <c r="M6" s="178"/>
      <c r="P6" s="150"/>
      <c r="Q6" s="145"/>
      <c r="R6" s="145"/>
      <c r="S6" s="6"/>
    </row>
    <row r="7" spans="3:19" s="1" customFormat="1" ht="45" customHeight="1" thickBot="1">
      <c r="C7" s="156" t="s">
        <v>20</v>
      </c>
      <c r="D7" s="157"/>
      <c r="E7" s="157"/>
      <c r="F7" s="162">
        <v>43405</v>
      </c>
      <c r="G7" s="161"/>
      <c r="H7" s="160">
        <v>31578</v>
      </c>
      <c r="I7" s="161"/>
      <c r="J7" s="162">
        <v>16193</v>
      </c>
      <c r="K7" s="163"/>
      <c r="L7" s="158">
        <f>SUM(F7:K7)</f>
        <v>91176</v>
      </c>
      <c r="M7" s="159"/>
      <c r="P7" s="150"/>
      <c r="Q7" s="145"/>
      <c r="R7" s="145"/>
      <c r="S7" s="6"/>
    </row>
    <row r="8" spans="3:21" s="1" customFormat="1" ht="39.75" customHeight="1">
      <c r="C8" s="151"/>
      <c r="D8" s="151"/>
      <c r="E8" s="151"/>
      <c r="F8" s="152"/>
      <c r="G8" s="152"/>
      <c r="H8" s="153"/>
      <c r="I8" s="153"/>
      <c r="J8" s="152"/>
      <c r="K8" s="152"/>
      <c r="L8" s="152"/>
      <c r="M8" s="152"/>
      <c r="N8" s="153"/>
      <c r="O8" s="153"/>
      <c r="R8" s="150"/>
      <c r="S8" s="145"/>
      <c r="T8" s="145"/>
      <c r="U8" s="6"/>
    </row>
    <row r="9" spans="3:17" ht="45" customHeight="1">
      <c r="C9" s="111" t="s">
        <v>24</v>
      </c>
      <c r="E9" s="112"/>
      <c r="O9" s="142"/>
      <c r="P9" s="144" t="s">
        <v>77</v>
      </c>
      <c r="Q9" s="110"/>
    </row>
    <row r="10" spans="3:17" ht="6.75" customHeight="1" thickBot="1">
      <c r="C10" s="113"/>
      <c r="D10" s="113"/>
      <c r="E10" s="114"/>
      <c r="L10" s="115"/>
      <c r="M10" s="115"/>
      <c r="N10" s="174"/>
      <c r="O10" s="174"/>
      <c r="P10" s="174"/>
      <c r="Q10" s="115"/>
    </row>
    <row r="11" spans="3:17" ht="49.5" customHeight="1">
      <c r="C11" s="172"/>
      <c r="D11" s="173"/>
      <c r="E11" s="173"/>
      <c r="F11" s="11" t="s">
        <v>9</v>
      </c>
      <c r="G11" s="11" t="s">
        <v>29</v>
      </c>
      <c r="H11" s="12" t="s">
        <v>10</v>
      </c>
      <c r="I11" s="13" t="s">
        <v>30</v>
      </c>
      <c r="J11" s="14" t="s">
        <v>0</v>
      </c>
      <c r="K11" s="14" t="s">
        <v>1</v>
      </c>
      <c r="L11" s="14" t="s">
        <v>2</v>
      </c>
      <c r="M11" s="14" t="s">
        <v>3</v>
      </c>
      <c r="N11" s="14" t="s">
        <v>4</v>
      </c>
      <c r="O11" s="15" t="s">
        <v>10</v>
      </c>
      <c r="P11" s="16" t="s">
        <v>11</v>
      </c>
      <c r="Q11" s="17"/>
    </row>
    <row r="12" spans="3:17" ht="49.5" customHeight="1">
      <c r="C12" s="194" t="s">
        <v>12</v>
      </c>
      <c r="D12" s="197"/>
      <c r="E12" s="198"/>
      <c r="F12" s="24">
        <f>SUM(F13:F15)</f>
        <v>3350</v>
      </c>
      <c r="G12" s="24">
        <f>SUM(G13:G15)</f>
        <v>2724</v>
      </c>
      <c r="H12" s="25">
        <f>SUM(H13:H15)</f>
        <v>6074</v>
      </c>
      <c r="I12" s="19">
        <v>0</v>
      </c>
      <c r="J12" s="24">
        <f aca="true" t="shared" si="0" ref="J12:O12">SUM(J13:J15)</f>
        <v>4354</v>
      </c>
      <c r="K12" s="24">
        <f t="shared" si="0"/>
        <v>2562</v>
      </c>
      <c r="L12" s="24">
        <f t="shared" si="0"/>
        <v>2063</v>
      </c>
      <c r="M12" s="24">
        <f t="shared" si="0"/>
        <v>2436</v>
      </c>
      <c r="N12" s="24">
        <f>SUM(N13:N15)</f>
        <v>1459</v>
      </c>
      <c r="O12" s="25">
        <f>SUM(O13:O15)</f>
        <v>12874</v>
      </c>
      <c r="P12" s="27">
        <f>H12+O12</f>
        <v>18948</v>
      </c>
      <c r="Q12" s="17"/>
    </row>
    <row r="13" spans="3:16" ht="49.5" customHeight="1">
      <c r="C13" s="194" t="s">
        <v>13</v>
      </c>
      <c r="D13" s="195"/>
      <c r="E13" s="196"/>
      <c r="F13" s="24">
        <v>397</v>
      </c>
      <c r="G13" s="24">
        <v>306</v>
      </c>
      <c r="H13" s="25">
        <f>SUM(F13:G13)</f>
        <v>703</v>
      </c>
      <c r="I13" s="19">
        <v>0</v>
      </c>
      <c r="J13" s="24">
        <v>448</v>
      </c>
      <c r="K13" s="24">
        <v>289</v>
      </c>
      <c r="L13" s="24">
        <v>189</v>
      </c>
      <c r="M13" s="24">
        <v>200</v>
      </c>
      <c r="N13" s="24">
        <v>123</v>
      </c>
      <c r="O13" s="25">
        <f>SUM(J13:N13)</f>
        <v>1249</v>
      </c>
      <c r="P13" s="27">
        <f>H13+O13</f>
        <v>1952</v>
      </c>
    </row>
    <row r="14" spans="3:16" ht="49.5" customHeight="1">
      <c r="C14" s="168" t="s">
        <v>82</v>
      </c>
      <c r="D14" s="169"/>
      <c r="E14" s="169"/>
      <c r="F14" s="24">
        <v>1613</v>
      </c>
      <c r="G14" s="24">
        <v>1082</v>
      </c>
      <c r="H14" s="25">
        <f>SUM(F14:G14)</f>
        <v>2695</v>
      </c>
      <c r="I14" s="19">
        <v>0</v>
      </c>
      <c r="J14" s="24">
        <v>1544</v>
      </c>
      <c r="K14" s="24">
        <v>828</v>
      </c>
      <c r="L14" s="24">
        <v>604</v>
      </c>
      <c r="M14" s="24">
        <v>651</v>
      </c>
      <c r="N14" s="24">
        <v>438</v>
      </c>
      <c r="O14" s="25">
        <f>SUM(J14:N14)</f>
        <v>4065</v>
      </c>
      <c r="P14" s="27">
        <f>H14+O14</f>
        <v>6760</v>
      </c>
    </row>
    <row r="15" spans="3:16" ht="49.5" customHeight="1">
      <c r="C15" s="168" t="s">
        <v>83</v>
      </c>
      <c r="D15" s="169"/>
      <c r="E15" s="169"/>
      <c r="F15" s="24">
        <v>1340</v>
      </c>
      <c r="G15" s="24">
        <v>1336</v>
      </c>
      <c r="H15" s="25">
        <f>SUM(F15:G15)</f>
        <v>2676</v>
      </c>
      <c r="I15" s="19"/>
      <c r="J15" s="24">
        <v>2362</v>
      </c>
      <c r="K15" s="24">
        <v>1445</v>
      </c>
      <c r="L15" s="24">
        <v>1270</v>
      </c>
      <c r="M15" s="24">
        <v>1585</v>
      </c>
      <c r="N15" s="24">
        <v>898</v>
      </c>
      <c r="O15" s="25">
        <f>SUM(J15:N15)</f>
        <v>7560</v>
      </c>
      <c r="P15" s="27">
        <f>H15+O15</f>
        <v>10236</v>
      </c>
    </row>
    <row r="16" spans="3:16" ht="49.5" customHeight="1">
      <c r="C16" s="168" t="s">
        <v>14</v>
      </c>
      <c r="D16" s="169"/>
      <c r="E16" s="169"/>
      <c r="F16" s="24">
        <v>33</v>
      </c>
      <c r="G16" s="24">
        <v>41</v>
      </c>
      <c r="H16" s="25">
        <f>SUM(F16:G16)</f>
        <v>74</v>
      </c>
      <c r="I16" s="19">
        <v>0</v>
      </c>
      <c r="J16" s="24">
        <v>73</v>
      </c>
      <c r="K16" s="24">
        <v>51</v>
      </c>
      <c r="L16" s="24">
        <v>30</v>
      </c>
      <c r="M16" s="24">
        <v>41</v>
      </c>
      <c r="N16" s="24">
        <v>21</v>
      </c>
      <c r="O16" s="25">
        <f>SUM(J16:N16)</f>
        <v>216</v>
      </c>
      <c r="P16" s="27">
        <f>H16+O16</f>
        <v>290</v>
      </c>
    </row>
    <row r="17" spans="3:16" ht="49.5" customHeight="1" thickBot="1">
      <c r="C17" s="170" t="s">
        <v>15</v>
      </c>
      <c r="D17" s="171"/>
      <c r="E17" s="171"/>
      <c r="F17" s="117">
        <f>F12+F16</f>
        <v>3383</v>
      </c>
      <c r="G17" s="117">
        <f>G12+G16</f>
        <v>2765</v>
      </c>
      <c r="H17" s="117">
        <f>H12+H16</f>
        <v>6148</v>
      </c>
      <c r="I17" s="118">
        <v>0</v>
      </c>
      <c r="J17" s="117">
        <f aca="true" t="shared" si="1" ref="J17:O17">J12+J16</f>
        <v>4427</v>
      </c>
      <c r="K17" s="117">
        <f t="shared" si="1"/>
        <v>2613</v>
      </c>
      <c r="L17" s="117">
        <f t="shared" si="1"/>
        <v>2093</v>
      </c>
      <c r="M17" s="117">
        <f t="shared" si="1"/>
        <v>2477</v>
      </c>
      <c r="N17" s="117">
        <f t="shared" si="1"/>
        <v>1480</v>
      </c>
      <c r="O17" s="117">
        <f>O12+O16</f>
        <v>13090</v>
      </c>
      <c r="P17" s="119">
        <f>H17+O17</f>
        <v>19238</v>
      </c>
    </row>
    <row r="18" ht="39.75" customHeight="1"/>
    <row r="19" spans="3:17" ht="39.75" customHeight="1">
      <c r="C19" s="111" t="s">
        <v>25</v>
      </c>
      <c r="E19" s="112"/>
      <c r="N19" s="110"/>
      <c r="O19" s="110"/>
      <c r="P19" s="146" t="s">
        <v>78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72"/>
      <c r="D21" s="173"/>
      <c r="E21" s="173"/>
      <c r="F21" s="185" t="s">
        <v>16</v>
      </c>
      <c r="G21" s="186"/>
      <c r="H21" s="186"/>
      <c r="I21" s="186" t="s">
        <v>17</v>
      </c>
      <c r="J21" s="186"/>
      <c r="K21" s="186"/>
      <c r="L21" s="186"/>
      <c r="M21" s="186"/>
      <c r="N21" s="186"/>
      <c r="O21" s="186"/>
      <c r="P21" s="154" t="s">
        <v>5</v>
      </c>
      <c r="Q21" s="17"/>
    </row>
    <row r="22" spans="3:17" ht="49.5" customHeight="1">
      <c r="C22" s="175"/>
      <c r="D22" s="176"/>
      <c r="E22" s="176"/>
      <c r="F22" s="18" t="s">
        <v>6</v>
      </c>
      <c r="G22" s="18" t="s">
        <v>7</v>
      </c>
      <c r="H22" s="20" t="s">
        <v>8</v>
      </c>
      <c r="I22" s="21" t="s">
        <v>30</v>
      </c>
      <c r="J22" s="18" t="s">
        <v>0</v>
      </c>
      <c r="K22" s="22" t="s">
        <v>1</v>
      </c>
      <c r="L22" s="22" t="s">
        <v>2</v>
      </c>
      <c r="M22" s="22" t="s">
        <v>3</v>
      </c>
      <c r="N22" s="22" t="s">
        <v>4</v>
      </c>
      <c r="O22" s="23" t="s">
        <v>8</v>
      </c>
      <c r="P22" s="155"/>
      <c r="Q22" s="17"/>
    </row>
    <row r="23" spans="3:17" ht="49.5" customHeight="1">
      <c r="C23" s="116" t="s">
        <v>12</v>
      </c>
      <c r="D23" s="18"/>
      <c r="E23" s="18"/>
      <c r="F23" s="24">
        <v>925</v>
      </c>
      <c r="G23" s="24">
        <v>1224</v>
      </c>
      <c r="H23" s="25">
        <f>SUM(F23:G23)</f>
        <v>2149</v>
      </c>
      <c r="I23" s="26">
        <v>0</v>
      </c>
      <c r="J23" s="24">
        <v>3171</v>
      </c>
      <c r="K23" s="24">
        <v>1908</v>
      </c>
      <c r="L23" s="24">
        <v>1167</v>
      </c>
      <c r="M23" s="24">
        <v>793</v>
      </c>
      <c r="N23" s="24">
        <v>350</v>
      </c>
      <c r="O23" s="25">
        <f>SUM(I23:N23)</f>
        <v>7389</v>
      </c>
      <c r="P23" s="27">
        <f>H23+O23</f>
        <v>9538</v>
      </c>
      <c r="Q23" s="17"/>
    </row>
    <row r="24" spans="3:16" ht="49.5" customHeight="1">
      <c r="C24" s="168" t="s">
        <v>14</v>
      </c>
      <c r="D24" s="169"/>
      <c r="E24" s="169"/>
      <c r="F24" s="24">
        <v>11</v>
      </c>
      <c r="G24" s="24">
        <v>22</v>
      </c>
      <c r="H24" s="25">
        <f>SUM(F24:G24)</f>
        <v>33</v>
      </c>
      <c r="I24" s="26">
        <v>0</v>
      </c>
      <c r="J24" s="24">
        <v>55</v>
      </c>
      <c r="K24" s="24">
        <v>36</v>
      </c>
      <c r="L24" s="24">
        <v>17</v>
      </c>
      <c r="M24" s="24">
        <v>16</v>
      </c>
      <c r="N24" s="24">
        <v>10</v>
      </c>
      <c r="O24" s="25">
        <f>SUM(I24:N24)</f>
        <v>134</v>
      </c>
      <c r="P24" s="27">
        <f>H24+O24</f>
        <v>167</v>
      </c>
    </row>
    <row r="25" spans="3:16" ht="49.5" customHeight="1" thickBot="1">
      <c r="C25" s="170" t="s">
        <v>15</v>
      </c>
      <c r="D25" s="171"/>
      <c r="E25" s="171"/>
      <c r="F25" s="117">
        <f>SUM(F23:F24)</f>
        <v>936</v>
      </c>
      <c r="G25" s="117">
        <f>SUM(G23:G24)</f>
        <v>1246</v>
      </c>
      <c r="H25" s="120">
        <f>SUM(F25:G25)</f>
        <v>2182</v>
      </c>
      <c r="I25" s="121">
        <f>SUM(I23:I24)</f>
        <v>0</v>
      </c>
      <c r="J25" s="117">
        <f aca="true" t="shared" si="2" ref="J25:O25">SUM(J23:J24)</f>
        <v>3226</v>
      </c>
      <c r="K25" s="117">
        <f t="shared" si="2"/>
        <v>1944</v>
      </c>
      <c r="L25" s="117">
        <f t="shared" si="2"/>
        <v>1184</v>
      </c>
      <c r="M25" s="117">
        <f t="shared" si="2"/>
        <v>809</v>
      </c>
      <c r="N25" s="117">
        <f t="shared" si="2"/>
        <v>360</v>
      </c>
      <c r="O25" s="120">
        <f t="shared" si="2"/>
        <v>7523</v>
      </c>
      <c r="P25" s="119">
        <f>H25+O25</f>
        <v>9705</v>
      </c>
    </row>
    <row r="26" ht="39.75" customHeight="1"/>
    <row r="27" spans="3:17" ht="39.75" customHeight="1">
      <c r="C27" s="111" t="s">
        <v>26</v>
      </c>
      <c r="E27" s="112"/>
      <c r="N27" s="110"/>
      <c r="O27" s="110"/>
      <c r="P27" s="146" t="s">
        <v>78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72"/>
      <c r="D29" s="173"/>
      <c r="E29" s="173"/>
      <c r="F29" s="185" t="s">
        <v>16</v>
      </c>
      <c r="G29" s="186"/>
      <c r="H29" s="186"/>
      <c r="I29" s="186" t="s">
        <v>17</v>
      </c>
      <c r="J29" s="186"/>
      <c r="K29" s="186"/>
      <c r="L29" s="186"/>
      <c r="M29" s="186"/>
      <c r="N29" s="186"/>
      <c r="O29" s="186"/>
      <c r="P29" s="154" t="s">
        <v>5</v>
      </c>
      <c r="Q29" s="17"/>
    </row>
    <row r="30" spans="3:17" ht="49.5" customHeight="1">
      <c r="C30" s="175"/>
      <c r="D30" s="176"/>
      <c r="E30" s="176"/>
      <c r="F30" s="18" t="s">
        <v>6</v>
      </c>
      <c r="G30" s="18" t="s">
        <v>7</v>
      </c>
      <c r="H30" s="20" t="s">
        <v>8</v>
      </c>
      <c r="I30" s="21" t="s">
        <v>30</v>
      </c>
      <c r="J30" s="18" t="s">
        <v>0</v>
      </c>
      <c r="K30" s="22" t="s">
        <v>1</v>
      </c>
      <c r="L30" s="22" t="s">
        <v>2</v>
      </c>
      <c r="M30" s="22" t="s">
        <v>3</v>
      </c>
      <c r="N30" s="22" t="s">
        <v>4</v>
      </c>
      <c r="O30" s="23" t="s">
        <v>8</v>
      </c>
      <c r="P30" s="155"/>
      <c r="Q30" s="17"/>
    </row>
    <row r="31" spans="3:17" ht="49.5" customHeight="1">
      <c r="C31" s="116" t="s">
        <v>12</v>
      </c>
      <c r="D31" s="18"/>
      <c r="E31" s="18"/>
      <c r="F31" s="24">
        <v>13</v>
      </c>
      <c r="G31" s="24">
        <v>14</v>
      </c>
      <c r="H31" s="25">
        <f>SUM(F31:G31)</f>
        <v>27</v>
      </c>
      <c r="I31" s="26">
        <v>0</v>
      </c>
      <c r="J31" s="24">
        <v>1018</v>
      </c>
      <c r="K31" s="24">
        <v>703</v>
      </c>
      <c r="L31" s="24">
        <v>551</v>
      </c>
      <c r="M31" s="24">
        <v>482</v>
      </c>
      <c r="N31" s="24">
        <v>290</v>
      </c>
      <c r="O31" s="25">
        <f>SUM(I31:N31)</f>
        <v>3044</v>
      </c>
      <c r="P31" s="27">
        <f>H31+O31</f>
        <v>3071</v>
      </c>
      <c r="Q31" s="17"/>
    </row>
    <row r="32" spans="3:16" ht="49.5" customHeight="1">
      <c r="C32" s="168" t="s">
        <v>14</v>
      </c>
      <c r="D32" s="169"/>
      <c r="E32" s="169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9</v>
      </c>
      <c r="K32" s="24">
        <v>7</v>
      </c>
      <c r="L32" s="24">
        <v>7</v>
      </c>
      <c r="M32" s="24">
        <v>3</v>
      </c>
      <c r="N32" s="24">
        <v>4</v>
      </c>
      <c r="O32" s="25">
        <f>SUM(I32:N32)</f>
        <v>30</v>
      </c>
      <c r="P32" s="27">
        <f>H32+O32</f>
        <v>30</v>
      </c>
    </row>
    <row r="33" spans="3:16" ht="49.5" customHeight="1" thickBot="1">
      <c r="C33" s="170" t="s">
        <v>15</v>
      </c>
      <c r="D33" s="171"/>
      <c r="E33" s="171"/>
      <c r="F33" s="117">
        <f>SUM(F31:F32)</f>
        <v>13</v>
      </c>
      <c r="G33" s="117">
        <f>SUM(G31:G32)</f>
        <v>14</v>
      </c>
      <c r="H33" s="120">
        <f>SUM(F33:G33)</f>
        <v>27</v>
      </c>
      <c r="I33" s="121">
        <f aca="true" t="shared" si="3" ref="I33:N33">SUM(I31:I32)</f>
        <v>0</v>
      </c>
      <c r="J33" s="117">
        <f t="shared" si="3"/>
        <v>1027</v>
      </c>
      <c r="K33" s="117">
        <f t="shared" si="3"/>
        <v>710</v>
      </c>
      <c r="L33" s="117">
        <f t="shared" si="3"/>
        <v>558</v>
      </c>
      <c r="M33" s="117">
        <f t="shared" si="3"/>
        <v>485</v>
      </c>
      <c r="N33" s="117">
        <f t="shared" si="3"/>
        <v>294</v>
      </c>
      <c r="O33" s="120">
        <f>SUM(I33:N33)</f>
        <v>3074</v>
      </c>
      <c r="P33" s="119">
        <f>H33+O33</f>
        <v>3101</v>
      </c>
    </row>
    <row r="34" ht="39.75" customHeight="1"/>
    <row r="35" spans="3:17" ht="39.75" customHeight="1">
      <c r="C35" s="111" t="s">
        <v>27</v>
      </c>
      <c r="E35" s="112"/>
      <c r="N35" s="110"/>
      <c r="O35" s="146" t="s">
        <v>78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72"/>
      <c r="D37" s="173"/>
      <c r="E37" s="173"/>
      <c r="F37" s="185" t="s">
        <v>16</v>
      </c>
      <c r="G37" s="186"/>
      <c r="H37" s="186"/>
      <c r="I37" s="186" t="s">
        <v>17</v>
      </c>
      <c r="J37" s="186"/>
      <c r="K37" s="186"/>
      <c r="L37" s="186"/>
      <c r="M37" s="186"/>
      <c r="N37" s="189"/>
      <c r="O37" s="187" t="s">
        <v>5</v>
      </c>
      <c r="P37" s="17"/>
      <c r="Q37" s="17"/>
    </row>
    <row r="38" spans="3:17" ht="49.5" customHeight="1" thickBot="1">
      <c r="C38" s="183"/>
      <c r="D38" s="184"/>
      <c r="E38" s="184"/>
      <c r="F38" s="28" t="s">
        <v>6</v>
      </c>
      <c r="G38" s="28" t="s">
        <v>7</v>
      </c>
      <c r="H38" s="29" t="s">
        <v>8</v>
      </c>
      <c r="I38" s="30" t="s">
        <v>0</v>
      </c>
      <c r="J38" s="28" t="s">
        <v>1</v>
      </c>
      <c r="K38" s="31" t="s">
        <v>2</v>
      </c>
      <c r="L38" s="31" t="s">
        <v>3</v>
      </c>
      <c r="M38" s="31" t="s">
        <v>4</v>
      </c>
      <c r="N38" s="32" t="s">
        <v>10</v>
      </c>
      <c r="O38" s="188"/>
      <c r="P38" s="17"/>
      <c r="Q38" s="17"/>
    </row>
    <row r="39" spans="3:17" ht="49.5" customHeight="1">
      <c r="C39" s="122" t="s">
        <v>18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4" ref="H39:H48">SUM(F39:G39)</f>
        <v>0</v>
      </c>
      <c r="I39" s="35">
        <f>SUM(I40:I41)</f>
        <v>9</v>
      </c>
      <c r="J39" s="33">
        <f>SUM(J40:J41)</f>
        <v>16</v>
      </c>
      <c r="K39" s="33">
        <f>SUM(K40:K41)</f>
        <v>194</v>
      </c>
      <c r="L39" s="33">
        <f>SUM(L40:L41)</f>
        <v>480</v>
      </c>
      <c r="M39" s="33">
        <f>SUM(M40:M41)</f>
        <v>375</v>
      </c>
      <c r="N39" s="34">
        <f aca="true" t="shared" si="5" ref="N39:N48">SUM(I39:M39)</f>
        <v>1074</v>
      </c>
      <c r="O39" s="36">
        <f aca="true" t="shared" si="6" ref="O39:O48">H39+N39</f>
        <v>1074</v>
      </c>
      <c r="P39" s="17"/>
      <c r="Q39" s="17"/>
    </row>
    <row r="40" spans="3:15" ht="49.5" customHeight="1">
      <c r="C40" s="168" t="s">
        <v>12</v>
      </c>
      <c r="D40" s="169"/>
      <c r="E40" s="169"/>
      <c r="F40" s="24">
        <v>0</v>
      </c>
      <c r="G40" s="24">
        <v>0</v>
      </c>
      <c r="H40" s="25">
        <f t="shared" si="4"/>
        <v>0</v>
      </c>
      <c r="I40" s="26">
        <v>9</v>
      </c>
      <c r="J40" s="24">
        <v>15</v>
      </c>
      <c r="K40" s="24">
        <v>191</v>
      </c>
      <c r="L40" s="24">
        <v>478</v>
      </c>
      <c r="M40" s="24">
        <v>373</v>
      </c>
      <c r="N40" s="25">
        <f t="shared" si="5"/>
        <v>1066</v>
      </c>
      <c r="O40" s="27">
        <f t="shared" si="6"/>
        <v>1066</v>
      </c>
    </row>
    <row r="41" spans="3:15" ht="49.5" customHeight="1" thickBot="1">
      <c r="C41" s="170" t="s">
        <v>14</v>
      </c>
      <c r="D41" s="171"/>
      <c r="E41" s="171"/>
      <c r="F41" s="117">
        <v>0</v>
      </c>
      <c r="G41" s="117">
        <v>0</v>
      </c>
      <c r="H41" s="120">
        <f t="shared" si="4"/>
        <v>0</v>
      </c>
      <c r="I41" s="121">
        <v>0</v>
      </c>
      <c r="J41" s="117">
        <v>1</v>
      </c>
      <c r="K41" s="117">
        <v>3</v>
      </c>
      <c r="L41" s="117">
        <v>2</v>
      </c>
      <c r="M41" s="117">
        <v>2</v>
      </c>
      <c r="N41" s="120">
        <f t="shared" si="5"/>
        <v>8</v>
      </c>
      <c r="O41" s="119">
        <f t="shared" si="6"/>
        <v>8</v>
      </c>
    </row>
    <row r="42" spans="3:15" ht="49.5" customHeight="1">
      <c r="C42" s="181" t="s">
        <v>31</v>
      </c>
      <c r="D42" s="182"/>
      <c r="E42" s="182"/>
      <c r="F42" s="33">
        <f>SUM(F43:F44)</f>
        <v>0</v>
      </c>
      <c r="G42" s="33">
        <f>SUM(G43:G44)</f>
        <v>0</v>
      </c>
      <c r="H42" s="34">
        <f t="shared" si="4"/>
        <v>0</v>
      </c>
      <c r="I42" s="35">
        <f>SUM(I43:I44)</f>
        <v>141</v>
      </c>
      <c r="J42" s="33">
        <f>SUM(J43:J44)</f>
        <v>151</v>
      </c>
      <c r="K42" s="33">
        <f>SUM(K43:K44)</f>
        <v>192</v>
      </c>
      <c r="L42" s="33">
        <f>SUM(L43:L44)</f>
        <v>212</v>
      </c>
      <c r="M42" s="33">
        <f>SUM(M43:M44)</f>
        <v>78</v>
      </c>
      <c r="N42" s="34">
        <f t="shared" si="5"/>
        <v>774</v>
      </c>
      <c r="O42" s="36">
        <f t="shared" si="6"/>
        <v>774</v>
      </c>
    </row>
    <row r="43" spans="3:15" ht="49.5" customHeight="1">
      <c r="C43" s="168" t="s">
        <v>12</v>
      </c>
      <c r="D43" s="169"/>
      <c r="E43" s="169"/>
      <c r="F43" s="24">
        <v>0</v>
      </c>
      <c r="G43" s="24">
        <v>0</v>
      </c>
      <c r="H43" s="25">
        <f t="shared" si="4"/>
        <v>0</v>
      </c>
      <c r="I43" s="26">
        <v>140</v>
      </c>
      <c r="J43" s="24">
        <v>150</v>
      </c>
      <c r="K43" s="24">
        <v>190</v>
      </c>
      <c r="L43" s="24">
        <v>210</v>
      </c>
      <c r="M43" s="24">
        <v>77</v>
      </c>
      <c r="N43" s="25">
        <f t="shared" si="5"/>
        <v>767</v>
      </c>
      <c r="O43" s="27">
        <f t="shared" si="6"/>
        <v>767</v>
      </c>
    </row>
    <row r="44" spans="3:15" ht="49.5" customHeight="1" thickBot="1">
      <c r="C44" s="170" t="s">
        <v>14</v>
      </c>
      <c r="D44" s="171"/>
      <c r="E44" s="171"/>
      <c r="F44" s="117">
        <v>0</v>
      </c>
      <c r="G44" s="117">
        <v>0</v>
      </c>
      <c r="H44" s="120">
        <f t="shared" si="4"/>
        <v>0</v>
      </c>
      <c r="I44" s="121">
        <v>1</v>
      </c>
      <c r="J44" s="117">
        <v>1</v>
      </c>
      <c r="K44" s="117">
        <v>2</v>
      </c>
      <c r="L44" s="117">
        <v>2</v>
      </c>
      <c r="M44" s="117">
        <v>1</v>
      </c>
      <c r="N44" s="120">
        <f t="shared" si="5"/>
        <v>7</v>
      </c>
      <c r="O44" s="119">
        <f t="shared" si="6"/>
        <v>7</v>
      </c>
    </row>
    <row r="45" spans="3:15" ht="49.5" customHeight="1">
      <c r="C45" s="181" t="s">
        <v>19</v>
      </c>
      <c r="D45" s="182"/>
      <c r="E45" s="182"/>
      <c r="F45" s="33">
        <f>SUM(F46:F47)</f>
        <v>0</v>
      </c>
      <c r="G45" s="33">
        <f>SUM(G46:G47)</f>
        <v>0</v>
      </c>
      <c r="H45" s="34">
        <f t="shared" si="4"/>
        <v>0</v>
      </c>
      <c r="I45" s="35">
        <f>SUM(I46:I47)</f>
        <v>8</v>
      </c>
      <c r="J45" s="33">
        <f>SUM(J46:J47)</f>
        <v>8</v>
      </c>
      <c r="K45" s="33">
        <f>SUM(K46:K47)</f>
        <v>40</v>
      </c>
      <c r="L45" s="33">
        <f>SUM(L46:L47)</f>
        <v>163</v>
      </c>
      <c r="M45" s="33">
        <f>SUM(M46:M47)</f>
        <v>121</v>
      </c>
      <c r="N45" s="34">
        <f>SUM(I45:M45)</f>
        <v>340</v>
      </c>
      <c r="O45" s="36">
        <f t="shared" si="6"/>
        <v>340</v>
      </c>
    </row>
    <row r="46" spans="3:15" ht="49.5" customHeight="1">
      <c r="C46" s="168" t="s">
        <v>12</v>
      </c>
      <c r="D46" s="169"/>
      <c r="E46" s="169"/>
      <c r="F46" s="24">
        <v>0</v>
      </c>
      <c r="G46" s="24">
        <v>0</v>
      </c>
      <c r="H46" s="25">
        <f t="shared" si="4"/>
        <v>0</v>
      </c>
      <c r="I46" s="26">
        <v>8</v>
      </c>
      <c r="J46" s="24">
        <v>8</v>
      </c>
      <c r="K46" s="24">
        <v>40</v>
      </c>
      <c r="L46" s="24">
        <v>161</v>
      </c>
      <c r="M46" s="24">
        <v>118</v>
      </c>
      <c r="N46" s="25">
        <f t="shared" si="5"/>
        <v>335</v>
      </c>
      <c r="O46" s="27">
        <f t="shared" si="6"/>
        <v>335</v>
      </c>
    </row>
    <row r="47" spans="3:15" ht="49.5" customHeight="1" thickBot="1">
      <c r="C47" s="170" t="s">
        <v>14</v>
      </c>
      <c r="D47" s="171"/>
      <c r="E47" s="171"/>
      <c r="F47" s="117">
        <v>0</v>
      </c>
      <c r="G47" s="117">
        <v>0</v>
      </c>
      <c r="H47" s="120">
        <f t="shared" si="4"/>
        <v>0</v>
      </c>
      <c r="I47" s="121">
        <v>0</v>
      </c>
      <c r="J47" s="117">
        <v>0</v>
      </c>
      <c r="K47" s="117">
        <v>0</v>
      </c>
      <c r="L47" s="117">
        <v>2</v>
      </c>
      <c r="M47" s="117">
        <v>3</v>
      </c>
      <c r="N47" s="120">
        <f t="shared" si="5"/>
        <v>5</v>
      </c>
      <c r="O47" s="119">
        <f t="shared" si="6"/>
        <v>5</v>
      </c>
    </row>
    <row r="48" spans="3:15" ht="49.5" customHeight="1" thickBot="1">
      <c r="C48" s="179" t="s">
        <v>15</v>
      </c>
      <c r="D48" s="180"/>
      <c r="E48" s="180"/>
      <c r="F48" s="123">
        <v>0</v>
      </c>
      <c r="G48" s="123">
        <v>0</v>
      </c>
      <c r="H48" s="124">
        <f t="shared" si="4"/>
        <v>0</v>
      </c>
      <c r="I48" s="125">
        <v>158</v>
      </c>
      <c r="J48" s="123">
        <v>175</v>
      </c>
      <c r="K48" s="123">
        <v>424</v>
      </c>
      <c r="L48" s="123">
        <v>853</v>
      </c>
      <c r="M48" s="123">
        <v>573</v>
      </c>
      <c r="N48" s="124">
        <f t="shared" si="5"/>
        <v>2183</v>
      </c>
      <c r="O48" s="126">
        <f t="shared" si="6"/>
        <v>2183</v>
      </c>
    </row>
    <row r="49" ht="34.5" customHeight="1"/>
    <row r="50" ht="12"/>
  </sheetData>
  <sheetProtection/>
  <mergeCells count="46">
    <mergeCell ref="C13:E13"/>
    <mergeCell ref="C12:E12"/>
    <mergeCell ref="C24:E24"/>
    <mergeCell ref="C25:E25"/>
    <mergeCell ref="I29:O29"/>
    <mergeCell ref="C16:E16"/>
    <mergeCell ref="C29:E30"/>
    <mergeCell ref="F21:H21"/>
    <mergeCell ref="O37:O38"/>
    <mergeCell ref="I37:N37"/>
    <mergeCell ref="F29:H29"/>
    <mergeCell ref="F1:N1"/>
    <mergeCell ref="F2:N2"/>
    <mergeCell ref="O3:P3"/>
    <mergeCell ref="P21:P22"/>
    <mergeCell ref="I21:O21"/>
    <mergeCell ref="L6:M6"/>
    <mergeCell ref="C48:E48"/>
    <mergeCell ref="C41:E41"/>
    <mergeCell ref="C42:E42"/>
    <mergeCell ref="C43:E43"/>
    <mergeCell ref="C44:E44"/>
    <mergeCell ref="C45:E45"/>
    <mergeCell ref="C37:E38"/>
    <mergeCell ref="F37:H37"/>
    <mergeCell ref="C15:E15"/>
    <mergeCell ref="C46:E46"/>
    <mergeCell ref="C47:E47"/>
    <mergeCell ref="C11:E11"/>
    <mergeCell ref="N10:P10"/>
    <mergeCell ref="C14:E14"/>
    <mergeCell ref="C17:E17"/>
    <mergeCell ref="C40:E40"/>
    <mergeCell ref="C21:E22"/>
    <mergeCell ref="C32:E32"/>
    <mergeCell ref="C33:E33"/>
    <mergeCell ref="P29:P30"/>
    <mergeCell ref="C7:E7"/>
    <mergeCell ref="L7:M7"/>
    <mergeCell ref="H7:I7"/>
    <mergeCell ref="J7:K7"/>
    <mergeCell ref="C6:E6"/>
    <mergeCell ref="F6:G6"/>
    <mergeCell ref="J6:K6"/>
    <mergeCell ref="H6:I6"/>
    <mergeCell ref="F7:G7"/>
  </mergeCells>
  <printOptions/>
  <pageMargins left="0.5905511811023623" right="0.4724409448818898" top="0.7874015748031497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6" t="s">
        <v>22</v>
      </c>
      <c r="H1" s="206"/>
      <c r="I1" s="206"/>
      <c r="J1" s="206"/>
      <c r="K1" s="206"/>
      <c r="L1" s="206"/>
      <c r="M1" s="206"/>
      <c r="N1" s="37"/>
      <c r="O1" s="4"/>
    </row>
    <row r="2" spans="5:16" ht="30" customHeight="1">
      <c r="E2" s="5"/>
      <c r="G2" s="191" t="s">
        <v>76</v>
      </c>
      <c r="H2" s="191"/>
      <c r="I2" s="191"/>
      <c r="J2" s="191"/>
      <c r="K2" s="191"/>
      <c r="L2" s="191"/>
      <c r="M2" s="191"/>
      <c r="N2" s="38"/>
      <c r="O2" s="207">
        <v>41086</v>
      </c>
      <c r="P2" s="207"/>
    </row>
    <row r="3" spans="5:17" ht="27.75" customHeight="1">
      <c r="E3" s="39"/>
      <c r="F3" s="40"/>
      <c r="N3" s="41"/>
      <c r="O3" s="207"/>
      <c r="P3" s="207"/>
      <c r="Q3" s="6"/>
    </row>
    <row r="4" spans="3:17" ht="27.75" customHeight="1">
      <c r="C4" s="7"/>
      <c r="N4" s="39"/>
      <c r="O4" s="207" t="s">
        <v>32</v>
      </c>
      <c r="P4" s="207"/>
      <c r="Q4" s="6"/>
    </row>
    <row r="5" spans="3:17" ht="27" customHeight="1">
      <c r="C5" s="7" t="s">
        <v>28</v>
      </c>
      <c r="E5" s="8"/>
      <c r="F5" s="9"/>
      <c r="N5" s="58"/>
      <c r="O5" s="58"/>
      <c r="P5" s="146" t="s">
        <v>78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8" t="s">
        <v>33</v>
      </c>
      <c r="D7" s="209"/>
      <c r="E7" s="209"/>
      <c r="F7" s="212" t="s">
        <v>34</v>
      </c>
      <c r="G7" s="213"/>
      <c r="H7" s="213"/>
      <c r="I7" s="214" t="s">
        <v>35</v>
      </c>
      <c r="J7" s="214"/>
      <c r="K7" s="214"/>
      <c r="L7" s="214"/>
      <c r="M7" s="214"/>
      <c r="N7" s="214"/>
      <c r="O7" s="215"/>
      <c r="P7" s="216" t="s">
        <v>5</v>
      </c>
      <c r="Q7" s="17"/>
    </row>
    <row r="8" spans="3:17" ht="42" customHeight="1" thickBot="1">
      <c r="C8" s="210"/>
      <c r="D8" s="211"/>
      <c r="E8" s="211"/>
      <c r="F8" s="44" t="s">
        <v>6</v>
      </c>
      <c r="G8" s="44" t="s">
        <v>7</v>
      </c>
      <c r="H8" s="45" t="s">
        <v>8</v>
      </c>
      <c r="I8" s="46" t="s">
        <v>36</v>
      </c>
      <c r="J8" s="47" t="s">
        <v>0</v>
      </c>
      <c r="K8" s="47" t="s">
        <v>1</v>
      </c>
      <c r="L8" s="47" t="s">
        <v>2</v>
      </c>
      <c r="M8" s="47" t="s">
        <v>3</v>
      </c>
      <c r="N8" s="47" t="s">
        <v>4</v>
      </c>
      <c r="O8" s="48" t="s">
        <v>8</v>
      </c>
      <c r="P8" s="217"/>
      <c r="Q8" s="17"/>
    </row>
    <row r="9" spans="3:17" ht="30" customHeight="1" thickBot="1">
      <c r="C9" s="49" t="s">
        <v>37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38</v>
      </c>
      <c r="D10" s="53"/>
      <c r="E10" s="54"/>
      <c r="F10" s="60">
        <f>SUM(F11,F17,F20,F24,F28,F29)</f>
        <v>1995</v>
      </c>
      <c r="G10" s="60">
        <f>SUM(G11,G17,G20,G24,G28,G29)</f>
        <v>2775</v>
      </c>
      <c r="H10" s="85">
        <f>SUM(F10:G10)</f>
        <v>4770</v>
      </c>
      <c r="I10" s="133">
        <f aca="true" t="shared" si="0" ref="I10:N10">SUM(I11,I17,I20,I24,I28,I29)</f>
        <v>0</v>
      </c>
      <c r="J10" s="60">
        <f>SUM(J11,J17,J20,J24,J28,J29)</f>
        <v>8467</v>
      </c>
      <c r="K10" s="60">
        <f t="shared" si="0"/>
        <v>5739</v>
      </c>
      <c r="L10" s="60">
        <f t="shared" si="0"/>
        <v>3573</v>
      </c>
      <c r="M10" s="60">
        <f t="shared" si="0"/>
        <v>2586</v>
      </c>
      <c r="N10" s="60">
        <f t="shared" si="0"/>
        <v>1282</v>
      </c>
      <c r="O10" s="127">
        <f>SUM(I10:N10)</f>
        <v>21647</v>
      </c>
      <c r="P10" s="87">
        <f>SUM(O10,H10)</f>
        <v>26417</v>
      </c>
      <c r="Q10" s="17"/>
    </row>
    <row r="11" spans="3:16" s="61" customFormat="1" ht="30" customHeight="1">
      <c r="C11" s="62"/>
      <c r="D11" s="63" t="s">
        <v>39</v>
      </c>
      <c r="E11" s="64"/>
      <c r="F11" s="65">
        <f>SUM(F12:F16)</f>
        <v>155</v>
      </c>
      <c r="G11" s="65">
        <f>SUM(G12:G16)</f>
        <v>241</v>
      </c>
      <c r="H11" s="66">
        <f>SUM(F11:G11)</f>
        <v>396</v>
      </c>
      <c r="I11" s="134">
        <f aca="true" t="shared" si="1" ref="I11:N11">SUM(I12:I16)</f>
        <v>0</v>
      </c>
      <c r="J11" s="65">
        <f t="shared" si="1"/>
        <v>1802</v>
      </c>
      <c r="K11" s="65">
        <f t="shared" si="1"/>
        <v>1188</v>
      </c>
      <c r="L11" s="65">
        <f t="shared" si="1"/>
        <v>750</v>
      </c>
      <c r="M11" s="65">
        <f t="shared" si="1"/>
        <v>670</v>
      </c>
      <c r="N11" s="65">
        <f t="shared" si="1"/>
        <v>442</v>
      </c>
      <c r="O11" s="128">
        <f aca="true" t="shared" si="2" ref="O11:O43">SUM(I11:N11)</f>
        <v>4852</v>
      </c>
      <c r="P11" s="68">
        <f aca="true" t="shared" si="3" ref="P11:P43">SUM(O11,H11)</f>
        <v>5248</v>
      </c>
    </row>
    <row r="12" spans="3:16" s="61" customFormat="1" ht="30" customHeight="1">
      <c r="C12" s="62"/>
      <c r="D12" s="63"/>
      <c r="E12" s="69" t="s">
        <v>40</v>
      </c>
      <c r="F12" s="65">
        <v>60</v>
      </c>
      <c r="G12" s="65">
        <v>61</v>
      </c>
      <c r="H12" s="66">
        <f>SUM(F12:G12)</f>
        <v>121</v>
      </c>
      <c r="I12" s="134">
        <v>0</v>
      </c>
      <c r="J12" s="65">
        <v>1086</v>
      </c>
      <c r="K12" s="65">
        <v>584</v>
      </c>
      <c r="L12" s="65">
        <v>280</v>
      </c>
      <c r="M12" s="65">
        <v>221</v>
      </c>
      <c r="N12" s="65">
        <v>132</v>
      </c>
      <c r="O12" s="128">
        <f t="shared" si="2"/>
        <v>2303</v>
      </c>
      <c r="P12" s="68">
        <f t="shared" si="3"/>
        <v>2424</v>
      </c>
    </row>
    <row r="13" spans="3:16" s="61" customFormat="1" ht="30" customHeight="1">
      <c r="C13" s="62"/>
      <c r="D13" s="63"/>
      <c r="E13" s="69" t="s">
        <v>41</v>
      </c>
      <c r="F13" s="65">
        <v>0</v>
      </c>
      <c r="G13" s="65">
        <v>0</v>
      </c>
      <c r="H13" s="66">
        <f aca="true" t="shared" si="4" ref="H13:H43">SUM(F13:G13)</f>
        <v>0</v>
      </c>
      <c r="I13" s="134">
        <v>0</v>
      </c>
      <c r="J13" s="65">
        <v>1</v>
      </c>
      <c r="K13" s="65">
        <v>2</v>
      </c>
      <c r="L13" s="65">
        <v>16</v>
      </c>
      <c r="M13" s="65">
        <v>32</v>
      </c>
      <c r="N13" s="65">
        <v>47</v>
      </c>
      <c r="O13" s="128">
        <f t="shared" si="2"/>
        <v>98</v>
      </c>
      <c r="P13" s="68">
        <f t="shared" si="3"/>
        <v>98</v>
      </c>
    </row>
    <row r="14" spans="3:16" s="61" customFormat="1" ht="30" customHeight="1">
      <c r="C14" s="62"/>
      <c r="D14" s="63"/>
      <c r="E14" s="69" t="s">
        <v>42</v>
      </c>
      <c r="F14" s="65">
        <v>35</v>
      </c>
      <c r="G14" s="65">
        <v>64</v>
      </c>
      <c r="H14" s="66">
        <f t="shared" si="4"/>
        <v>99</v>
      </c>
      <c r="I14" s="134">
        <v>0</v>
      </c>
      <c r="J14" s="65">
        <v>203</v>
      </c>
      <c r="K14" s="65">
        <v>125</v>
      </c>
      <c r="L14" s="65">
        <v>94</v>
      </c>
      <c r="M14" s="65">
        <v>116</v>
      </c>
      <c r="N14" s="65">
        <v>76</v>
      </c>
      <c r="O14" s="128">
        <f t="shared" si="2"/>
        <v>614</v>
      </c>
      <c r="P14" s="68">
        <f t="shared" si="3"/>
        <v>713</v>
      </c>
    </row>
    <row r="15" spans="3:16" s="61" customFormat="1" ht="30" customHeight="1">
      <c r="C15" s="62"/>
      <c r="D15" s="63"/>
      <c r="E15" s="69" t="s">
        <v>43</v>
      </c>
      <c r="F15" s="65">
        <v>32</v>
      </c>
      <c r="G15" s="65">
        <v>70</v>
      </c>
      <c r="H15" s="66">
        <f t="shared" si="4"/>
        <v>102</v>
      </c>
      <c r="I15" s="134">
        <v>0</v>
      </c>
      <c r="J15" s="65">
        <v>154</v>
      </c>
      <c r="K15" s="65">
        <v>121</v>
      </c>
      <c r="L15" s="65">
        <v>98</v>
      </c>
      <c r="M15" s="65">
        <v>55</v>
      </c>
      <c r="N15" s="65">
        <v>43</v>
      </c>
      <c r="O15" s="128">
        <f t="shared" si="2"/>
        <v>471</v>
      </c>
      <c r="P15" s="68">
        <f t="shared" si="3"/>
        <v>573</v>
      </c>
    </row>
    <row r="16" spans="3:16" s="61" customFormat="1" ht="30" customHeight="1">
      <c r="C16" s="62"/>
      <c r="D16" s="63"/>
      <c r="E16" s="69" t="s">
        <v>44</v>
      </c>
      <c r="F16" s="65">
        <v>28</v>
      </c>
      <c r="G16" s="65">
        <v>46</v>
      </c>
      <c r="H16" s="66">
        <f t="shared" si="4"/>
        <v>74</v>
      </c>
      <c r="I16" s="134">
        <v>0</v>
      </c>
      <c r="J16" s="65">
        <v>358</v>
      </c>
      <c r="K16" s="65">
        <v>356</v>
      </c>
      <c r="L16" s="65">
        <v>262</v>
      </c>
      <c r="M16" s="65">
        <v>246</v>
      </c>
      <c r="N16" s="65">
        <v>144</v>
      </c>
      <c r="O16" s="128">
        <f t="shared" si="2"/>
        <v>1366</v>
      </c>
      <c r="P16" s="68">
        <f t="shared" si="3"/>
        <v>1440</v>
      </c>
    </row>
    <row r="17" spans="3:16" s="61" customFormat="1" ht="30" customHeight="1">
      <c r="C17" s="62"/>
      <c r="D17" s="70" t="s">
        <v>45</v>
      </c>
      <c r="E17" s="71"/>
      <c r="F17" s="65">
        <f>SUM(F18:F19)</f>
        <v>394</v>
      </c>
      <c r="G17" s="65">
        <f>SUM(G18:G19)</f>
        <v>430</v>
      </c>
      <c r="H17" s="66">
        <f>SUM(F17:G17)</f>
        <v>824</v>
      </c>
      <c r="I17" s="134">
        <f aca="true" t="shared" si="5" ref="I17:N17">SUM(I18:I19)</f>
        <v>0</v>
      </c>
      <c r="J17" s="65">
        <f t="shared" si="5"/>
        <v>1957</v>
      </c>
      <c r="K17" s="65">
        <f t="shared" si="5"/>
        <v>1208</v>
      </c>
      <c r="L17" s="65">
        <f t="shared" si="5"/>
        <v>653</v>
      </c>
      <c r="M17" s="65">
        <f t="shared" si="5"/>
        <v>389</v>
      </c>
      <c r="N17" s="65">
        <f t="shared" si="5"/>
        <v>155</v>
      </c>
      <c r="O17" s="128">
        <f t="shared" si="2"/>
        <v>4362</v>
      </c>
      <c r="P17" s="68">
        <f t="shared" si="3"/>
        <v>5186</v>
      </c>
    </row>
    <row r="18" spans="3:16" s="61" customFormat="1" ht="30" customHeight="1">
      <c r="C18" s="62"/>
      <c r="D18" s="63"/>
      <c r="E18" s="69" t="s">
        <v>46</v>
      </c>
      <c r="F18" s="65">
        <v>106</v>
      </c>
      <c r="G18" s="65">
        <v>106</v>
      </c>
      <c r="H18" s="66">
        <f t="shared" si="4"/>
        <v>212</v>
      </c>
      <c r="I18" s="134">
        <v>0</v>
      </c>
      <c r="J18" s="65">
        <v>1379</v>
      </c>
      <c r="K18" s="65">
        <v>862</v>
      </c>
      <c r="L18" s="65">
        <v>461</v>
      </c>
      <c r="M18" s="65">
        <v>314</v>
      </c>
      <c r="N18" s="65">
        <v>128</v>
      </c>
      <c r="O18" s="128">
        <f t="shared" si="2"/>
        <v>3144</v>
      </c>
      <c r="P18" s="68">
        <f t="shared" si="3"/>
        <v>3356</v>
      </c>
    </row>
    <row r="19" spans="3:16" s="61" customFormat="1" ht="30" customHeight="1">
      <c r="C19" s="62"/>
      <c r="D19" s="63"/>
      <c r="E19" s="69" t="s">
        <v>47</v>
      </c>
      <c r="F19" s="65">
        <v>288</v>
      </c>
      <c r="G19" s="65">
        <v>324</v>
      </c>
      <c r="H19" s="66">
        <f t="shared" si="4"/>
        <v>612</v>
      </c>
      <c r="I19" s="134">
        <v>0</v>
      </c>
      <c r="J19" s="65">
        <v>578</v>
      </c>
      <c r="K19" s="65">
        <v>346</v>
      </c>
      <c r="L19" s="65">
        <v>192</v>
      </c>
      <c r="M19" s="65">
        <v>75</v>
      </c>
      <c r="N19" s="65">
        <v>27</v>
      </c>
      <c r="O19" s="128">
        <f t="shared" si="2"/>
        <v>1218</v>
      </c>
      <c r="P19" s="68">
        <f t="shared" si="3"/>
        <v>1830</v>
      </c>
    </row>
    <row r="20" spans="3:16" s="61" customFormat="1" ht="30" customHeight="1">
      <c r="C20" s="62"/>
      <c r="D20" s="70" t="s">
        <v>48</v>
      </c>
      <c r="E20" s="71"/>
      <c r="F20" s="65">
        <f>SUM(F21:F23)</f>
        <v>6</v>
      </c>
      <c r="G20" s="65">
        <f>SUM(G21:G23)</f>
        <v>23</v>
      </c>
      <c r="H20" s="66">
        <f t="shared" si="4"/>
        <v>29</v>
      </c>
      <c r="I20" s="134">
        <f aca="true" t="shared" si="6" ref="I20:N20">SUM(I21:I23)</f>
        <v>0</v>
      </c>
      <c r="J20" s="65">
        <f t="shared" si="6"/>
        <v>156</v>
      </c>
      <c r="K20" s="65">
        <f t="shared" si="6"/>
        <v>161</v>
      </c>
      <c r="L20" s="65">
        <f t="shared" si="6"/>
        <v>202</v>
      </c>
      <c r="M20" s="65">
        <f t="shared" si="6"/>
        <v>165</v>
      </c>
      <c r="N20" s="65">
        <f t="shared" si="6"/>
        <v>64</v>
      </c>
      <c r="O20" s="128">
        <f t="shared" si="2"/>
        <v>748</v>
      </c>
      <c r="P20" s="68">
        <f t="shared" si="3"/>
        <v>777</v>
      </c>
    </row>
    <row r="21" spans="3:16" s="61" customFormat="1" ht="30" customHeight="1">
      <c r="C21" s="62"/>
      <c r="D21" s="63"/>
      <c r="E21" s="69" t="s">
        <v>49</v>
      </c>
      <c r="F21" s="65">
        <v>5</v>
      </c>
      <c r="G21" s="65">
        <v>20</v>
      </c>
      <c r="H21" s="66">
        <f t="shared" si="4"/>
        <v>25</v>
      </c>
      <c r="I21" s="134">
        <v>0</v>
      </c>
      <c r="J21" s="65">
        <v>136</v>
      </c>
      <c r="K21" s="65">
        <v>135</v>
      </c>
      <c r="L21" s="65">
        <v>183</v>
      </c>
      <c r="M21" s="65">
        <v>156</v>
      </c>
      <c r="N21" s="65">
        <v>58</v>
      </c>
      <c r="O21" s="128">
        <f t="shared" si="2"/>
        <v>668</v>
      </c>
      <c r="P21" s="68">
        <f t="shared" si="3"/>
        <v>693</v>
      </c>
    </row>
    <row r="22" spans="3:16" s="61" customFormat="1" ht="30" customHeight="1">
      <c r="C22" s="62"/>
      <c r="D22" s="63"/>
      <c r="E22" s="72" t="s">
        <v>50</v>
      </c>
      <c r="F22" s="65">
        <v>1</v>
      </c>
      <c r="G22" s="65">
        <v>3</v>
      </c>
      <c r="H22" s="66">
        <f t="shared" si="4"/>
        <v>4</v>
      </c>
      <c r="I22" s="134">
        <v>0</v>
      </c>
      <c r="J22" s="65">
        <v>20</v>
      </c>
      <c r="K22" s="65">
        <v>26</v>
      </c>
      <c r="L22" s="65">
        <v>19</v>
      </c>
      <c r="M22" s="65">
        <v>9</v>
      </c>
      <c r="N22" s="65">
        <v>6</v>
      </c>
      <c r="O22" s="128">
        <f t="shared" si="2"/>
        <v>80</v>
      </c>
      <c r="P22" s="68">
        <f t="shared" si="3"/>
        <v>84</v>
      </c>
    </row>
    <row r="23" spans="3:16" s="61" customFormat="1" ht="30" customHeight="1">
      <c r="C23" s="62"/>
      <c r="D23" s="73"/>
      <c r="E23" s="72" t="s">
        <v>51</v>
      </c>
      <c r="F23" s="65">
        <v>0</v>
      </c>
      <c r="G23" s="65">
        <v>0</v>
      </c>
      <c r="H23" s="66">
        <f t="shared" si="4"/>
        <v>0</v>
      </c>
      <c r="I23" s="134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8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52</v>
      </c>
      <c r="E24" s="71"/>
      <c r="F24" s="65">
        <f>SUM(F25:F27)</f>
        <v>542</v>
      </c>
      <c r="G24" s="65">
        <f>SUM(G25:G27)</f>
        <v>869</v>
      </c>
      <c r="H24" s="66">
        <f t="shared" si="4"/>
        <v>1411</v>
      </c>
      <c r="I24" s="134">
        <f aca="true" t="shared" si="7" ref="I24:N24">SUM(I25:I27)</f>
        <v>0</v>
      </c>
      <c r="J24" s="65">
        <f t="shared" si="7"/>
        <v>1377</v>
      </c>
      <c r="K24" s="65">
        <f t="shared" si="7"/>
        <v>1293</v>
      </c>
      <c r="L24" s="65">
        <f t="shared" si="7"/>
        <v>846</v>
      </c>
      <c r="M24" s="65">
        <f t="shared" si="7"/>
        <v>588</v>
      </c>
      <c r="N24" s="65">
        <f t="shared" si="7"/>
        <v>272</v>
      </c>
      <c r="O24" s="128">
        <f t="shared" si="2"/>
        <v>4376</v>
      </c>
      <c r="P24" s="68">
        <f t="shared" si="3"/>
        <v>5787</v>
      </c>
    </row>
    <row r="25" spans="3:16" s="61" customFormat="1" ht="30" customHeight="1">
      <c r="C25" s="62"/>
      <c r="D25" s="63"/>
      <c r="E25" s="72" t="s">
        <v>53</v>
      </c>
      <c r="F25" s="65">
        <v>503</v>
      </c>
      <c r="G25" s="65">
        <v>837</v>
      </c>
      <c r="H25" s="66">
        <f t="shared" si="4"/>
        <v>1340</v>
      </c>
      <c r="I25" s="134">
        <v>0</v>
      </c>
      <c r="J25" s="65">
        <v>1336</v>
      </c>
      <c r="K25" s="65">
        <v>1257</v>
      </c>
      <c r="L25" s="65">
        <v>825</v>
      </c>
      <c r="M25" s="65">
        <v>573</v>
      </c>
      <c r="N25" s="65">
        <v>266</v>
      </c>
      <c r="O25" s="128">
        <f t="shared" si="2"/>
        <v>4257</v>
      </c>
      <c r="P25" s="68">
        <f t="shared" si="3"/>
        <v>5597</v>
      </c>
    </row>
    <row r="26" spans="3:16" s="61" customFormat="1" ht="30" customHeight="1">
      <c r="C26" s="62"/>
      <c r="D26" s="63"/>
      <c r="E26" s="72" t="s">
        <v>54</v>
      </c>
      <c r="F26" s="65">
        <v>22</v>
      </c>
      <c r="G26" s="65">
        <v>17</v>
      </c>
      <c r="H26" s="66">
        <f t="shared" si="4"/>
        <v>39</v>
      </c>
      <c r="I26" s="134">
        <v>0</v>
      </c>
      <c r="J26" s="65">
        <v>15</v>
      </c>
      <c r="K26" s="65">
        <v>20</v>
      </c>
      <c r="L26" s="65">
        <v>11</v>
      </c>
      <c r="M26" s="65">
        <v>8</v>
      </c>
      <c r="N26" s="65">
        <v>4</v>
      </c>
      <c r="O26" s="128">
        <f t="shared" si="2"/>
        <v>58</v>
      </c>
      <c r="P26" s="68">
        <f t="shared" si="3"/>
        <v>97</v>
      </c>
    </row>
    <row r="27" spans="3:16" s="61" customFormat="1" ht="30" customHeight="1">
      <c r="C27" s="62"/>
      <c r="D27" s="63"/>
      <c r="E27" s="72" t="s">
        <v>55</v>
      </c>
      <c r="F27" s="65">
        <v>17</v>
      </c>
      <c r="G27" s="65">
        <v>15</v>
      </c>
      <c r="H27" s="66">
        <f t="shared" si="4"/>
        <v>32</v>
      </c>
      <c r="I27" s="134">
        <v>0</v>
      </c>
      <c r="J27" s="65">
        <v>26</v>
      </c>
      <c r="K27" s="65">
        <v>16</v>
      </c>
      <c r="L27" s="65">
        <v>10</v>
      </c>
      <c r="M27" s="65">
        <v>7</v>
      </c>
      <c r="N27" s="65">
        <v>2</v>
      </c>
      <c r="O27" s="128">
        <f t="shared" si="2"/>
        <v>61</v>
      </c>
      <c r="P27" s="68">
        <f t="shared" si="3"/>
        <v>93</v>
      </c>
    </row>
    <row r="28" spans="3:16" s="61" customFormat="1" ht="30" customHeight="1">
      <c r="C28" s="62"/>
      <c r="D28" s="74" t="s">
        <v>56</v>
      </c>
      <c r="E28" s="75"/>
      <c r="F28" s="65">
        <v>17</v>
      </c>
      <c r="G28" s="65">
        <v>14</v>
      </c>
      <c r="H28" s="66">
        <f t="shared" si="4"/>
        <v>31</v>
      </c>
      <c r="I28" s="134">
        <v>0</v>
      </c>
      <c r="J28" s="65">
        <v>80</v>
      </c>
      <c r="K28" s="65">
        <v>58</v>
      </c>
      <c r="L28" s="65">
        <v>59</v>
      </c>
      <c r="M28" s="65">
        <v>61</v>
      </c>
      <c r="N28" s="65">
        <v>31</v>
      </c>
      <c r="O28" s="128">
        <f t="shared" si="2"/>
        <v>289</v>
      </c>
      <c r="P28" s="68">
        <f t="shared" si="3"/>
        <v>320</v>
      </c>
    </row>
    <row r="29" spans="3:16" s="61" customFormat="1" ht="30" customHeight="1" thickBot="1">
      <c r="C29" s="76"/>
      <c r="D29" s="77" t="s">
        <v>57</v>
      </c>
      <c r="E29" s="78"/>
      <c r="F29" s="79">
        <v>881</v>
      </c>
      <c r="G29" s="79">
        <v>1198</v>
      </c>
      <c r="H29" s="80">
        <f t="shared" si="4"/>
        <v>2079</v>
      </c>
      <c r="I29" s="135">
        <v>0</v>
      </c>
      <c r="J29" s="79">
        <v>3095</v>
      </c>
      <c r="K29" s="79">
        <v>1831</v>
      </c>
      <c r="L29" s="79">
        <v>1063</v>
      </c>
      <c r="M29" s="79">
        <v>713</v>
      </c>
      <c r="N29" s="79">
        <v>318</v>
      </c>
      <c r="O29" s="129">
        <f t="shared" si="2"/>
        <v>7020</v>
      </c>
      <c r="P29" s="82">
        <f t="shared" si="3"/>
        <v>9099</v>
      </c>
    </row>
    <row r="30" spans="3:16" s="61" customFormat="1" ht="30" customHeight="1">
      <c r="C30" s="59" t="s">
        <v>58</v>
      </c>
      <c r="D30" s="83"/>
      <c r="E30" s="84"/>
      <c r="F30" s="60">
        <f>SUM(F31:F39)</f>
        <v>13</v>
      </c>
      <c r="G30" s="60">
        <f>SUM(G31:G39)</f>
        <v>14</v>
      </c>
      <c r="H30" s="85">
        <f t="shared" si="4"/>
        <v>27</v>
      </c>
      <c r="I30" s="133">
        <f aca="true" t="shared" si="8" ref="I30:N30">SUM(I31:I39)</f>
        <v>0</v>
      </c>
      <c r="J30" s="60">
        <f t="shared" si="8"/>
        <v>1157</v>
      </c>
      <c r="K30" s="60">
        <f t="shared" si="8"/>
        <v>826</v>
      </c>
      <c r="L30" s="60">
        <f t="shared" si="8"/>
        <v>631</v>
      </c>
      <c r="M30" s="60">
        <f t="shared" si="8"/>
        <v>528</v>
      </c>
      <c r="N30" s="60">
        <f t="shared" si="8"/>
        <v>303</v>
      </c>
      <c r="O30" s="127">
        <f t="shared" si="2"/>
        <v>3445</v>
      </c>
      <c r="P30" s="87">
        <f t="shared" si="3"/>
        <v>3472</v>
      </c>
    </row>
    <row r="31" spans="3:16" s="61" customFormat="1" ht="30" customHeight="1">
      <c r="C31" s="88"/>
      <c r="D31" s="74" t="s">
        <v>59</v>
      </c>
      <c r="E31" s="75"/>
      <c r="F31" s="89">
        <v>0</v>
      </c>
      <c r="G31" s="89">
        <v>0</v>
      </c>
      <c r="H31" s="90">
        <f t="shared" si="4"/>
        <v>0</v>
      </c>
      <c r="I31" s="136">
        <v>0</v>
      </c>
      <c r="J31" s="89">
        <v>146</v>
      </c>
      <c r="K31" s="89">
        <v>159</v>
      </c>
      <c r="L31" s="89">
        <v>89</v>
      </c>
      <c r="M31" s="89">
        <v>56</v>
      </c>
      <c r="N31" s="89">
        <v>14</v>
      </c>
      <c r="O31" s="130">
        <f t="shared" si="2"/>
        <v>464</v>
      </c>
      <c r="P31" s="92">
        <f t="shared" si="3"/>
        <v>464</v>
      </c>
    </row>
    <row r="32" spans="3:16" s="61" customFormat="1" ht="30" customHeight="1">
      <c r="C32" s="62"/>
      <c r="D32" s="74" t="s">
        <v>60</v>
      </c>
      <c r="E32" s="75"/>
      <c r="F32" s="65">
        <v>0</v>
      </c>
      <c r="G32" s="65">
        <v>0</v>
      </c>
      <c r="H32" s="66">
        <f t="shared" si="4"/>
        <v>0</v>
      </c>
      <c r="I32" s="136">
        <v>0</v>
      </c>
      <c r="J32" s="65">
        <v>17</v>
      </c>
      <c r="K32" s="65">
        <v>17</v>
      </c>
      <c r="L32" s="65">
        <v>13</v>
      </c>
      <c r="M32" s="65">
        <v>6</v>
      </c>
      <c r="N32" s="65">
        <v>6</v>
      </c>
      <c r="O32" s="128">
        <f t="shared" si="2"/>
        <v>59</v>
      </c>
      <c r="P32" s="68">
        <f t="shared" si="3"/>
        <v>59</v>
      </c>
    </row>
    <row r="33" spans="3:16" s="61" customFormat="1" ht="30" customHeight="1">
      <c r="C33" s="62"/>
      <c r="D33" s="74" t="s">
        <v>75</v>
      </c>
      <c r="E33" s="75"/>
      <c r="F33" s="65">
        <v>0</v>
      </c>
      <c r="G33" s="65">
        <v>0</v>
      </c>
      <c r="H33" s="66">
        <f t="shared" si="4"/>
        <v>0</v>
      </c>
      <c r="I33" s="136">
        <v>0</v>
      </c>
      <c r="J33" s="65">
        <v>760</v>
      </c>
      <c r="K33" s="65">
        <v>448</v>
      </c>
      <c r="L33" s="65">
        <v>252</v>
      </c>
      <c r="M33" s="65">
        <v>121</v>
      </c>
      <c r="N33" s="65">
        <v>48</v>
      </c>
      <c r="O33" s="128">
        <f t="shared" si="2"/>
        <v>1629</v>
      </c>
      <c r="P33" s="68">
        <f t="shared" si="3"/>
        <v>1629</v>
      </c>
    </row>
    <row r="34" spans="3:16" s="61" customFormat="1" ht="30" customHeight="1">
      <c r="C34" s="62"/>
      <c r="D34" s="74" t="s">
        <v>61</v>
      </c>
      <c r="E34" s="75"/>
      <c r="F34" s="65">
        <v>0</v>
      </c>
      <c r="G34" s="65">
        <v>0</v>
      </c>
      <c r="H34" s="66">
        <f t="shared" si="4"/>
        <v>0</v>
      </c>
      <c r="I34" s="134">
        <v>0</v>
      </c>
      <c r="J34" s="65">
        <v>46</v>
      </c>
      <c r="K34" s="65">
        <v>31</v>
      </c>
      <c r="L34" s="65">
        <v>39</v>
      </c>
      <c r="M34" s="65">
        <v>36</v>
      </c>
      <c r="N34" s="65">
        <v>23</v>
      </c>
      <c r="O34" s="128">
        <f t="shared" si="2"/>
        <v>175</v>
      </c>
      <c r="P34" s="68">
        <f t="shared" si="3"/>
        <v>175</v>
      </c>
    </row>
    <row r="35" spans="3:16" s="61" customFormat="1" ht="30" customHeight="1">
      <c r="C35" s="62"/>
      <c r="D35" s="74" t="s">
        <v>62</v>
      </c>
      <c r="E35" s="75"/>
      <c r="F35" s="65">
        <v>13</v>
      </c>
      <c r="G35" s="65">
        <v>14</v>
      </c>
      <c r="H35" s="66">
        <f t="shared" si="4"/>
        <v>27</v>
      </c>
      <c r="I35" s="134">
        <v>0</v>
      </c>
      <c r="J35" s="65">
        <v>120</v>
      </c>
      <c r="K35" s="65">
        <v>75</v>
      </c>
      <c r="L35" s="65">
        <v>55</v>
      </c>
      <c r="M35" s="65">
        <v>35</v>
      </c>
      <c r="N35" s="65">
        <v>12</v>
      </c>
      <c r="O35" s="128">
        <f t="shared" si="2"/>
        <v>297</v>
      </c>
      <c r="P35" s="68">
        <f t="shared" si="3"/>
        <v>324</v>
      </c>
    </row>
    <row r="36" spans="3:16" s="61" customFormat="1" ht="30" customHeight="1">
      <c r="C36" s="62"/>
      <c r="D36" s="74" t="s">
        <v>63</v>
      </c>
      <c r="E36" s="75"/>
      <c r="F36" s="65">
        <v>0</v>
      </c>
      <c r="G36" s="65">
        <v>0</v>
      </c>
      <c r="H36" s="66">
        <f t="shared" si="4"/>
        <v>0</v>
      </c>
      <c r="I36" s="136">
        <v>0</v>
      </c>
      <c r="J36" s="65">
        <v>67</v>
      </c>
      <c r="K36" s="65">
        <v>89</v>
      </c>
      <c r="L36" s="65">
        <v>116</v>
      </c>
      <c r="M36" s="65">
        <v>57</v>
      </c>
      <c r="N36" s="65">
        <v>34</v>
      </c>
      <c r="O36" s="128">
        <f t="shared" si="2"/>
        <v>363</v>
      </c>
      <c r="P36" s="68">
        <f t="shared" si="3"/>
        <v>363</v>
      </c>
    </row>
    <row r="37" spans="3:16" s="61" customFormat="1" ht="30" customHeight="1">
      <c r="C37" s="62"/>
      <c r="D37" s="74" t="s">
        <v>64</v>
      </c>
      <c r="E37" s="75"/>
      <c r="F37" s="65">
        <v>0</v>
      </c>
      <c r="G37" s="65">
        <v>0</v>
      </c>
      <c r="H37" s="66">
        <f t="shared" si="4"/>
        <v>0</v>
      </c>
      <c r="I37" s="136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28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9" t="s">
        <v>65</v>
      </c>
      <c r="E38" s="200"/>
      <c r="F38" s="65">
        <v>0</v>
      </c>
      <c r="G38" s="65">
        <v>0</v>
      </c>
      <c r="H38" s="66">
        <f t="shared" si="4"/>
        <v>0</v>
      </c>
      <c r="I38" s="136">
        <v>0</v>
      </c>
      <c r="J38" s="65">
        <v>1</v>
      </c>
      <c r="K38" s="65">
        <v>7</v>
      </c>
      <c r="L38" s="65">
        <v>67</v>
      </c>
      <c r="M38" s="65">
        <v>217</v>
      </c>
      <c r="N38" s="65">
        <v>166</v>
      </c>
      <c r="O38" s="128">
        <f t="shared" si="2"/>
        <v>458</v>
      </c>
      <c r="P38" s="68">
        <f t="shared" si="3"/>
        <v>458</v>
      </c>
    </row>
    <row r="39" spans="3:16" s="61" customFormat="1" ht="30" customHeight="1" thickBot="1">
      <c r="C39" s="76"/>
      <c r="D39" s="201" t="s">
        <v>66</v>
      </c>
      <c r="E39" s="202"/>
      <c r="F39" s="93">
        <v>0</v>
      </c>
      <c r="G39" s="93">
        <v>0</v>
      </c>
      <c r="H39" s="94">
        <f t="shared" si="4"/>
        <v>0</v>
      </c>
      <c r="I39" s="137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1">
        <f t="shared" si="2"/>
        <v>0</v>
      </c>
      <c r="P39" s="96">
        <f t="shared" si="3"/>
        <v>0</v>
      </c>
    </row>
    <row r="40" spans="3:16" s="61" customFormat="1" ht="30" customHeight="1">
      <c r="C40" s="59" t="s">
        <v>67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38">
        <v>0</v>
      </c>
      <c r="J40" s="60">
        <f>SUM(J41:J43)</f>
        <v>156</v>
      </c>
      <c r="K40" s="60">
        <f>SUM(K41:K43)</f>
        <v>180</v>
      </c>
      <c r="L40" s="60">
        <f>SUM(L41:L43)</f>
        <v>438</v>
      </c>
      <c r="M40" s="60">
        <f>SUM(M41:M43)</f>
        <v>860</v>
      </c>
      <c r="N40" s="60">
        <f>SUM(N41:N43)</f>
        <v>577</v>
      </c>
      <c r="O40" s="127">
        <f>SUM(I40:N40)</f>
        <v>2211</v>
      </c>
      <c r="P40" s="87">
        <f t="shared" si="3"/>
        <v>2211</v>
      </c>
    </row>
    <row r="41" spans="3:16" s="61" customFormat="1" ht="30" customHeight="1">
      <c r="C41" s="62"/>
      <c r="D41" s="74" t="s">
        <v>68</v>
      </c>
      <c r="E41" s="75"/>
      <c r="F41" s="65">
        <v>0</v>
      </c>
      <c r="G41" s="65">
        <v>0</v>
      </c>
      <c r="H41" s="66">
        <f t="shared" si="4"/>
        <v>0</v>
      </c>
      <c r="I41" s="136">
        <v>0</v>
      </c>
      <c r="J41" s="65">
        <v>9</v>
      </c>
      <c r="K41" s="65">
        <v>16</v>
      </c>
      <c r="L41" s="65">
        <v>194</v>
      </c>
      <c r="M41" s="65">
        <v>481</v>
      </c>
      <c r="N41" s="65">
        <v>377</v>
      </c>
      <c r="O41" s="128">
        <f t="shared" si="2"/>
        <v>1077</v>
      </c>
      <c r="P41" s="68">
        <f t="shared" si="3"/>
        <v>1077</v>
      </c>
    </row>
    <row r="42" spans="3:16" s="61" customFormat="1" ht="30" customHeight="1">
      <c r="C42" s="62"/>
      <c r="D42" s="74" t="s">
        <v>69</v>
      </c>
      <c r="E42" s="75"/>
      <c r="F42" s="65">
        <v>0</v>
      </c>
      <c r="G42" s="65">
        <v>0</v>
      </c>
      <c r="H42" s="66">
        <f t="shared" si="4"/>
        <v>0</v>
      </c>
      <c r="I42" s="136">
        <v>0</v>
      </c>
      <c r="J42" s="65">
        <v>139</v>
      </c>
      <c r="K42" s="65">
        <v>156</v>
      </c>
      <c r="L42" s="65">
        <v>201</v>
      </c>
      <c r="M42" s="65">
        <v>215</v>
      </c>
      <c r="N42" s="65">
        <v>79</v>
      </c>
      <c r="O42" s="128">
        <f t="shared" si="2"/>
        <v>790</v>
      </c>
      <c r="P42" s="68">
        <f t="shared" si="3"/>
        <v>790</v>
      </c>
    </row>
    <row r="43" spans="3:16" s="61" customFormat="1" ht="30" customHeight="1" thickBot="1">
      <c r="C43" s="76"/>
      <c r="D43" s="77" t="s">
        <v>70</v>
      </c>
      <c r="E43" s="78"/>
      <c r="F43" s="79">
        <v>0</v>
      </c>
      <c r="G43" s="79">
        <v>0</v>
      </c>
      <c r="H43" s="80">
        <f t="shared" si="4"/>
        <v>0</v>
      </c>
      <c r="I43" s="139">
        <v>0</v>
      </c>
      <c r="J43" s="79">
        <v>8</v>
      </c>
      <c r="K43" s="79">
        <v>8</v>
      </c>
      <c r="L43" s="79">
        <v>43</v>
      </c>
      <c r="M43" s="79">
        <v>164</v>
      </c>
      <c r="N43" s="79">
        <v>121</v>
      </c>
      <c r="O43" s="129">
        <f t="shared" si="2"/>
        <v>344</v>
      </c>
      <c r="P43" s="82">
        <f t="shared" si="3"/>
        <v>344</v>
      </c>
    </row>
    <row r="44" spans="3:16" s="61" customFormat="1" ht="30" customHeight="1" thickBot="1">
      <c r="C44" s="203" t="s">
        <v>71</v>
      </c>
      <c r="D44" s="204"/>
      <c r="E44" s="205"/>
      <c r="F44" s="99">
        <f>SUM(F10,F30,F40)</f>
        <v>2008</v>
      </c>
      <c r="G44" s="99">
        <f>SUM(G10,G30,G40)</f>
        <v>2789</v>
      </c>
      <c r="H44" s="101">
        <f>SUM(F44:G44)</f>
        <v>4797</v>
      </c>
      <c r="I44" s="140">
        <f aca="true" t="shared" si="9" ref="I44:N44">SUM(I10,I30,I40)</f>
        <v>0</v>
      </c>
      <c r="J44" s="99">
        <f t="shared" si="9"/>
        <v>9780</v>
      </c>
      <c r="K44" s="99">
        <f t="shared" si="9"/>
        <v>6745</v>
      </c>
      <c r="L44" s="99">
        <f t="shared" si="9"/>
        <v>4642</v>
      </c>
      <c r="M44" s="99">
        <f t="shared" si="9"/>
        <v>3974</v>
      </c>
      <c r="N44" s="99">
        <f t="shared" si="9"/>
        <v>2162</v>
      </c>
      <c r="O44" s="132">
        <f>SUM(I44:N44)</f>
        <v>27303</v>
      </c>
      <c r="P44" s="103">
        <f>SUM(O44,H44)</f>
        <v>32100</v>
      </c>
    </row>
    <row r="45" spans="3:17" s="61" customFormat="1" ht="30" customHeight="1" thickBot="1" thickTop="1">
      <c r="C45" s="100" t="s">
        <v>72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1"/>
      <c r="Q45" s="17"/>
    </row>
    <row r="46" spans="3:17" s="61" customFormat="1" ht="30" customHeight="1">
      <c r="C46" s="59" t="s">
        <v>38</v>
      </c>
      <c r="D46" s="53"/>
      <c r="E46" s="54"/>
      <c r="F46" s="60">
        <f>SUM(F47,F53,F56,F60,F64,F65)</f>
        <v>1860785</v>
      </c>
      <c r="G46" s="60">
        <f>SUM(G47,G53,G56,G60,G64,G65)</f>
        <v>3677119</v>
      </c>
      <c r="H46" s="85">
        <f>SUM(F46:G46)</f>
        <v>5537904</v>
      </c>
      <c r="I46" s="86">
        <f aca="true" t="shared" si="10" ref="I46:N46">SUM(I47,I53,I56,I60,I64,I65)</f>
        <v>0</v>
      </c>
      <c r="J46" s="60">
        <f t="shared" si="10"/>
        <v>23625841</v>
      </c>
      <c r="K46" s="60">
        <f t="shared" si="10"/>
        <v>18848442</v>
      </c>
      <c r="L46" s="60">
        <f t="shared" si="10"/>
        <v>16230530</v>
      </c>
      <c r="M46" s="60">
        <f t="shared" si="10"/>
        <v>14149767</v>
      </c>
      <c r="N46" s="60">
        <f t="shared" si="10"/>
        <v>7582949</v>
      </c>
      <c r="O46" s="127">
        <f>SUM(I46:N46)</f>
        <v>80437529</v>
      </c>
      <c r="P46" s="87">
        <f>SUM(O46,H46)</f>
        <v>85975433</v>
      </c>
      <c r="Q46" s="17"/>
    </row>
    <row r="47" spans="3:16" s="61" customFormat="1" ht="30" customHeight="1">
      <c r="C47" s="62"/>
      <c r="D47" s="63" t="s">
        <v>39</v>
      </c>
      <c r="E47" s="64"/>
      <c r="F47" s="65">
        <f>SUM(F48:F52)</f>
        <v>273571</v>
      </c>
      <c r="G47" s="65">
        <f>SUM(G48:G52)</f>
        <v>623161</v>
      </c>
      <c r="H47" s="66">
        <f aca="true" t="shared" si="11" ref="H47:H79">SUM(F47:G47)</f>
        <v>896732</v>
      </c>
      <c r="I47" s="67">
        <f aca="true" t="shared" si="12" ref="I47:N47">SUM(I48:I52)</f>
        <v>0</v>
      </c>
      <c r="J47" s="65">
        <f t="shared" si="12"/>
        <v>4806886</v>
      </c>
      <c r="K47" s="65">
        <f t="shared" si="12"/>
        <v>3402368</v>
      </c>
      <c r="L47" s="65">
        <f t="shared" si="12"/>
        <v>2874764</v>
      </c>
      <c r="M47" s="65">
        <f t="shared" si="12"/>
        <v>3010099</v>
      </c>
      <c r="N47" s="65">
        <f t="shared" si="12"/>
        <v>2291541</v>
      </c>
      <c r="O47" s="128">
        <f aca="true" t="shared" si="13" ref="O47:O79">SUM(I47:N47)</f>
        <v>16385658</v>
      </c>
      <c r="P47" s="68">
        <f aca="true" t="shared" si="14" ref="P47:P79">SUM(O47,H47)</f>
        <v>17282390</v>
      </c>
    </row>
    <row r="48" spans="3:16" s="61" customFormat="1" ht="30" customHeight="1">
      <c r="C48" s="62"/>
      <c r="D48" s="63"/>
      <c r="E48" s="69" t="s">
        <v>40</v>
      </c>
      <c r="F48" s="65">
        <v>93366</v>
      </c>
      <c r="G48" s="65">
        <v>125709</v>
      </c>
      <c r="H48" s="66">
        <f t="shared" si="11"/>
        <v>219075</v>
      </c>
      <c r="I48" s="67">
        <v>0</v>
      </c>
      <c r="J48" s="65">
        <v>3164474</v>
      </c>
      <c r="K48" s="65">
        <v>2104408</v>
      </c>
      <c r="L48" s="65">
        <v>1902159</v>
      </c>
      <c r="M48" s="65">
        <v>1906138</v>
      </c>
      <c r="N48" s="65">
        <v>1406297</v>
      </c>
      <c r="O48" s="128">
        <f t="shared" si="13"/>
        <v>10483476</v>
      </c>
      <c r="P48" s="68">
        <f t="shared" si="14"/>
        <v>10702551</v>
      </c>
    </row>
    <row r="49" spans="3:16" s="61" customFormat="1" ht="30" customHeight="1">
      <c r="C49" s="62"/>
      <c r="D49" s="63"/>
      <c r="E49" s="69" t="s">
        <v>41</v>
      </c>
      <c r="F49" s="65">
        <v>0</v>
      </c>
      <c r="G49" s="65">
        <v>0</v>
      </c>
      <c r="H49" s="66">
        <f t="shared" si="11"/>
        <v>0</v>
      </c>
      <c r="I49" s="67">
        <v>0</v>
      </c>
      <c r="J49" s="65">
        <v>5143</v>
      </c>
      <c r="K49" s="65">
        <v>6528</v>
      </c>
      <c r="L49" s="65">
        <v>95249</v>
      </c>
      <c r="M49" s="65">
        <v>227837</v>
      </c>
      <c r="N49" s="65">
        <v>254842</v>
      </c>
      <c r="O49" s="128">
        <f t="shared" si="13"/>
        <v>589599</v>
      </c>
      <c r="P49" s="68">
        <f t="shared" si="14"/>
        <v>589599</v>
      </c>
    </row>
    <row r="50" spans="3:16" s="61" customFormat="1" ht="30" customHeight="1">
      <c r="C50" s="62"/>
      <c r="D50" s="63"/>
      <c r="E50" s="69" t="s">
        <v>42</v>
      </c>
      <c r="F50" s="65">
        <v>72524</v>
      </c>
      <c r="G50" s="65">
        <v>206129</v>
      </c>
      <c r="H50" s="66">
        <f t="shared" si="11"/>
        <v>278653</v>
      </c>
      <c r="I50" s="67">
        <v>0</v>
      </c>
      <c r="J50" s="65">
        <v>756248</v>
      </c>
      <c r="K50" s="65">
        <v>495255</v>
      </c>
      <c r="L50" s="65">
        <v>326743</v>
      </c>
      <c r="M50" s="65">
        <v>470835</v>
      </c>
      <c r="N50" s="65">
        <v>366367</v>
      </c>
      <c r="O50" s="128">
        <f t="shared" si="13"/>
        <v>2415448</v>
      </c>
      <c r="P50" s="68">
        <f t="shared" si="14"/>
        <v>2694101</v>
      </c>
    </row>
    <row r="51" spans="3:16" s="61" customFormat="1" ht="30" customHeight="1">
      <c r="C51" s="62"/>
      <c r="D51" s="63"/>
      <c r="E51" s="69" t="s">
        <v>43</v>
      </c>
      <c r="F51" s="65">
        <v>81104</v>
      </c>
      <c r="G51" s="65">
        <v>254804</v>
      </c>
      <c r="H51" s="66">
        <f t="shared" si="11"/>
        <v>335908</v>
      </c>
      <c r="I51" s="67">
        <v>0</v>
      </c>
      <c r="J51" s="65">
        <v>581538</v>
      </c>
      <c r="K51" s="65">
        <v>499352</v>
      </c>
      <c r="L51" s="65">
        <v>349701</v>
      </c>
      <c r="M51" s="65">
        <v>219989</v>
      </c>
      <c r="N51" s="65">
        <v>157838</v>
      </c>
      <c r="O51" s="128">
        <f t="shared" si="13"/>
        <v>1808418</v>
      </c>
      <c r="P51" s="68">
        <f t="shared" si="14"/>
        <v>2144326</v>
      </c>
    </row>
    <row r="52" spans="3:16" s="61" customFormat="1" ht="30" customHeight="1">
      <c r="C52" s="62"/>
      <c r="D52" s="63"/>
      <c r="E52" s="69" t="s">
        <v>44</v>
      </c>
      <c r="F52" s="65">
        <v>26577</v>
      </c>
      <c r="G52" s="65">
        <v>36519</v>
      </c>
      <c r="H52" s="66">
        <f t="shared" si="11"/>
        <v>63096</v>
      </c>
      <c r="I52" s="67">
        <v>0</v>
      </c>
      <c r="J52" s="65">
        <v>299483</v>
      </c>
      <c r="K52" s="65">
        <v>296825</v>
      </c>
      <c r="L52" s="65">
        <v>200912</v>
      </c>
      <c r="M52" s="65">
        <v>185300</v>
      </c>
      <c r="N52" s="65">
        <v>106197</v>
      </c>
      <c r="O52" s="128">
        <f t="shared" si="13"/>
        <v>1088717</v>
      </c>
      <c r="P52" s="68">
        <f t="shared" si="14"/>
        <v>1151813</v>
      </c>
    </row>
    <row r="53" spans="3:16" s="61" customFormat="1" ht="30" customHeight="1">
      <c r="C53" s="62"/>
      <c r="D53" s="70" t="s">
        <v>45</v>
      </c>
      <c r="E53" s="71"/>
      <c r="F53" s="65">
        <f>SUM(F54:F55)</f>
        <v>828049</v>
      </c>
      <c r="G53" s="65">
        <f>SUM(G54:G55)</f>
        <v>1741333</v>
      </c>
      <c r="H53" s="66">
        <f t="shared" si="11"/>
        <v>2569382</v>
      </c>
      <c r="I53" s="67">
        <f aca="true" t="shared" si="15" ref="I53:N53">SUM(I54:I55)</f>
        <v>0</v>
      </c>
      <c r="J53" s="65">
        <f t="shared" si="15"/>
        <v>11971357</v>
      </c>
      <c r="K53" s="65">
        <f t="shared" si="15"/>
        <v>9327329</v>
      </c>
      <c r="L53" s="65">
        <f t="shared" si="15"/>
        <v>6835983</v>
      </c>
      <c r="M53" s="65">
        <f t="shared" si="15"/>
        <v>5217511</v>
      </c>
      <c r="N53" s="65">
        <f t="shared" si="15"/>
        <v>2498312</v>
      </c>
      <c r="O53" s="128">
        <f t="shared" si="13"/>
        <v>35850492</v>
      </c>
      <c r="P53" s="68">
        <f t="shared" si="14"/>
        <v>38419874</v>
      </c>
    </row>
    <row r="54" spans="3:16" s="61" customFormat="1" ht="30" customHeight="1">
      <c r="C54" s="62"/>
      <c r="D54" s="63"/>
      <c r="E54" s="69" t="s">
        <v>46</v>
      </c>
      <c r="F54" s="65">
        <v>200782</v>
      </c>
      <c r="G54" s="65">
        <v>388245</v>
      </c>
      <c r="H54" s="66">
        <f t="shared" si="11"/>
        <v>589027</v>
      </c>
      <c r="I54" s="67">
        <v>0</v>
      </c>
      <c r="J54" s="65">
        <v>8821048</v>
      </c>
      <c r="K54" s="65">
        <v>7103478</v>
      </c>
      <c r="L54" s="65">
        <v>5187348</v>
      </c>
      <c r="M54" s="65">
        <v>4493992</v>
      </c>
      <c r="N54" s="65">
        <v>2197772</v>
      </c>
      <c r="O54" s="128">
        <f t="shared" si="13"/>
        <v>27803638</v>
      </c>
      <c r="P54" s="68">
        <f t="shared" si="14"/>
        <v>28392665</v>
      </c>
    </row>
    <row r="55" spans="3:16" s="61" customFormat="1" ht="30" customHeight="1">
      <c r="C55" s="62"/>
      <c r="D55" s="63"/>
      <c r="E55" s="69" t="s">
        <v>47</v>
      </c>
      <c r="F55" s="65">
        <v>627267</v>
      </c>
      <c r="G55" s="65">
        <v>1353088</v>
      </c>
      <c r="H55" s="66">
        <f t="shared" si="11"/>
        <v>1980355</v>
      </c>
      <c r="I55" s="67">
        <v>0</v>
      </c>
      <c r="J55" s="65">
        <v>3150309</v>
      </c>
      <c r="K55" s="65">
        <v>2223851</v>
      </c>
      <c r="L55" s="65">
        <v>1648635</v>
      </c>
      <c r="M55" s="65">
        <v>723519</v>
      </c>
      <c r="N55" s="65">
        <v>300540</v>
      </c>
      <c r="O55" s="128">
        <f t="shared" si="13"/>
        <v>8046854</v>
      </c>
      <c r="P55" s="68">
        <f t="shared" si="14"/>
        <v>10027209</v>
      </c>
    </row>
    <row r="56" spans="3:16" s="61" customFormat="1" ht="30" customHeight="1">
      <c r="C56" s="62"/>
      <c r="D56" s="70" t="s">
        <v>48</v>
      </c>
      <c r="E56" s="71"/>
      <c r="F56" s="65">
        <f>SUM(F57:F59)</f>
        <v>12092</v>
      </c>
      <c r="G56" s="65">
        <f>SUM(G57:G59)</f>
        <v>111133</v>
      </c>
      <c r="H56" s="66">
        <f t="shared" si="11"/>
        <v>123225</v>
      </c>
      <c r="I56" s="67">
        <f aca="true" t="shared" si="16" ref="I56:N56">SUM(I57:I59)</f>
        <v>0</v>
      </c>
      <c r="J56" s="65">
        <f t="shared" si="16"/>
        <v>918096</v>
      </c>
      <c r="K56" s="65">
        <f t="shared" si="16"/>
        <v>1268001</v>
      </c>
      <c r="L56" s="65">
        <f t="shared" si="16"/>
        <v>2515742</v>
      </c>
      <c r="M56" s="65">
        <f t="shared" si="16"/>
        <v>2566471</v>
      </c>
      <c r="N56" s="65">
        <f t="shared" si="16"/>
        <v>1032645</v>
      </c>
      <c r="O56" s="128">
        <f t="shared" si="13"/>
        <v>8300955</v>
      </c>
      <c r="P56" s="68">
        <f t="shared" si="14"/>
        <v>8424180</v>
      </c>
    </row>
    <row r="57" spans="3:16" s="61" customFormat="1" ht="30" customHeight="1">
      <c r="C57" s="62"/>
      <c r="D57" s="63"/>
      <c r="E57" s="69" t="s">
        <v>49</v>
      </c>
      <c r="F57" s="65">
        <v>9679</v>
      </c>
      <c r="G57" s="65">
        <v>95878</v>
      </c>
      <c r="H57" s="66">
        <f t="shared" si="11"/>
        <v>105557</v>
      </c>
      <c r="I57" s="67">
        <v>0</v>
      </c>
      <c r="J57" s="65">
        <v>801163</v>
      </c>
      <c r="K57" s="65">
        <v>1076739</v>
      </c>
      <c r="L57" s="65">
        <v>2347271</v>
      </c>
      <c r="M57" s="65">
        <v>2491439</v>
      </c>
      <c r="N57" s="65">
        <v>982333</v>
      </c>
      <c r="O57" s="128">
        <f t="shared" si="13"/>
        <v>7698945</v>
      </c>
      <c r="P57" s="68">
        <f t="shared" si="14"/>
        <v>7804502</v>
      </c>
    </row>
    <row r="58" spans="3:16" s="61" customFormat="1" ht="30" customHeight="1">
      <c r="C58" s="62"/>
      <c r="D58" s="63"/>
      <c r="E58" s="72" t="s">
        <v>50</v>
      </c>
      <c r="F58" s="65">
        <v>2413</v>
      </c>
      <c r="G58" s="65">
        <v>15255</v>
      </c>
      <c r="H58" s="66">
        <f t="shared" si="11"/>
        <v>17668</v>
      </c>
      <c r="I58" s="67">
        <v>0</v>
      </c>
      <c r="J58" s="65">
        <v>116933</v>
      </c>
      <c r="K58" s="65">
        <v>191262</v>
      </c>
      <c r="L58" s="65">
        <v>168471</v>
      </c>
      <c r="M58" s="65">
        <v>75032</v>
      </c>
      <c r="N58" s="65">
        <v>50312</v>
      </c>
      <c r="O58" s="128">
        <f t="shared" si="13"/>
        <v>602010</v>
      </c>
      <c r="P58" s="68">
        <f t="shared" si="14"/>
        <v>619678</v>
      </c>
    </row>
    <row r="59" spans="3:16" s="61" customFormat="1" ht="30" customHeight="1">
      <c r="C59" s="62"/>
      <c r="D59" s="73"/>
      <c r="E59" s="72" t="s">
        <v>51</v>
      </c>
      <c r="F59" s="65">
        <v>0</v>
      </c>
      <c r="G59" s="65">
        <v>0</v>
      </c>
      <c r="H59" s="66">
        <f t="shared" si="11"/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28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52</v>
      </c>
      <c r="E60" s="71"/>
      <c r="F60" s="65">
        <f>SUM(F61)</f>
        <v>261087</v>
      </c>
      <c r="G60" s="65">
        <f>SUM(G61)</f>
        <v>550966</v>
      </c>
      <c r="H60" s="66">
        <f t="shared" si="11"/>
        <v>812053</v>
      </c>
      <c r="I60" s="67">
        <f aca="true" t="shared" si="17" ref="I60:N60">SUM(I61)</f>
        <v>0</v>
      </c>
      <c r="J60" s="65">
        <f t="shared" si="17"/>
        <v>1024336</v>
      </c>
      <c r="K60" s="65">
        <f t="shared" si="17"/>
        <v>1645577</v>
      </c>
      <c r="L60" s="65">
        <f t="shared" si="17"/>
        <v>1281714</v>
      </c>
      <c r="M60" s="65">
        <f t="shared" si="17"/>
        <v>1020915</v>
      </c>
      <c r="N60" s="65">
        <f t="shared" si="17"/>
        <v>567293</v>
      </c>
      <c r="O60" s="128">
        <f t="shared" si="13"/>
        <v>5539835</v>
      </c>
      <c r="P60" s="68">
        <f t="shared" si="14"/>
        <v>6351888</v>
      </c>
    </row>
    <row r="61" spans="3:16" s="61" customFormat="1" ht="30" customHeight="1">
      <c r="C61" s="62"/>
      <c r="D61" s="63"/>
      <c r="E61" s="72" t="s">
        <v>53</v>
      </c>
      <c r="F61" s="65">
        <v>261087</v>
      </c>
      <c r="G61" s="65">
        <v>550966</v>
      </c>
      <c r="H61" s="66">
        <f t="shared" si="11"/>
        <v>812053</v>
      </c>
      <c r="I61" s="67">
        <v>0</v>
      </c>
      <c r="J61" s="65">
        <v>1024336</v>
      </c>
      <c r="K61" s="65">
        <v>1645577</v>
      </c>
      <c r="L61" s="65">
        <v>1281714</v>
      </c>
      <c r="M61" s="65">
        <v>1020915</v>
      </c>
      <c r="N61" s="65">
        <v>567293</v>
      </c>
      <c r="O61" s="128">
        <f t="shared" si="13"/>
        <v>5539835</v>
      </c>
      <c r="P61" s="68">
        <f t="shared" si="14"/>
        <v>6351888</v>
      </c>
    </row>
    <row r="62" spans="3:16" s="61" customFormat="1" ht="30" customHeight="1" hidden="1">
      <c r="C62" s="62"/>
      <c r="D62" s="63"/>
      <c r="E62" s="72" t="s">
        <v>54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8">
        <f t="shared" si="13"/>
        <v>0</v>
      </c>
      <c r="P62" s="68">
        <f t="shared" si="14"/>
        <v>0</v>
      </c>
    </row>
    <row r="63" spans="3:16" s="61" customFormat="1" ht="30" customHeight="1" hidden="1">
      <c r="C63" s="62"/>
      <c r="D63" s="63"/>
      <c r="E63" s="72" t="s">
        <v>55</v>
      </c>
      <c r="F63" s="65">
        <v>0</v>
      </c>
      <c r="G63" s="65">
        <v>0</v>
      </c>
      <c r="H63" s="66">
        <f t="shared" si="11"/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28">
        <f t="shared" si="13"/>
        <v>0</v>
      </c>
      <c r="P63" s="68">
        <f t="shared" si="14"/>
        <v>0</v>
      </c>
    </row>
    <row r="64" spans="3:16" s="61" customFormat="1" ht="30" customHeight="1">
      <c r="C64" s="62"/>
      <c r="D64" s="74" t="s">
        <v>56</v>
      </c>
      <c r="E64" s="75"/>
      <c r="F64" s="65">
        <v>101756</v>
      </c>
      <c r="G64" s="65">
        <v>125186</v>
      </c>
      <c r="H64" s="66">
        <f t="shared" si="11"/>
        <v>226942</v>
      </c>
      <c r="I64" s="67">
        <v>0</v>
      </c>
      <c r="J64" s="65">
        <v>1207682</v>
      </c>
      <c r="K64" s="65">
        <v>1026242</v>
      </c>
      <c r="L64" s="65">
        <v>1146087</v>
      </c>
      <c r="M64" s="65">
        <v>1279593</v>
      </c>
      <c r="N64" s="65">
        <v>730149</v>
      </c>
      <c r="O64" s="128">
        <f t="shared" si="13"/>
        <v>5389753</v>
      </c>
      <c r="P64" s="68">
        <f t="shared" si="14"/>
        <v>5616695</v>
      </c>
    </row>
    <row r="65" spans="3:16" s="61" customFormat="1" ht="30" customHeight="1" thickBot="1">
      <c r="C65" s="76"/>
      <c r="D65" s="77" t="s">
        <v>57</v>
      </c>
      <c r="E65" s="78"/>
      <c r="F65" s="79">
        <v>384230</v>
      </c>
      <c r="G65" s="79">
        <v>525340</v>
      </c>
      <c r="H65" s="80">
        <f t="shared" si="11"/>
        <v>909570</v>
      </c>
      <c r="I65" s="81">
        <v>0</v>
      </c>
      <c r="J65" s="79">
        <v>3697484</v>
      </c>
      <c r="K65" s="79">
        <v>2178925</v>
      </c>
      <c r="L65" s="79">
        <v>1576240</v>
      </c>
      <c r="M65" s="79">
        <v>1055178</v>
      </c>
      <c r="N65" s="79">
        <v>463009</v>
      </c>
      <c r="O65" s="129">
        <f t="shared" si="13"/>
        <v>8970836</v>
      </c>
      <c r="P65" s="82">
        <f t="shared" si="14"/>
        <v>9880406</v>
      </c>
    </row>
    <row r="66" spans="3:16" s="61" customFormat="1" ht="30" customHeight="1">
      <c r="C66" s="59" t="s">
        <v>58</v>
      </c>
      <c r="D66" s="83"/>
      <c r="E66" s="84"/>
      <c r="F66" s="60">
        <f>SUM(F67:F75)</f>
        <v>61075</v>
      </c>
      <c r="G66" s="60">
        <f>SUM(G67:G75)</f>
        <v>119347</v>
      </c>
      <c r="H66" s="85">
        <f t="shared" si="11"/>
        <v>180422</v>
      </c>
      <c r="I66" s="86">
        <f aca="true" t="shared" si="18" ref="I66:N66">SUM(I67:I75)</f>
        <v>0</v>
      </c>
      <c r="J66" s="60">
        <f t="shared" si="18"/>
        <v>9100487</v>
      </c>
      <c r="K66" s="60">
        <f t="shared" si="18"/>
        <v>9492569</v>
      </c>
      <c r="L66" s="60">
        <f t="shared" si="18"/>
        <v>10740782</v>
      </c>
      <c r="M66" s="60">
        <f t="shared" si="18"/>
        <v>11877601</v>
      </c>
      <c r="N66" s="60">
        <f t="shared" si="18"/>
        <v>7994210</v>
      </c>
      <c r="O66" s="127">
        <f t="shared" si="13"/>
        <v>49205649</v>
      </c>
      <c r="P66" s="87">
        <f t="shared" si="14"/>
        <v>49386071</v>
      </c>
    </row>
    <row r="67" spans="3:16" s="61" customFormat="1" ht="30" customHeight="1">
      <c r="C67" s="88"/>
      <c r="D67" s="74" t="s">
        <v>59</v>
      </c>
      <c r="E67" s="75"/>
      <c r="F67" s="89">
        <v>0</v>
      </c>
      <c r="G67" s="89">
        <v>0</v>
      </c>
      <c r="H67" s="90">
        <f t="shared" si="11"/>
        <v>0</v>
      </c>
      <c r="I67" s="91">
        <v>0</v>
      </c>
      <c r="J67" s="89">
        <v>994869</v>
      </c>
      <c r="K67" s="89">
        <v>1786983</v>
      </c>
      <c r="L67" s="89">
        <v>1540594</v>
      </c>
      <c r="M67" s="89">
        <v>1254142</v>
      </c>
      <c r="N67" s="89">
        <v>399529</v>
      </c>
      <c r="O67" s="130">
        <f t="shared" si="13"/>
        <v>5976117</v>
      </c>
      <c r="P67" s="92">
        <f t="shared" si="14"/>
        <v>5976117</v>
      </c>
    </row>
    <row r="68" spans="3:16" s="61" customFormat="1" ht="30" customHeight="1">
      <c r="C68" s="62"/>
      <c r="D68" s="74" t="s">
        <v>60</v>
      </c>
      <c r="E68" s="75"/>
      <c r="F68" s="65">
        <v>0</v>
      </c>
      <c r="G68" s="65">
        <v>0</v>
      </c>
      <c r="H68" s="65">
        <f t="shared" si="11"/>
        <v>0</v>
      </c>
      <c r="I68" s="91">
        <v>0</v>
      </c>
      <c r="J68" s="65">
        <v>25655</v>
      </c>
      <c r="K68" s="65">
        <v>25521</v>
      </c>
      <c r="L68" s="65">
        <v>25393</v>
      </c>
      <c r="M68" s="65">
        <v>11654</v>
      </c>
      <c r="N68" s="65">
        <v>33951</v>
      </c>
      <c r="O68" s="128">
        <f t="shared" si="13"/>
        <v>122174</v>
      </c>
      <c r="P68" s="68">
        <f t="shared" si="14"/>
        <v>122174</v>
      </c>
    </row>
    <row r="69" spans="3:16" s="61" customFormat="1" ht="30" customHeight="1">
      <c r="C69" s="62"/>
      <c r="D69" s="74" t="s">
        <v>75</v>
      </c>
      <c r="E69" s="75"/>
      <c r="F69" s="65">
        <v>0</v>
      </c>
      <c r="G69" s="65">
        <v>0</v>
      </c>
      <c r="H69" s="65">
        <f t="shared" si="11"/>
        <v>0</v>
      </c>
      <c r="I69" s="91">
        <v>0</v>
      </c>
      <c r="J69" s="65">
        <v>4477593</v>
      </c>
      <c r="K69" s="65">
        <v>3566852</v>
      </c>
      <c r="L69" s="65">
        <v>2712285</v>
      </c>
      <c r="M69" s="65">
        <v>1681731</v>
      </c>
      <c r="N69" s="65">
        <v>983368</v>
      </c>
      <c r="O69" s="128">
        <f t="shared" si="13"/>
        <v>13421829</v>
      </c>
      <c r="P69" s="68">
        <f t="shared" si="14"/>
        <v>13421829</v>
      </c>
    </row>
    <row r="70" spans="3:16" s="61" customFormat="1" ht="30" customHeight="1">
      <c r="C70" s="62"/>
      <c r="D70" s="74" t="s">
        <v>61</v>
      </c>
      <c r="E70" s="75"/>
      <c r="F70" s="65">
        <v>0</v>
      </c>
      <c r="G70" s="65">
        <v>0</v>
      </c>
      <c r="H70" s="65">
        <f t="shared" si="11"/>
        <v>0</v>
      </c>
      <c r="I70" s="67">
        <v>0</v>
      </c>
      <c r="J70" s="65">
        <v>484266</v>
      </c>
      <c r="K70" s="65">
        <v>369330</v>
      </c>
      <c r="L70" s="65">
        <v>525491</v>
      </c>
      <c r="M70" s="65">
        <v>616424</v>
      </c>
      <c r="N70" s="65">
        <v>490476</v>
      </c>
      <c r="O70" s="128">
        <f t="shared" si="13"/>
        <v>2485987</v>
      </c>
      <c r="P70" s="68">
        <f t="shared" si="14"/>
        <v>2485987</v>
      </c>
    </row>
    <row r="71" spans="3:16" s="61" customFormat="1" ht="30" customHeight="1">
      <c r="C71" s="62"/>
      <c r="D71" s="74" t="s">
        <v>62</v>
      </c>
      <c r="E71" s="75"/>
      <c r="F71" s="65">
        <v>61075</v>
      </c>
      <c r="G71" s="65">
        <v>119347</v>
      </c>
      <c r="H71" s="65">
        <f t="shared" si="11"/>
        <v>180422</v>
      </c>
      <c r="I71" s="67">
        <v>0</v>
      </c>
      <c r="J71" s="65">
        <v>1529534</v>
      </c>
      <c r="K71" s="65">
        <v>1373779</v>
      </c>
      <c r="L71" s="65">
        <v>1314219</v>
      </c>
      <c r="M71" s="65">
        <v>982015</v>
      </c>
      <c r="N71" s="65">
        <v>321802</v>
      </c>
      <c r="O71" s="128">
        <f t="shared" si="13"/>
        <v>5521349</v>
      </c>
      <c r="P71" s="68">
        <f t="shared" si="14"/>
        <v>5701771</v>
      </c>
    </row>
    <row r="72" spans="3:16" s="61" customFormat="1" ht="30" customHeight="1">
      <c r="C72" s="62"/>
      <c r="D72" s="74" t="s">
        <v>63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1569039</v>
      </c>
      <c r="K72" s="65">
        <v>2217013</v>
      </c>
      <c r="L72" s="65">
        <v>2945018</v>
      </c>
      <c r="M72" s="65">
        <v>1475610</v>
      </c>
      <c r="N72" s="65">
        <v>888785</v>
      </c>
      <c r="O72" s="128">
        <f t="shared" si="13"/>
        <v>9095465</v>
      </c>
      <c r="P72" s="68">
        <f t="shared" si="14"/>
        <v>9095465</v>
      </c>
    </row>
    <row r="73" spans="3:16" s="61" customFormat="1" ht="30" customHeight="1">
      <c r="C73" s="62"/>
      <c r="D73" s="74" t="s">
        <v>64</v>
      </c>
      <c r="E73" s="75"/>
      <c r="F73" s="65">
        <v>0</v>
      </c>
      <c r="G73" s="65">
        <v>0</v>
      </c>
      <c r="H73" s="65">
        <f t="shared" si="11"/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28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9" t="s">
        <v>65</v>
      </c>
      <c r="E74" s="200"/>
      <c r="F74" s="65">
        <v>0</v>
      </c>
      <c r="G74" s="65">
        <v>0</v>
      </c>
      <c r="H74" s="66">
        <f t="shared" si="11"/>
        <v>0</v>
      </c>
      <c r="I74" s="91">
        <v>0</v>
      </c>
      <c r="J74" s="65">
        <v>19531</v>
      </c>
      <c r="K74" s="65">
        <v>153091</v>
      </c>
      <c r="L74" s="65">
        <v>1677782</v>
      </c>
      <c r="M74" s="65">
        <v>5856025</v>
      </c>
      <c r="N74" s="65">
        <v>4876299</v>
      </c>
      <c r="O74" s="128">
        <f t="shared" si="13"/>
        <v>12582728</v>
      </c>
      <c r="P74" s="68">
        <f t="shared" si="14"/>
        <v>12582728</v>
      </c>
    </row>
    <row r="75" spans="3:16" s="61" customFormat="1" ht="30" customHeight="1" thickBot="1">
      <c r="C75" s="76"/>
      <c r="D75" s="201" t="s">
        <v>66</v>
      </c>
      <c r="E75" s="202"/>
      <c r="F75" s="93">
        <v>0</v>
      </c>
      <c r="G75" s="93">
        <v>0</v>
      </c>
      <c r="H75" s="94">
        <f t="shared" si="11"/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1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67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97">
        <v>0</v>
      </c>
      <c r="J76" s="60">
        <f>SUM(J77:J79)</f>
        <v>3633775</v>
      </c>
      <c r="K76" s="60">
        <f>SUM(K77:K79)</f>
        <v>4355934</v>
      </c>
      <c r="L76" s="60">
        <f>SUM(L77:L79)</f>
        <v>11176339</v>
      </c>
      <c r="M76" s="60">
        <f>SUM(M77:M79)</f>
        <v>23690794</v>
      </c>
      <c r="N76" s="60">
        <f>SUM(N77:N79)</f>
        <v>17045161</v>
      </c>
      <c r="O76" s="127">
        <f t="shared" si="13"/>
        <v>59902003</v>
      </c>
      <c r="P76" s="87">
        <f t="shared" si="14"/>
        <v>59902003</v>
      </c>
    </row>
    <row r="77" spans="3:16" s="61" customFormat="1" ht="30" customHeight="1">
      <c r="C77" s="62"/>
      <c r="D77" s="74" t="s">
        <v>68</v>
      </c>
      <c r="E77" s="75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169053</v>
      </c>
      <c r="K77" s="65">
        <v>340389</v>
      </c>
      <c r="L77" s="65">
        <v>4509541</v>
      </c>
      <c r="M77" s="65">
        <v>12021081</v>
      </c>
      <c r="N77" s="65">
        <v>10357976</v>
      </c>
      <c r="O77" s="128">
        <f t="shared" si="13"/>
        <v>27398040</v>
      </c>
      <c r="P77" s="68">
        <f t="shared" si="14"/>
        <v>27398040</v>
      </c>
    </row>
    <row r="78" spans="3:16" s="61" customFormat="1" ht="30" customHeight="1">
      <c r="C78" s="62"/>
      <c r="D78" s="74" t="s">
        <v>69</v>
      </c>
      <c r="E78" s="75"/>
      <c r="F78" s="65">
        <v>0</v>
      </c>
      <c r="G78" s="65">
        <v>0</v>
      </c>
      <c r="H78" s="66">
        <f t="shared" si="11"/>
        <v>0</v>
      </c>
      <c r="I78" s="91">
        <v>0</v>
      </c>
      <c r="J78" s="65">
        <v>3265590</v>
      </c>
      <c r="K78" s="65">
        <v>3792893</v>
      </c>
      <c r="L78" s="65">
        <v>5267084</v>
      </c>
      <c r="M78" s="65">
        <v>6145553</v>
      </c>
      <c r="N78" s="65">
        <v>2276357</v>
      </c>
      <c r="O78" s="128">
        <f t="shared" si="13"/>
        <v>20747477</v>
      </c>
      <c r="P78" s="68">
        <f t="shared" si="14"/>
        <v>20747477</v>
      </c>
    </row>
    <row r="79" spans="3:16" s="61" customFormat="1" ht="30" customHeight="1" thickBot="1">
      <c r="C79" s="76"/>
      <c r="D79" s="77" t="s">
        <v>70</v>
      </c>
      <c r="E79" s="78"/>
      <c r="F79" s="79">
        <v>0</v>
      </c>
      <c r="G79" s="79">
        <v>0</v>
      </c>
      <c r="H79" s="80">
        <f t="shared" si="11"/>
        <v>0</v>
      </c>
      <c r="I79" s="98">
        <v>0</v>
      </c>
      <c r="J79" s="79">
        <v>199132</v>
      </c>
      <c r="K79" s="79">
        <v>222652</v>
      </c>
      <c r="L79" s="79">
        <v>1399714</v>
      </c>
      <c r="M79" s="79">
        <v>5524160</v>
      </c>
      <c r="N79" s="79">
        <v>4410828</v>
      </c>
      <c r="O79" s="129">
        <f t="shared" si="13"/>
        <v>11756486</v>
      </c>
      <c r="P79" s="82">
        <f t="shared" si="14"/>
        <v>11756486</v>
      </c>
    </row>
    <row r="80" spans="3:16" s="61" customFormat="1" ht="30" customHeight="1" thickBot="1">
      <c r="C80" s="203" t="s">
        <v>71</v>
      </c>
      <c r="D80" s="204"/>
      <c r="E80" s="204"/>
      <c r="F80" s="99">
        <f>SUM(F46,F66,F76)</f>
        <v>1921860</v>
      </c>
      <c r="G80" s="99">
        <f>SUM(G46,G66,G76)</f>
        <v>3796466</v>
      </c>
      <c r="H80" s="101">
        <f>SUM(F80:G80)</f>
        <v>5718326</v>
      </c>
      <c r="I80" s="102">
        <f aca="true" t="shared" si="19" ref="I80:N80">SUM(I46,I66,I76)</f>
        <v>0</v>
      </c>
      <c r="J80" s="99">
        <f t="shared" si="19"/>
        <v>36360103</v>
      </c>
      <c r="K80" s="99">
        <f t="shared" si="19"/>
        <v>32696945</v>
      </c>
      <c r="L80" s="99">
        <f t="shared" si="19"/>
        <v>38147651</v>
      </c>
      <c r="M80" s="99">
        <f t="shared" si="19"/>
        <v>49718162</v>
      </c>
      <c r="N80" s="99">
        <f t="shared" si="19"/>
        <v>32622320</v>
      </c>
      <c r="O80" s="132">
        <f>SUM(I80:N80)</f>
        <v>189545181</v>
      </c>
      <c r="P80" s="103">
        <f>SUM(O80,H80)</f>
        <v>195263507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206" t="s">
        <v>22</v>
      </c>
      <c r="H1" s="206"/>
      <c r="I1" s="206"/>
      <c r="J1" s="206"/>
      <c r="K1" s="206"/>
      <c r="L1" s="206"/>
      <c r="M1" s="206"/>
      <c r="N1" s="37"/>
      <c r="O1" s="4"/>
    </row>
    <row r="2" spans="5:16" ht="30" customHeight="1">
      <c r="E2" s="5"/>
      <c r="G2" s="191" t="s">
        <v>76</v>
      </c>
      <c r="H2" s="191"/>
      <c r="I2" s="191"/>
      <c r="J2" s="191"/>
      <c r="K2" s="191"/>
      <c r="L2" s="191"/>
      <c r="M2" s="191"/>
      <c r="N2" s="38"/>
      <c r="O2" s="207">
        <v>41086</v>
      </c>
      <c r="P2" s="207"/>
    </row>
    <row r="3" spans="5:17" ht="27.75" customHeight="1">
      <c r="E3" s="39"/>
      <c r="F3" s="40"/>
      <c r="N3" s="41"/>
      <c r="O3" s="207"/>
      <c r="P3" s="207"/>
      <c r="Q3" s="6"/>
    </row>
    <row r="4" spans="3:17" ht="27.75" customHeight="1">
      <c r="C4" s="7"/>
      <c r="N4" s="39"/>
      <c r="O4" s="207" t="s">
        <v>32</v>
      </c>
      <c r="P4" s="207"/>
      <c r="Q4" s="6"/>
    </row>
    <row r="5" spans="3:17" ht="27" customHeight="1">
      <c r="C5" s="7" t="s">
        <v>28</v>
      </c>
      <c r="E5" s="8"/>
      <c r="F5" s="9"/>
      <c r="N5" s="58"/>
      <c r="O5" s="58"/>
      <c r="P5" s="146" t="s">
        <v>78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8" t="s">
        <v>33</v>
      </c>
      <c r="D7" s="209"/>
      <c r="E7" s="209"/>
      <c r="F7" s="212" t="s">
        <v>34</v>
      </c>
      <c r="G7" s="213"/>
      <c r="H7" s="213"/>
      <c r="I7" s="214" t="s">
        <v>35</v>
      </c>
      <c r="J7" s="214"/>
      <c r="K7" s="214"/>
      <c r="L7" s="214"/>
      <c r="M7" s="214"/>
      <c r="N7" s="214"/>
      <c r="O7" s="215"/>
      <c r="P7" s="216" t="s">
        <v>5</v>
      </c>
      <c r="Q7" s="17"/>
    </row>
    <row r="8" spans="3:17" ht="42" customHeight="1" thickBot="1">
      <c r="C8" s="210"/>
      <c r="D8" s="211"/>
      <c r="E8" s="211"/>
      <c r="F8" s="44" t="s">
        <v>6</v>
      </c>
      <c r="G8" s="44" t="s">
        <v>7</v>
      </c>
      <c r="H8" s="45" t="s">
        <v>8</v>
      </c>
      <c r="I8" s="46" t="s">
        <v>36</v>
      </c>
      <c r="J8" s="47" t="s">
        <v>0</v>
      </c>
      <c r="K8" s="47" t="s">
        <v>1</v>
      </c>
      <c r="L8" s="47" t="s">
        <v>2</v>
      </c>
      <c r="M8" s="47" t="s">
        <v>3</v>
      </c>
      <c r="N8" s="47" t="s">
        <v>4</v>
      </c>
      <c r="O8" s="48" t="s">
        <v>8</v>
      </c>
      <c r="P8" s="217"/>
      <c r="Q8" s="17"/>
    </row>
    <row r="9" spans="3:17" ht="30" customHeight="1" thickBot="1">
      <c r="C9" s="49" t="s">
        <v>73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38</v>
      </c>
      <c r="D10" s="53"/>
      <c r="E10" s="54"/>
      <c r="F10" s="60">
        <f>SUM(F11,F17,F20,F24,F28,F29)</f>
        <v>20697023</v>
      </c>
      <c r="G10" s="60">
        <f>SUM(G11,G17,G20,G24,G28,G29)</f>
        <v>38717932</v>
      </c>
      <c r="H10" s="85">
        <f>SUM(F10:G10)</f>
        <v>59414955</v>
      </c>
      <c r="I10" s="133">
        <f aca="true" t="shared" si="0" ref="I10:N10">SUM(I11,I17,I20,I24,I28,I29)</f>
        <v>0</v>
      </c>
      <c r="J10" s="60">
        <f>SUM(J11,J17,J20,J24,J28,J29)</f>
        <v>239403117</v>
      </c>
      <c r="K10" s="60">
        <f t="shared" si="0"/>
        <v>190454952</v>
      </c>
      <c r="L10" s="60">
        <f t="shared" si="0"/>
        <v>163829390</v>
      </c>
      <c r="M10" s="60">
        <f t="shared" si="0"/>
        <v>142492998</v>
      </c>
      <c r="N10" s="60">
        <f t="shared" si="0"/>
        <v>76314215</v>
      </c>
      <c r="O10" s="127">
        <f>SUM(I10:N10)</f>
        <v>812494672</v>
      </c>
      <c r="P10" s="87">
        <f>SUM(O10,H10)</f>
        <v>871909627</v>
      </c>
      <c r="Q10" s="17"/>
    </row>
    <row r="11" spans="3:16" s="61" customFormat="1" ht="30" customHeight="1">
      <c r="C11" s="62"/>
      <c r="D11" s="63" t="s">
        <v>39</v>
      </c>
      <c r="E11" s="64"/>
      <c r="F11" s="65">
        <f>SUM(F12:F16)</f>
        <v>2735710</v>
      </c>
      <c r="G11" s="65">
        <f>SUM(G12:G16)</f>
        <v>6232305</v>
      </c>
      <c r="H11" s="66">
        <f>SUM(F11:G11)</f>
        <v>8968015</v>
      </c>
      <c r="I11" s="134">
        <f aca="true" t="shared" si="1" ref="I11:N11">SUM(I12:I16)</f>
        <v>0</v>
      </c>
      <c r="J11" s="65">
        <f t="shared" si="1"/>
        <v>48091621</v>
      </c>
      <c r="K11" s="65">
        <f t="shared" si="1"/>
        <v>34050236</v>
      </c>
      <c r="L11" s="65">
        <f t="shared" si="1"/>
        <v>28800826</v>
      </c>
      <c r="M11" s="65">
        <f t="shared" si="1"/>
        <v>30131904</v>
      </c>
      <c r="N11" s="65">
        <f t="shared" si="1"/>
        <v>23014179</v>
      </c>
      <c r="O11" s="128">
        <f aca="true" t="shared" si="2" ref="O11:O43">SUM(I11:N11)</f>
        <v>164088766</v>
      </c>
      <c r="P11" s="68">
        <f aca="true" t="shared" si="3" ref="P11:P43">SUM(O11,H11)</f>
        <v>173056781</v>
      </c>
    </row>
    <row r="12" spans="3:16" s="61" customFormat="1" ht="30" customHeight="1">
      <c r="C12" s="62"/>
      <c r="D12" s="63"/>
      <c r="E12" s="69" t="s">
        <v>40</v>
      </c>
      <c r="F12" s="65">
        <v>933660</v>
      </c>
      <c r="G12" s="65">
        <v>1257090</v>
      </c>
      <c r="H12" s="66">
        <f>SUM(F12:G12)</f>
        <v>2190750</v>
      </c>
      <c r="I12" s="134">
        <v>0</v>
      </c>
      <c r="J12" s="65">
        <v>31662618</v>
      </c>
      <c r="K12" s="65">
        <v>21065401</v>
      </c>
      <c r="L12" s="65">
        <v>19064184</v>
      </c>
      <c r="M12" s="65">
        <v>19082331</v>
      </c>
      <c r="N12" s="65">
        <v>14144837</v>
      </c>
      <c r="O12" s="128">
        <f t="shared" si="2"/>
        <v>105019371</v>
      </c>
      <c r="P12" s="68">
        <f t="shared" si="3"/>
        <v>107210121</v>
      </c>
    </row>
    <row r="13" spans="3:16" s="61" customFormat="1" ht="30" customHeight="1">
      <c r="C13" s="62"/>
      <c r="D13" s="63"/>
      <c r="E13" s="69" t="s">
        <v>41</v>
      </c>
      <c r="F13" s="65">
        <v>0</v>
      </c>
      <c r="G13" s="65">
        <v>0</v>
      </c>
      <c r="H13" s="66">
        <f aca="true" t="shared" si="4" ref="H13:H43">SUM(F13:G13)</f>
        <v>0</v>
      </c>
      <c r="I13" s="134">
        <v>0</v>
      </c>
      <c r="J13" s="65">
        <v>51430</v>
      </c>
      <c r="K13" s="65">
        <v>66102</v>
      </c>
      <c r="L13" s="65">
        <v>959615</v>
      </c>
      <c r="M13" s="65">
        <v>2283029</v>
      </c>
      <c r="N13" s="65">
        <v>2557880</v>
      </c>
      <c r="O13" s="128">
        <f t="shared" si="2"/>
        <v>5918056</v>
      </c>
      <c r="P13" s="68">
        <f t="shared" si="3"/>
        <v>5918056</v>
      </c>
    </row>
    <row r="14" spans="3:16" s="61" customFormat="1" ht="30" customHeight="1">
      <c r="C14" s="62"/>
      <c r="D14" s="63"/>
      <c r="E14" s="69" t="s">
        <v>42</v>
      </c>
      <c r="F14" s="65">
        <v>725240</v>
      </c>
      <c r="G14" s="65">
        <v>2061985</v>
      </c>
      <c r="H14" s="66">
        <f t="shared" si="4"/>
        <v>2787225</v>
      </c>
      <c r="I14" s="134">
        <v>0</v>
      </c>
      <c r="J14" s="65">
        <v>7564673</v>
      </c>
      <c r="K14" s="65">
        <v>4955131</v>
      </c>
      <c r="L14" s="65">
        <v>3270065</v>
      </c>
      <c r="M14" s="65">
        <v>4713654</v>
      </c>
      <c r="N14" s="65">
        <v>3669214</v>
      </c>
      <c r="O14" s="128">
        <f t="shared" si="2"/>
        <v>24172737</v>
      </c>
      <c r="P14" s="68">
        <f t="shared" si="3"/>
        <v>26959962</v>
      </c>
    </row>
    <row r="15" spans="3:16" s="61" customFormat="1" ht="30" customHeight="1">
      <c r="C15" s="62"/>
      <c r="D15" s="63"/>
      <c r="E15" s="69" t="s">
        <v>43</v>
      </c>
      <c r="F15" s="65">
        <v>811040</v>
      </c>
      <c r="G15" s="65">
        <v>2548040</v>
      </c>
      <c r="H15" s="66">
        <f t="shared" si="4"/>
        <v>3359080</v>
      </c>
      <c r="I15" s="134">
        <v>0</v>
      </c>
      <c r="J15" s="65">
        <v>5818070</v>
      </c>
      <c r="K15" s="65">
        <v>4995352</v>
      </c>
      <c r="L15" s="65">
        <v>3497842</v>
      </c>
      <c r="M15" s="65">
        <v>2199890</v>
      </c>
      <c r="N15" s="65">
        <v>1580278</v>
      </c>
      <c r="O15" s="128">
        <f t="shared" si="2"/>
        <v>18091432</v>
      </c>
      <c r="P15" s="68">
        <f t="shared" si="3"/>
        <v>21450512</v>
      </c>
    </row>
    <row r="16" spans="3:16" s="61" customFormat="1" ht="30" customHeight="1">
      <c r="C16" s="62"/>
      <c r="D16" s="63"/>
      <c r="E16" s="69" t="s">
        <v>44</v>
      </c>
      <c r="F16" s="65">
        <v>265770</v>
      </c>
      <c r="G16" s="65">
        <v>365190</v>
      </c>
      <c r="H16" s="66">
        <f t="shared" si="4"/>
        <v>630960</v>
      </c>
      <c r="I16" s="134">
        <v>0</v>
      </c>
      <c r="J16" s="65">
        <v>2994830</v>
      </c>
      <c r="K16" s="65">
        <v>2968250</v>
      </c>
      <c r="L16" s="65">
        <v>2009120</v>
      </c>
      <c r="M16" s="65">
        <v>1853000</v>
      </c>
      <c r="N16" s="65">
        <v>1061970</v>
      </c>
      <c r="O16" s="128">
        <f t="shared" si="2"/>
        <v>10887170</v>
      </c>
      <c r="P16" s="68">
        <f t="shared" si="3"/>
        <v>11518130</v>
      </c>
    </row>
    <row r="17" spans="3:16" s="61" customFormat="1" ht="30" customHeight="1">
      <c r="C17" s="62"/>
      <c r="D17" s="70" t="s">
        <v>45</v>
      </c>
      <c r="E17" s="71"/>
      <c r="F17" s="65">
        <f>SUM(F18:F19)</f>
        <v>8280490</v>
      </c>
      <c r="G17" s="65">
        <f>SUM(G18:G19)</f>
        <v>17415086</v>
      </c>
      <c r="H17" s="66">
        <f>SUM(F17:G17)</f>
        <v>25695576</v>
      </c>
      <c r="I17" s="134">
        <f aca="true" t="shared" si="5" ref="I17:N17">SUM(I18:I19)</f>
        <v>0</v>
      </c>
      <c r="J17" s="65">
        <f t="shared" si="5"/>
        <v>119732345</v>
      </c>
      <c r="K17" s="65">
        <f t="shared" si="5"/>
        <v>93309306</v>
      </c>
      <c r="L17" s="65">
        <f t="shared" si="5"/>
        <v>68377278</v>
      </c>
      <c r="M17" s="65">
        <f t="shared" si="5"/>
        <v>52206503</v>
      </c>
      <c r="N17" s="65">
        <f t="shared" si="5"/>
        <v>25004635</v>
      </c>
      <c r="O17" s="128">
        <f t="shared" si="2"/>
        <v>358630067</v>
      </c>
      <c r="P17" s="68">
        <f t="shared" si="3"/>
        <v>384325643</v>
      </c>
    </row>
    <row r="18" spans="3:16" s="61" customFormat="1" ht="30" customHeight="1">
      <c r="C18" s="62"/>
      <c r="D18" s="63"/>
      <c r="E18" s="69" t="s">
        <v>46</v>
      </c>
      <c r="F18" s="65">
        <v>2007820</v>
      </c>
      <c r="G18" s="65">
        <v>3883480</v>
      </c>
      <c r="H18" s="66">
        <f t="shared" si="4"/>
        <v>5891300</v>
      </c>
      <c r="I18" s="134">
        <v>0</v>
      </c>
      <c r="J18" s="65">
        <v>88228500</v>
      </c>
      <c r="K18" s="65">
        <v>71060220</v>
      </c>
      <c r="L18" s="65">
        <v>51889245</v>
      </c>
      <c r="M18" s="65">
        <v>44971313</v>
      </c>
      <c r="N18" s="65">
        <v>21999235</v>
      </c>
      <c r="O18" s="128">
        <f t="shared" si="2"/>
        <v>278148513</v>
      </c>
      <c r="P18" s="68">
        <f t="shared" si="3"/>
        <v>284039813</v>
      </c>
    </row>
    <row r="19" spans="3:16" s="61" customFormat="1" ht="30" customHeight="1">
      <c r="C19" s="62"/>
      <c r="D19" s="63"/>
      <c r="E19" s="69" t="s">
        <v>47</v>
      </c>
      <c r="F19" s="65">
        <v>6272670</v>
      </c>
      <c r="G19" s="65">
        <v>13531606</v>
      </c>
      <c r="H19" s="66">
        <f t="shared" si="4"/>
        <v>19804276</v>
      </c>
      <c r="I19" s="134">
        <v>0</v>
      </c>
      <c r="J19" s="65">
        <v>31503845</v>
      </c>
      <c r="K19" s="65">
        <v>22249086</v>
      </c>
      <c r="L19" s="65">
        <v>16488033</v>
      </c>
      <c r="M19" s="65">
        <v>7235190</v>
      </c>
      <c r="N19" s="65">
        <v>3005400</v>
      </c>
      <c r="O19" s="128">
        <f t="shared" si="2"/>
        <v>80481554</v>
      </c>
      <c r="P19" s="68">
        <f t="shared" si="3"/>
        <v>100285830</v>
      </c>
    </row>
    <row r="20" spans="3:16" s="61" customFormat="1" ht="30" customHeight="1">
      <c r="C20" s="62"/>
      <c r="D20" s="70" t="s">
        <v>48</v>
      </c>
      <c r="E20" s="71"/>
      <c r="F20" s="65">
        <f>SUM(F21:F23)</f>
        <v>120920</v>
      </c>
      <c r="G20" s="65">
        <f>SUM(G21:G23)</f>
        <v>1111330</v>
      </c>
      <c r="H20" s="66">
        <f t="shared" si="4"/>
        <v>1232250</v>
      </c>
      <c r="I20" s="134">
        <f aca="true" t="shared" si="6" ref="I20:N20">SUM(I21:I23)</f>
        <v>0</v>
      </c>
      <c r="J20" s="65">
        <f t="shared" si="6"/>
        <v>9180960</v>
      </c>
      <c r="K20" s="65">
        <f t="shared" si="6"/>
        <v>12680911</v>
      </c>
      <c r="L20" s="65">
        <f t="shared" si="6"/>
        <v>25157750</v>
      </c>
      <c r="M20" s="65">
        <f t="shared" si="6"/>
        <v>25668431</v>
      </c>
      <c r="N20" s="65">
        <f t="shared" si="6"/>
        <v>10326450</v>
      </c>
      <c r="O20" s="128">
        <f t="shared" si="2"/>
        <v>83014502</v>
      </c>
      <c r="P20" s="68">
        <f t="shared" si="3"/>
        <v>84246752</v>
      </c>
    </row>
    <row r="21" spans="3:16" s="61" customFormat="1" ht="30" customHeight="1">
      <c r="C21" s="62"/>
      <c r="D21" s="63"/>
      <c r="E21" s="69" t="s">
        <v>49</v>
      </c>
      <c r="F21" s="65">
        <v>96790</v>
      </c>
      <c r="G21" s="65">
        <v>958780</v>
      </c>
      <c r="H21" s="66">
        <f t="shared" si="4"/>
        <v>1055570</v>
      </c>
      <c r="I21" s="134">
        <v>0</v>
      </c>
      <c r="J21" s="65">
        <v>8011630</v>
      </c>
      <c r="K21" s="65">
        <v>10768291</v>
      </c>
      <c r="L21" s="65">
        <v>23473040</v>
      </c>
      <c r="M21" s="65">
        <v>24918111</v>
      </c>
      <c r="N21" s="65">
        <v>9823330</v>
      </c>
      <c r="O21" s="128">
        <f t="shared" si="2"/>
        <v>76994402</v>
      </c>
      <c r="P21" s="68">
        <f t="shared" si="3"/>
        <v>78049972</v>
      </c>
    </row>
    <row r="22" spans="3:16" s="61" customFormat="1" ht="30" customHeight="1">
      <c r="C22" s="62"/>
      <c r="D22" s="63"/>
      <c r="E22" s="72" t="s">
        <v>50</v>
      </c>
      <c r="F22" s="65">
        <v>24130</v>
      </c>
      <c r="G22" s="65">
        <v>152550</v>
      </c>
      <c r="H22" s="66">
        <f t="shared" si="4"/>
        <v>176680</v>
      </c>
      <c r="I22" s="134">
        <v>0</v>
      </c>
      <c r="J22" s="65">
        <v>1169330</v>
      </c>
      <c r="K22" s="65">
        <v>1912620</v>
      </c>
      <c r="L22" s="65">
        <v>1684710</v>
      </c>
      <c r="M22" s="65">
        <v>750320</v>
      </c>
      <c r="N22" s="65">
        <v>503120</v>
      </c>
      <c r="O22" s="128">
        <f t="shared" si="2"/>
        <v>6020100</v>
      </c>
      <c r="P22" s="68">
        <f t="shared" si="3"/>
        <v>6196780</v>
      </c>
    </row>
    <row r="23" spans="3:16" s="61" customFormat="1" ht="30" customHeight="1">
      <c r="C23" s="62"/>
      <c r="D23" s="73"/>
      <c r="E23" s="72" t="s">
        <v>51</v>
      </c>
      <c r="F23" s="65">
        <v>0</v>
      </c>
      <c r="G23" s="65">
        <v>0</v>
      </c>
      <c r="H23" s="66">
        <f t="shared" si="4"/>
        <v>0</v>
      </c>
      <c r="I23" s="134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8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52</v>
      </c>
      <c r="E24" s="71"/>
      <c r="F24" s="65">
        <f>SUM(F25:F27)</f>
        <v>4693502</v>
      </c>
      <c r="G24" s="65">
        <f>SUM(G25:G27)</f>
        <v>7438632</v>
      </c>
      <c r="H24" s="66">
        <f t="shared" si="4"/>
        <v>12132134</v>
      </c>
      <c r="I24" s="134">
        <f aca="true" t="shared" si="7" ref="I24:N24">SUM(I25:I27)</f>
        <v>0</v>
      </c>
      <c r="J24" s="65">
        <f t="shared" si="7"/>
        <v>13284405</v>
      </c>
      <c r="K24" s="65">
        <f t="shared" si="7"/>
        <v>18315345</v>
      </c>
      <c r="L24" s="65">
        <f t="shared" si="7"/>
        <v>14228501</v>
      </c>
      <c r="M24" s="65">
        <f t="shared" si="7"/>
        <v>11081188</v>
      </c>
      <c r="N24" s="65">
        <f t="shared" si="7"/>
        <v>5986100</v>
      </c>
      <c r="O24" s="128">
        <f t="shared" si="2"/>
        <v>62895539</v>
      </c>
      <c r="P24" s="68">
        <f t="shared" si="3"/>
        <v>75027673</v>
      </c>
    </row>
    <row r="25" spans="3:16" s="61" customFormat="1" ht="30" customHeight="1">
      <c r="C25" s="62"/>
      <c r="D25" s="63"/>
      <c r="E25" s="72" t="s">
        <v>53</v>
      </c>
      <c r="F25" s="65">
        <v>2610870</v>
      </c>
      <c r="G25" s="65">
        <v>5509660</v>
      </c>
      <c r="H25" s="66">
        <f t="shared" si="4"/>
        <v>8120530</v>
      </c>
      <c r="I25" s="134">
        <v>0</v>
      </c>
      <c r="J25" s="65">
        <v>10243360</v>
      </c>
      <c r="K25" s="65">
        <v>16455770</v>
      </c>
      <c r="L25" s="65">
        <v>12817140</v>
      </c>
      <c r="M25" s="65">
        <v>10209150</v>
      </c>
      <c r="N25" s="65">
        <v>5672930</v>
      </c>
      <c r="O25" s="128">
        <f t="shared" si="2"/>
        <v>55398350</v>
      </c>
      <c r="P25" s="68">
        <f t="shared" si="3"/>
        <v>63518880</v>
      </c>
    </row>
    <row r="26" spans="3:16" s="61" customFormat="1" ht="30" customHeight="1">
      <c r="C26" s="62"/>
      <c r="D26" s="63"/>
      <c r="E26" s="72" t="s">
        <v>54</v>
      </c>
      <c r="F26" s="65">
        <v>800146</v>
      </c>
      <c r="G26" s="65">
        <v>560696</v>
      </c>
      <c r="H26" s="66">
        <f t="shared" si="4"/>
        <v>1360842</v>
      </c>
      <c r="I26" s="134">
        <v>0</v>
      </c>
      <c r="J26" s="65">
        <v>567676</v>
      </c>
      <c r="K26" s="65">
        <v>671720</v>
      </c>
      <c r="L26" s="65">
        <v>611076</v>
      </c>
      <c r="M26" s="65">
        <v>399331</v>
      </c>
      <c r="N26" s="65">
        <v>125330</v>
      </c>
      <c r="O26" s="128">
        <f t="shared" si="2"/>
        <v>2375133</v>
      </c>
      <c r="P26" s="68">
        <f t="shared" si="3"/>
        <v>3735975</v>
      </c>
    </row>
    <row r="27" spans="3:16" s="61" customFormat="1" ht="30" customHeight="1">
      <c r="C27" s="62"/>
      <c r="D27" s="63"/>
      <c r="E27" s="72" t="s">
        <v>55</v>
      </c>
      <c r="F27" s="65">
        <v>1282486</v>
      </c>
      <c r="G27" s="65">
        <v>1368276</v>
      </c>
      <c r="H27" s="66">
        <f t="shared" si="4"/>
        <v>2650762</v>
      </c>
      <c r="I27" s="134">
        <v>0</v>
      </c>
      <c r="J27" s="65">
        <v>2473369</v>
      </c>
      <c r="K27" s="65">
        <v>1187855</v>
      </c>
      <c r="L27" s="65">
        <v>800285</v>
      </c>
      <c r="M27" s="65">
        <v>472707</v>
      </c>
      <c r="N27" s="65">
        <v>187840</v>
      </c>
      <c r="O27" s="128">
        <f t="shared" si="2"/>
        <v>5122056</v>
      </c>
      <c r="P27" s="68">
        <f t="shared" si="3"/>
        <v>7772818</v>
      </c>
    </row>
    <row r="28" spans="3:16" s="61" customFormat="1" ht="30" customHeight="1">
      <c r="C28" s="62"/>
      <c r="D28" s="74" t="s">
        <v>56</v>
      </c>
      <c r="E28" s="75"/>
      <c r="F28" s="65">
        <v>1023800</v>
      </c>
      <c r="G28" s="65">
        <v>1267089</v>
      </c>
      <c r="H28" s="66">
        <f t="shared" si="4"/>
        <v>2290889</v>
      </c>
      <c r="I28" s="134">
        <v>0</v>
      </c>
      <c r="J28" s="65">
        <v>12126188</v>
      </c>
      <c r="K28" s="65">
        <v>10299410</v>
      </c>
      <c r="L28" s="65">
        <v>11490803</v>
      </c>
      <c r="M28" s="65">
        <v>12845313</v>
      </c>
      <c r="N28" s="65">
        <v>7343552</v>
      </c>
      <c r="O28" s="128">
        <f t="shared" si="2"/>
        <v>54105266</v>
      </c>
      <c r="P28" s="68">
        <f t="shared" si="3"/>
        <v>56396155</v>
      </c>
    </row>
    <row r="29" spans="3:16" s="61" customFormat="1" ht="30" customHeight="1" thickBot="1">
      <c r="C29" s="76"/>
      <c r="D29" s="77" t="s">
        <v>57</v>
      </c>
      <c r="E29" s="78"/>
      <c r="F29" s="79">
        <v>3842601</v>
      </c>
      <c r="G29" s="79">
        <v>5253490</v>
      </c>
      <c r="H29" s="80">
        <f t="shared" si="4"/>
        <v>9096091</v>
      </c>
      <c r="I29" s="135">
        <v>0</v>
      </c>
      <c r="J29" s="79">
        <v>36987598</v>
      </c>
      <c r="K29" s="79">
        <v>21799744</v>
      </c>
      <c r="L29" s="79">
        <v>15774232</v>
      </c>
      <c r="M29" s="79">
        <v>10559659</v>
      </c>
      <c r="N29" s="79">
        <v>4639299</v>
      </c>
      <c r="O29" s="129">
        <f t="shared" si="2"/>
        <v>89760532</v>
      </c>
      <c r="P29" s="82">
        <f t="shared" si="3"/>
        <v>98856623</v>
      </c>
    </row>
    <row r="30" spans="3:16" s="61" customFormat="1" ht="30" customHeight="1">
      <c r="C30" s="59" t="s">
        <v>58</v>
      </c>
      <c r="D30" s="83"/>
      <c r="E30" s="84"/>
      <c r="F30" s="60">
        <f>SUM(F31:F39)</f>
        <v>610750</v>
      </c>
      <c r="G30" s="60">
        <f>SUM(G31:G39)</f>
        <v>1193470</v>
      </c>
      <c r="H30" s="85">
        <f t="shared" si="4"/>
        <v>1804220</v>
      </c>
      <c r="I30" s="133">
        <f aca="true" t="shared" si="8" ref="I30:N30">SUM(I31:I39)</f>
        <v>0</v>
      </c>
      <c r="J30" s="60">
        <f t="shared" si="8"/>
        <v>91008184</v>
      </c>
      <c r="K30" s="60">
        <f t="shared" si="8"/>
        <v>94933032</v>
      </c>
      <c r="L30" s="60">
        <f t="shared" si="8"/>
        <v>107445614</v>
      </c>
      <c r="M30" s="60">
        <f t="shared" si="8"/>
        <v>118783242</v>
      </c>
      <c r="N30" s="60">
        <f t="shared" si="8"/>
        <v>79944012</v>
      </c>
      <c r="O30" s="127">
        <f t="shared" si="2"/>
        <v>492114084</v>
      </c>
      <c r="P30" s="87">
        <f t="shared" si="3"/>
        <v>493918304</v>
      </c>
    </row>
    <row r="31" spans="3:16" s="61" customFormat="1" ht="30" customHeight="1">
      <c r="C31" s="88"/>
      <c r="D31" s="74" t="s">
        <v>59</v>
      </c>
      <c r="E31" s="75"/>
      <c r="F31" s="89">
        <v>0</v>
      </c>
      <c r="G31" s="89">
        <v>0</v>
      </c>
      <c r="H31" s="90">
        <f t="shared" si="4"/>
        <v>0</v>
      </c>
      <c r="I31" s="136">
        <v>0</v>
      </c>
      <c r="J31" s="89">
        <v>9948690</v>
      </c>
      <c r="K31" s="89">
        <v>17872633</v>
      </c>
      <c r="L31" s="89">
        <v>15427901</v>
      </c>
      <c r="M31" s="89">
        <v>12541420</v>
      </c>
      <c r="N31" s="89">
        <v>3995290</v>
      </c>
      <c r="O31" s="130">
        <f t="shared" si="2"/>
        <v>59785934</v>
      </c>
      <c r="P31" s="92">
        <f t="shared" si="3"/>
        <v>59785934</v>
      </c>
    </row>
    <row r="32" spans="3:16" s="61" customFormat="1" ht="30" customHeight="1">
      <c r="C32" s="62"/>
      <c r="D32" s="74" t="s">
        <v>60</v>
      </c>
      <c r="E32" s="75"/>
      <c r="F32" s="65">
        <v>0</v>
      </c>
      <c r="G32" s="65">
        <v>0</v>
      </c>
      <c r="H32" s="66">
        <f t="shared" si="4"/>
        <v>0</v>
      </c>
      <c r="I32" s="136">
        <v>0</v>
      </c>
      <c r="J32" s="65">
        <v>256550</v>
      </c>
      <c r="K32" s="65">
        <v>255210</v>
      </c>
      <c r="L32" s="65">
        <v>253930</v>
      </c>
      <c r="M32" s="65">
        <v>116540</v>
      </c>
      <c r="N32" s="65">
        <v>339510</v>
      </c>
      <c r="O32" s="128">
        <f t="shared" si="2"/>
        <v>1221740</v>
      </c>
      <c r="P32" s="68">
        <f t="shared" si="3"/>
        <v>1221740</v>
      </c>
    </row>
    <row r="33" spans="3:16" s="61" customFormat="1" ht="30" customHeight="1">
      <c r="C33" s="62"/>
      <c r="D33" s="74" t="s">
        <v>75</v>
      </c>
      <c r="E33" s="75"/>
      <c r="F33" s="65">
        <v>0</v>
      </c>
      <c r="G33" s="65">
        <v>0</v>
      </c>
      <c r="H33" s="66">
        <f t="shared" si="4"/>
        <v>0</v>
      </c>
      <c r="I33" s="136">
        <v>0</v>
      </c>
      <c r="J33" s="65">
        <v>44779244</v>
      </c>
      <c r="K33" s="65">
        <v>35673059</v>
      </c>
      <c r="L33" s="65">
        <v>27138683</v>
      </c>
      <c r="M33" s="65">
        <v>16821015</v>
      </c>
      <c r="N33" s="65">
        <v>9835592</v>
      </c>
      <c r="O33" s="128">
        <f t="shared" si="2"/>
        <v>134247593</v>
      </c>
      <c r="P33" s="68">
        <f t="shared" si="3"/>
        <v>134247593</v>
      </c>
    </row>
    <row r="34" spans="3:16" s="61" customFormat="1" ht="30" customHeight="1">
      <c r="C34" s="62"/>
      <c r="D34" s="74" t="s">
        <v>61</v>
      </c>
      <c r="E34" s="75"/>
      <c r="F34" s="65">
        <v>0</v>
      </c>
      <c r="G34" s="65">
        <v>0</v>
      </c>
      <c r="H34" s="66">
        <f t="shared" si="4"/>
        <v>0</v>
      </c>
      <c r="I34" s="134">
        <v>0</v>
      </c>
      <c r="J34" s="65">
        <v>4842660</v>
      </c>
      <c r="K34" s="65">
        <v>3693300</v>
      </c>
      <c r="L34" s="65">
        <v>5254910</v>
      </c>
      <c r="M34" s="65">
        <v>6164240</v>
      </c>
      <c r="N34" s="65">
        <v>4904760</v>
      </c>
      <c r="O34" s="128">
        <f t="shared" si="2"/>
        <v>24859870</v>
      </c>
      <c r="P34" s="68">
        <f t="shared" si="3"/>
        <v>24859870</v>
      </c>
    </row>
    <row r="35" spans="3:16" s="61" customFormat="1" ht="30" customHeight="1">
      <c r="C35" s="62"/>
      <c r="D35" s="74" t="s">
        <v>62</v>
      </c>
      <c r="E35" s="75"/>
      <c r="F35" s="65">
        <v>610750</v>
      </c>
      <c r="G35" s="65">
        <v>1193470</v>
      </c>
      <c r="H35" s="66">
        <f t="shared" si="4"/>
        <v>1804220</v>
      </c>
      <c r="I35" s="134">
        <v>0</v>
      </c>
      <c r="J35" s="65">
        <v>15295340</v>
      </c>
      <c r="K35" s="65">
        <v>13737790</v>
      </c>
      <c r="L35" s="65">
        <v>13142190</v>
      </c>
      <c r="M35" s="65">
        <v>9820150</v>
      </c>
      <c r="N35" s="65">
        <v>3218020</v>
      </c>
      <c r="O35" s="128">
        <f t="shared" si="2"/>
        <v>55213490</v>
      </c>
      <c r="P35" s="68">
        <f t="shared" si="3"/>
        <v>57017710</v>
      </c>
    </row>
    <row r="36" spans="3:16" s="61" customFormat="1" ht="30" customHeight="1">
      <c r="C36" s="62"/>
      <c r="D36" s="74" t="s">
        <v>63</v>
      </c>
      <c r="E36" s="75"/>
      <c r="F36" s="65">
        <v>0</v>
      </c>
      <c r="G36" s="65">
        <v>0</v>
      </c>
      <c r="H36" s="66">
        <f t="shared" si="4"/>
        <v>0</v>
      </c>
      <c r="I36" s="136">
        <v>0</v>
      </c>
      <c r="J36" s="65">
        <v>15690390</v>
      </c>
      <c r="K36" s="65">
        <v>22170130</v>
      </c>
      <c r="L36" s="65">
        <v>29450180</v>
      </c>
      <c r="M36" s="65">
        <v>14759627</v>
      </c>
      <c r="N36" s="65">
        <v>8887850</v>
      </c>
      <c r="O36" s="128">
        <f t="shared" si="2"/>
        <v>90958177</v>
      </c>
      <c r="P36" s="68">
        <f t="shared" si="3"/>
        <v>90958177</v>
      </c>
    </row>
    <row r="37" spans="3:16" s="61" customFormat="1" ht="30" customHeight="1">
      <c r="C37" s="62"/>
      <c r="D37" s="74" t="s">
        <v>64</v>
      </c>
      <c r="E37" s="75"/>
      <c r="F37" s="65">
        <v>0</v>
      </c>
      <c r="G37" s="65">
        <v>0</v>
      </c>
      <c r="H37" s="66">
        <f t="shared" si="4"/>
        <v>0</v>
      </c>
      <c r="I37" s="136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28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199" t="s">
        <v>65</v>
      </c>
      <c r="E38" s="218"/>
      <c r="F38" s="65">
        <v>0</v>
      </c>
      <c r="G38" s="65">
        <v>0</v>
      </c>
      <c r="H38" s="66">
        <f t="shared" si="4"/>
        <v>0</v>
      </c>
      <c r="I38" s="136">
        <v>0</v>
      </c>
      <c r="J38" s="65">
        <v>195310</v>
      </c>
      <c r="K38" s="65">
        <v>1530910</v>
      </c>
      <c r="L38" s="65">
        <v>16777820</v>
      </c>
      <c r="M38" s="65">
        <v>58560250</v>
      </c>
      <c r="N38" s="65">
        <v>48762990</v>
      </c>
      <c r="O38" s="128">
        <f t="shared" si="2"/>
        <v>125827280</v>
      </c>
      <c r="P38" s="68">
        <f t="shared" si="3"/>
        <v>125827280</v>
      </c>
    </row>
    <row r="39" spans="3:16" s="61" customFormat="1" ht="30" customHeight="1" thickBot="1">
      <c r="C39" s="76"/>
      <c r="D39" s="201" t="s">
        <v>66</v>
      </c>
      <c r="E39" s="202"/>
      <c r="F39" s="93">
        <v>0</v>
      </c>
      <c r="G39" s="93">
        <v>0</v>
      </c>
      <c r="H39" s="94">
        <f t="shared" si="4"/>
        <v>0</v>
      </c>
      <c r="I39" s="137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1">
        <f t="shared" si="2"/>
        <v>0</v>
      </c>
      <c r="P39" s="96">
        <f t="shared" si="3"/>
        <v>0</v>
      </c>
    </row>
    <row r="40" spans="3:16" s="61" customFormat="1" ht="30" customHeight="1">
      <c r="C40" s="59" t="s">
        <v>67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38">
        <v>0</v>
      </c>
      <c r="J40" s="60">
        <f>SUM(J41:J43)</f>
        <v>36347527</v>
      </c>
      <c r="K40" s="60">
        <f>SUM(K41:K43)</f>
        <v>43564377</v>
      </c>
      <c r="L40" s="60">
        <f>SUM(L41:L43)</f>
        <v>111784322</v>
      </c>
      <c r="M40" s="60">
        <f>SUM(M41:M43)</f>
        <v>237009539</v>
      </c>
      <c r="N40" s="60">
        <f>SUM(N41:N43)</f>
        <v>170560650</v>
      </c>
      <c r="O40" s="127">
        <f>SUM(I40:N40)</f>
        <v>599266415</v>
      </c>
      <c r="P40" s="87">
        <f t="shared" si="3"/>
        <v>599266415</v>
      </c>
    </row>
    <row r="41" spans="3:16" s="61" customFormat="1" ht="30" customHeight="1">
      <c r="C41" s="62"/>
      <c r="D41" s="74" t="s">
        <v>68</v>
      </c>
      <c r="E41" s="75"/>
      <c r="F41" s="65">
        <v>0</v>
      </c>
      <c r="G41" s="65">
        <v>0</v>
      </c>
      <c r="H41" s="66">
        <f t="shared" si="4"/>
        <v>0</v>
      </c>
      <c r="I41" s="136">
        <v>0</v>
      </c>
      <c r="J41" s="65">
        <v>1696491</v>
      </c>
      <c r="K41" s="65">
        <v>3403890</v>
      </c>
      <c r="L41" s="65">
        <v>45109079</v>
      </c>
      <c r="M41" s="65">
        <v>120267073</v>
      </c>
      <c r="N41" s="65">
        <v>103658728</v>
      </c>
      <c r="O41" s="128">
        <f t="shared" si="2"/>
        <v>274135261</v>
      </c>
      <c r="P41" s="68">
        <f t="shared" si="3"/>
        <v>274135261</v>
      </c>
    </row>
    <row r="42" spans="3:16" s="61" customFormat="1" ht="30" customHeight="1">
      <c r="C42" s="62"/>
      <c r="D42" s="74" t="s">
        <v>69</v>
      </c>
      <c r="E42" s="75"/>
      <c r="F42" s="65">
        <v>0</v>
      </c>
      <c r="G42" s="65">
        <v>0</v>
      </c>
      <c r="H42" s="66">
        <f t="shared" si="4"/>
        <v>0</v>
      </c>
      <c r="I42" s="136">
        <v>0</v>
      </c>
      <c r="J42" s="65">
        <v>32659716</v>
      </c>
      <c r="K42" s="65">
        <v>37933967</v>
      </c>
      <c r="L42" s="65">
        <v>52678103</v>
      </c>
      <c r="M42" s="65">
        <v>61475833</v>
      </c>
      <c r="N42" s="65">
        <v>22777381</v>
      </c>
      <c r="O42" s="128">
        <f t="shared" si="2"/>
        <v>207525000</v>
      </c>
      <c r="P42" s="68">
        <f t="shared" si="3"/>
        <v>207525000</v>
      </c>
    </row>
    <row r="43" spans="3:16" s="61" customFormat="1" ht="30" customHeight="1" thickBot="1">
      <c r="C43" s="76"/>
      <c r="D43" s="77" t="s">
        <v>70</v>
      </c>
      <c r="E43" s="78"/>
      <c r="F43" s="79">
        <v>0</v>
      </c>
      <c r="G43" s="79">
        <v>0</v>
      </c>
      <c r="H43" s="80">
        <f t="shared" si="4"/>
        <v>0</v>
      </c>
      <c r="I43" s="139">
        <v>0</v>
      </c>
      <c r="J43" s="79">
        <v>1991320</v>
      </c>
      <c r="K43" s="79">
        <v>2226520</v>
      </c>
      <c r="L43" s="79">
        <v>13997140</v>
      </c>
      <c r="M43" s="79">
        <v>55266633</v>
      </c>
      <c r="N43" s="79">
        <v>44124541</v>
      </c>
      <c r="O43" s="129">
        <f t="shared" si="2"/>
        <v>117606154</v>
      </c>
      <c r="P43" s="82">
        <f t="shared" si="3"/>
        <v>117606154</v>
      </c>
    </row>
    <row r="44" spans="3:16" s="61" customFormat="1" ht="30" customHeight="1" thickBot="1">
      <c r="C44" s="203" t="s">
        <v>71</v>
      </c>
      <c r="D44" s="204"/>
      <c r="E44" s="204"/>
      <c r="F44" s="99">
        <f>SUM(F10,F30,F40)</f>
        <v>21307773</v>
      </c>
      <c r="G44" s="99">
        <f>SUM(G10,G30,G40)</f>
        <v>39911402</v>
      </c>
      <c r="H44" s="101">
        <f>SUM(F44:G44)</f>
        <v>61219175</v>
      </c>
      <c r="I44" s="140">
        <f aca="true" t="shared" si="9" ref="I44:N44">SUM(I10,I30,I40)</f>
        <v>0</v>
      </c>
      <c r="J44" s="99">
        <f t="shared" si="9"/>
        <v>366758828</v>
      </c>
      <c r="K44" s="99">
        <f t="shared" si="9"/>
        <v>328952361</v>
      </c>
      <c r="L44" s="99">
        <f t="shared" si="9"/>
        <v>383059326</v>
      </c>
      <c r="M44" s="99">
        <f t="shared" si="9"/>
        <v>498285779</v>
      </c>
      <c r="N44" s="99">
        <f t="shared" si="9"/>
        <v>326818877</v>
      </c>
      <c r="O44" s="132">
        <f>SUM(I44:N44)</f>
        <v>1903875171</v>
      </c>
      <c r="P44" s="103">
        <f>SUM(O44,H44)</f>
        <v>1965094346</v>
      </c>
    </row>
    <row r="45" spans="3:17" s="61" customFormat="1" ht="30" customHeight="1" thickBot="1" thickTop="1">
      <c r="C45" s="100" t="s">
        <v>74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1"/>
      <c r="Q45" s="17"/>
    </row>
    <row r="46" spans="3:17" s="61" customFormat="1" ht="30" customHeight="1">
      <c r="C46" s="59" t="s">
        <v>38</v>
      </c>
      <c r="D46" s="53"/>
      <c r="E46" s="54"/>
      <c r="F46" s="60">
        <f>SUM(F47,F53,F56,F60,F64,F65)</f>
        <v>18878352</v>
      </c>
      <c r="G46" s="60">
        <f>SUM(G47,G53,G56,G60,G64,G65)</f>
        <v>35146912</v>
      </c>
      <c r="H46" s="85">
        <f>SUM(F46:G46)</f>
        <v>54025264</v>
      </c>
      <c r="I46" s="133">
        <f aca="true" t="shared" si="10" ref="I46:N46">SUM(I47,I53,I56,I60,I64,I65)</f>
        <v>0</v>
      </c>
      <c r="J46" s="60">
        <f t="shared" si="10"/>
        <v>217382803</v>
      </c>
      <c r="K46" s="60">
        <f t="shared" si="10"/>
        <v>172172752</v>
      </c>
      <c r="L46" s="60">
        <f t="shared" si="10"/>
        <v>147411770</v>
      </c>
      <c r="M46" s="60">
        <f t="shared" si="10"/>
        <v>128490165</v>
      </c>
      <c r="N46" s="60">
        <f t="shared" si="10"/>
        <v>68517020</v>
      </c>
      <c r="O46" s="127">
        <f>SUM(I46:N46)</f>
        <v>733974510</v>
      </c>
      <c r="P46" s="87">
        <f>SUM(O46,H46)</f>
        <v>787999774</v>
      </c>
      <c r="Q46" s="17"/>
    </row>
    <row r="47" spans="3:16" s="61" customFormat="1" ht="30" customHeight="1">
      <c r="C47" s="62"/>
      <c r="D47" s="63" t="s">
        <v>39</v>
      </c>
      <c r="E47" s="64"/>
      <c r="F47" s="65">
        <f>SUM(F48:F52)</f>
        <v>2442402</v>
      </c>
      <c r="G47" s="65">
        <f>SUM(G48:G52)</f>
        <v>5580379</v>
      </c>
      <c r="H47" s="66">
        <f aca="true" t="shared" si="11" ref="H47:H79">SUM(F47:G47)</f>
        <v>8022781</v>
      </c>
      <c r="I47" s="134">
        <f aca="true" t="shared" si="12" ref="I47:N47">SUM(I48:I52)</f>
        <v>0</v>
      </c>
      <c r="J47" s="65">
        <f t="shared" si="12"/>
        <v>42770491</v>
      </c>
      <c r="K47" s="65">
        <f t="shared" si="12"/>
        <v>30329074</v>
      </c>
      <c r="L47" s="65">
        <f t="shared" si="12"/>
        <v>25551420</v>
      </c>
      <c r="M47" s="65">
        <f t="shared" si="12"/>
        <v>26861947</v>
      </c>
      <c r="N47" s="65">
        <f t="shared" si="12"/>
        <v>20550840</v>
      </c>
      <c r="O47" s="128">
        <f aca="true" t="shared" si="13" ref="O47:O79">SUM(I47:N47)</f>
        <v>146063772</v>
      </c>
      <c r="P47" s="68">
        <f aca="true" t="shared" si="14" ref="P47:P79">SUM(O47,H47)</f>
        <v>154086553</v>
      </c>
    </row>
    <row r="48" spans="3:16" s="61" customFormat="1" ht="30" customHeight="1">
      <c r="C48" s="62"/>
      <c r="D48" s="63"/>
      <c r="E48" s="69" t="s">
        <v>40</v>
      </c>
      <c r="F48" s="65">
        <v>833751</v>
      </c>
      <c r="G48" s="65">
        <v>1131381</v>
      </c>
      <c r="H48" s="66">
        <f t="shared" si="11"/>
        <v>1965132</v>
      </c>
      <c r="I48" s="134">
        <v>0</v>
      </c>
      <c r="J48" s="65">
        <v>28150883</v>
      </c>
      <c r="K48" s="65">
        <v>18783749</v>
      </c>
      <c r="L48" s="65">
        <v>16878357</v>
      </c>
      <c r="M48" s="65">
        <v>17031599</v>
      </c>
      <c r="N48" s="65">
        <v>12639711</v>
      </c>
      <c r="O48" s="128">
        <f t="shared" si="13"/>
        <v>93484299</v>
      </c>
      <c r="P48" s="68">
        <f t="shared" si="14"/>
        <v>95449431</v>
      </c>
    </row>
    <row r="49" spans="3:16" s="61" customFormat="1" ht="30" customHeight="1">
      <c r="C49" s="62"/>
      <c r="D49" s="63"/>
      <c r="E49" s="69" t="s">
        <v>41</v>
      </c>
      <c r="F49" s="65">
        <v>0</v>
      </c>
      <c r="G49" s="65">
        <v>0</v>
      </c>
      <c r="H49" s="66">
        <f t="shared" si="11"/>
        <v>0</v>
      </c>
      <c r="I49" s="134">
        <v>0</v>
      </c>
      <c r="J49" s="65">
        <v>46287</v>
      </c>
      <c r="K49" s="65">
        <v>55492</v>
      </c>
      <c r="L49" s="65">
        <v>862317</v>
      </c>
      <c r="M49" s="65">
        <v>2015627</v>
      </c>
      <c r="N49" s="65">
        <v>2285466</v>
      </c>
      <c r="O49" s="128">
        <f t="shared" si="13"/>
        <v>5265189</v>
      </c>
      <c r="P49" s="68">
        <f t="shared" si="14"/>
        <v>5265189</v>
      </c>
    </row>
    <row r="50" spans="3:16" s="61" customFormat="1" ht="30" customHeight="1">
      <c r="C50" s="62"/>
      <c r="D50" s="63"/>
      <c r="E50" s="69" t="s">
        <v>42</v>
      </c>
      <c r="F50" s="65">
        <v>645188</v>
      </c>
      <c r="G50" s="65">
        <v>1845798</v>
      </c>
      <c r="H50" s="66">
        <f t="shared" si="11"/>
        <v>2490986</v>
      </c>
      <c r="I50" s="134">
        <v>0</v>
      </c>
      <c r="J50" s="65">
        <v>6736185</v>
      </c>
      <c r="K50" s="65">
        <v>4394392</v>
      </c>
      <c r="L50" s="65">
        <v>2916444</v>
      </c>
      <c r="M50" s="65">
        <v>4194453</v>
      </c>
      <c r="N50" s="65">
        <v>3261928</v>
      </c>
      <c r="O50" s="128">
        <f t="shared" si="13"/>
        <v>21503402</v>
      </c>
      <c r="P50" s="68">
        <f t="shared" si="14"/>
        <v>23994388</v>
      </c>
    </row>
    <row r="51" spans="3:16" s="61" customFormat="1" ht="30" customHeight="1">
      <c r="C51" s="62"/>
      <c r="D51" s="63"/>
      <c r="E51" s="69" t="s">
        <v>43</v>
      </c>
      <c r="F51" s="65">
        <v>726856</v>
      </c>
      <c r="G51" s="65">
        <v>2278452</v>
      </c>
      <c r="H51" s="66">
        <f t="shared" si="11"/>
        <v>3005308</v>
      </c>
      <c r="I51" s="134">
        <v>0</v>
      </c>
      <c r="J51" s="65">
        <v>5175789</v>
      </c>
      <c r="K51" s="65">
        <v>4444802</v>
      </c>
      <c r="L51" s="65">
        <v>3104129</v>
      </c>
      <c r="M51" s="65">
        <v>1960617</v>
      </c>
      <c r="N51" s="65">
        <v>1412904</v>
      </c>
      <c r="O51" s="128">
        <f t="shared" si="13"/>
        <v>16098241</v>
      </c>
      <c r="P51" s="68">
        <f t="shared" si="14"/>
        <v>19103549</v>
      </c>
    </row>
    <row r="52" spans="3:16" s="61" customFormat="1" ht="30" customHeight="1">
      <c r="C52" s="62"/>
      <c r="D52" s="63"/>
      <c r="E52" s="69" t="s">
        <v>44</v>
      </c>
      <c r="F52" s="65">
        <v>236607</v>
      </c>
      <c r="G52" s="65">
        <v>324748</v>
      </c>
      <c r="H52" s="66">
        <f t="shared" si="11"/>
        <v>561355</v>
      </c>
      <c r="I52" s="134">
        <v>0</v>
      </c>
      <c r="J52" s="65">
        <v>2661347</v>
      </c>
      <c r="K52" s="65">
        <v>2650639</v>
      </c>
      <c r="L52" s="65">
        <v>1790173</v>
      </c>
      <c r="M52" s="65">
        <v>1659651</v>
      </c>
      <c r="N52" s="65">
        <v>950831</v>
      </c>
      <c r="O52" s="128">
        <f t="shared" si="13"/>
        <v>9712641</v>
      </c>
      <c r="P52" s="68">
        <f t="shared" si="14"/>
        <v>10273996</v>
      </c>
    </row>
    <row r="53" spans="3:16" s="61" customFormat="1" ht="30" customHeight="1">
      <c r="C53" s="62"/>
      <c r="D53" s="70" t="s">
        <v>45</v>
      </c>
      <c r="E53" s="71"/>
      <c r="F53" s="65">
        <f>SUM(F54:F55)</f>
        <v>7378725</v>
      </c>
      <c r="G53" s="65">
        <f>SUM(G54:G55)</f>
        <v>15575697</v>
      </c>
      <c r="H53" s="66">
        <f t="shared" si="11"/>
        <v>22954422</v>
      </c>
      <c r="I53" s="134">
        <f aca="true" t="shared" si="15" ref="I53:N53">SUM(I54:I55)</f>
        <v>0</v>
      </c>
      <c r="J53" s="65">
        <f t="shared" si="15"/>
        <v>106806390</v>
      </c>
      <c r="K53" s="65">
        <f t="shared" si="15"/>
        <v>83322061</v>
      </c>
      <c r="L53" s="65">
        <f t="shared" si="15"/>
        <v>60838445</v>
      </c>
      <c r="M53" s="65">
        <f t="shared" si="15"/>
        <v>46691004</v>
      </c>
      <c r="N53" s="65">
        <f t="shared" si="15"/>
        <v>22266564</v>
      </c>
      <c r="O53" s="128">
        <f t="shared" si="13"/>
        <v>319924464</v>
      </c>
      <c r="P53" s="68">
        <f t="shared" si="14"/>
        <v>342878886</v>
      </c>
    </row>
    <row r="54" spans="3:16" s="61" customFormat="1" ht="30" customHeight="1">
      <c r="C54" s="62"/>
      <c r="D54" s="63"/>
      <c r="E54" s="69" t="s">
        <v>46</v>
      </c>
      <c r="F54" s="65">
        <v>1785964</v>
      </c>
      <c r="G54" s="65">
        <v>3469564</v>
      </c>
      <c r="H54" s="66">
        <f t="shared" si="11"/>
        <v>5255528</v>
      </c>
      <c r="I54" s="134">
        <v>0</v>
      </c>
      <c r="J54" s="65">
        <v>78730420</v>
      </c>
      <c r="K54" s="65">
        <v>63469560</v>
      </c>
      <c r="L54" s="65">
        <v>46198405</v>
      </c>
      <c r="M54" s="65">
        <v>40221360</v>
      </c>
      <c r="N54" s="65">
        <v>19588734</v>
      </c>
      <c r="O54" s="128">
        <f t="shared" si="13"/>
        <v>248208479</v>
      </c>
      <c r="P54" s="68">
        <f t="shared" si="14"/>
        <v>253464007</v>
      </c>
    </row>
    <row r="55" spans="3:16" s="61" customFormat="1" ht="30" customHeight="1">
      <c r="C55" s="62"/>
      <c r="D55" s="63"/>
      <c r="E55" s="69" t="s">
        <v>47</v>
      </c>
      <c r="F55" s="65">
        <v>5592761</v>
      </c>
      <c r="G55" s="65">
        <v>12106133</v>
      </c>
      <c r="H55" s="66">
        <f t="shared" si="11"/>
        <v>17698894</v>
      </c>
      <c r="I55" s="134">
        <v>0</v>
      </c>
      <c r="J55" s="65">
        <v>28075970</v>
      </c>
      <c r="K55" s="65">
        <v>19852501</v>
      </c>
      <c r="L55" s="65">
        <v>14640040</v>
      </c>
      <c r="M55" s="65">
        <v>6469644</v>
      </c>
      <c r="N55" s="65">
        <v>2677830</v>
      </c>
      <c r="O55" s="128">
        <f t="shared" si="13"/>
        <v>71715985</v>
      </c>
      <c r="P55" s="68">
        <f t="shared" si="14"/>
        <v>89414879</v>
      </c>
    </row>
    <row r="56" spans="3:16" s="61" customFormat="1" ht="30" customHeight="1">
      <c r="C56" s="62"/>
      <c r="D56" s="70" t="s">
        <v>48</v>
      </c>
      <c r="E56" s="71"/>
      <c r="F56" s="65">
        <f>SUM(F57:F59)</f>
        <v>106759</v>
      </c>
      <c r="G56" s="65">
        <f>SUM(G57:G59)</f>
        <v>972249</v>
      </c>
      <c r="H56" s="66">
        <f t="shared" si="11"/>
        <v>1079008</v>
      </c>
      <c r="I56" s="134">
        <f aca="true" t="shared" si="16" ref="I56:N56">SUM(I57:I59)</f>
        <v>0</v>
      </c>
      <c r="J56" s="65">
        <f t="shared" si="16"/>
        <v>8200759</v>
      </c>
      <c r="K56" s="65">
        <f t="shared" si="16"/>
        <v>11290949</v>
      </c>
      <c r="L56" s="65">
        <f t="shared" si="16"/>
        <v>22483560</v>
      </c>
      <c r="M56" s="65">
        <f t="shared" si="16"/>
        <v>22946610</v>
      </c>
      <c r="N56" s="65">
        <f t="shared" si="16"/>
        <v>9254888</v>
      </c>
      <c r="O56" s="128">
        <f t="shared" si="13"/>
        <v>74176766</v>
      </c>
      <c r="P56" s="68">
        <f t="shared" si="14"/>
        <v>75255774</v>
      </c>
    </row>
    <row r="57" spans="3:16" s="61" customFormat="1" ht="30" customHeight="1">
      <c r="C57" s="62"/>
      <c r="D57" s="63"/>
      <c r="E57" s="69" t="s">
        <v>49</v>
      </c>
      <c r="F57" s="65">
        <v>85042</v>
      </c>
      <c r="G57" s="65">
        <v>834954</v>
      </c>
      <c r="H57" s="66">
        <f t="shared" si="11"/>
        <v>919996</v>
      </c>
      <c r="I57" s="134">
        <v>0</v>
      </c>
      <c r="J57" s="65">
        <v>7155650</v>
      </c>
      <c r="K57" s="65">
        <v>9574674</v>
      </c>
      <c r="L57" s="65">
        <v>20974105</v>
      </c>
      <c r="M57" s="65">
        <v>22271322</v>
      </c>
      <c r="N57" s="65">
        <v>8802080</v>
      </c>
      <c r="O57" s="128">
        <f t="shared" si="13"/>
        <v>68777831</v>
      </c>
      <c r="P57" s="68">
        <f t="shared" si="14"/>
        <v>69697827</v>
      </c>
    </row>
    <row r="58" spans="3:16" s="61" customFormat="1" ht="30" customHeight="1">
      <c r="C58" s="62"/>
      <c r="D58" s="63"/>
      <c r="E58" s="72" t="s">
        <v>50</v>
      </c>
      <c r="F58" s="65">
        <v>21717</v>
      </c>
      <c r="G58" s="65">
        <v>137295</v>
      </c>
      <c r="H58" s="66">
        <f t="shared" si="11"/>
        <v>159012</v>
      </c>
      <c r="I58" s="134">
        <v>0</v>
      </c>
      <c r="J58" s="65">
        <v>1045109</v>
      </c>
      <c r="K58" s="65">
        <v>1716275</v>
      </c>
      <c r="L58" s="65">
        <v>1509455</v>
      </c>
      <c r="M58" s="65">
        <v>675288</v>
      </c>
      <c r="N58" s="65">
        <v>452808</v>
      </c>
      <c r="O58" s="128">
        <f t="shared" si="13"/>
        <v>5398935</v>
      </c>
      <c r="P58" s="68">
        <f t="shared" si="14"/>
        <v>5557947</v>
      </c>
    </row>
    <row r="59" spans="3:16" s="61" customFormat="1" ht="30" customHeight="1">
      <c r="C59" s="62"/>
      <c r="D59" s="73"/>
      <c r="E59" s="72" t="s">
        <v>51</v>
      </c>
      <c r="F59" s="65">
        <v>0</v>
      </c>
      <c r="G59" s="65">
        <v>0</v>
      </c>
      <c r="H59" s="66">
        <f t="shared" si="11"/>
        <v>0</v>
      </c>
      <c r="I59" s="134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28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52</v>
      </c>
      <c r="E60" s="71"/>
      <c r="F60" s="65">
        <f>SUM(F61:F63)</f>
        <v>4198355</v>
      </c>
      <c r="G60" s="65">
        <f>SUM(G61:G63)</f>
        <v>6635046</v>
      </c>
      <c r="H60" s="66">
        <f>SUM(F60:G60)</f>
        <v>10833401</v>
      </c>
      <c r="I60" s="134">
        <f aca="true" t="shared" si="17" ref="I60:N60">SUM(I61:I63)</f>
        <v>0</v>
      </c>
      <c r="J60" s="65">
        <f t="shared" si="17"/>
        <v>11837631</v>
      </c>
      <c r="K60" s="65">
        <f t="shared" si="17"/>
        <v>16349379</v>
      </c>
      <c r="L60" s="65">
        <f t="shared" si="17"/>
        <v>12624022</v>
      </c>
      <c r="M60" s="65">
        <f t="shared" si="17"/>
        <v>9893355</v>
      </c>
      <c r="N60" s="65">
        <f t="shared" si="17"/>
        <v>5347371</v>
      </c>
      <c r="O60" s="128">
        <f>SUM(I60:N60)</f>
        <v>56051758</v>
      </c>
      <c r="P60" s="68">
        <f>SUM(O60,H60)</f>
        <v>66885159</v>
      </c>
    </row>
    <row r="61" spans="3:16" s="61" customFormat="1" ht="30" customHeight="1">
      <c r="C61" s="62"/>
      <c r="D61" s="63"/>
      <c r="E61" s="72" t="s">
        <v>53</v>
      </c>
      <c r="F61" s="65">
        <v>2337351</v>
      </c>
      <c r="G61" s="65">
        <v>4926401</v>
      </c>
      <c r="H61" s="66">
        <f t="shared" si="11"/>
        <v>7263752</v>
      </c>
      <c r="I61" s="134">
        <v>0</v>
      </c>
      <c r="J61" s="65">
        <v>9142999</v>
      </c>
      <c r="K61" s="65">
        <v>14679547</v>
      </c>
      <c r="L61" s="65">
        <v>11395590</v>
      </c>
      <c r="M61" s="65">
        <v>9115638</v>
      </c>
      <c r="N61" s="65">
        <v>5065518</v>
      </c>
      <c r="O61" s="128">
        <f t="shared" si="13"/>
        <v>49399292</v>
      </c>
      <c r="P61" s="68">
        <f t="shared" si="14"/>
        <v>56663044</v>
      </c>
    </row>
    <row r="62" spans="3:16" s="61" customFormat="1" ht="30" customHeight="1">
      <c r="C62" s="62"/>
      <c r="D62" s="63"/>
      <c r="E62" s="72" t="s">
        <v>54</v>
      </c>
      <c r="F62" s="65">
        <v>708549</v>
      </c>
      <c r="G62" s="65">
        <v>503873</v>
      </c>
      <c r="H62" s="66">
        <f t="shared" si="11"/>
        <v>1212422</v>
      </c>
      <c r="I62" s="134">
        <v>0</v>
      </c>
      <c r="J62" s="65">
        <v>507344</v>
      </c>
      <c r="K62" s="65">
        <v>600765</v>
      </c>
      <c r="L62" s="65">
        <v>530967</v>
      </c>
      <c r="M62" s="65">
        <v>358725</v>
      </c>
      <c r="N62" s="65">
        <v>112797</v>
      </c>
      <c r="O62" s="128">
        <f t="shared" si="13"/>
        <v>2110598</v>
      </c>
      <c r="P62" s="68">
        <f t="shared" si="14"/>
        <v>3323020</v>
      </c>
    </row>
    <row r="63" spans="3:16" s="61" customFormat="1" ht="30" customHeight="1">
      <c r="C63" s="62"/>
      <c r="D63" s="63"/>
      <c r="E63" s="72" t="s">
        <v>55</v>
      </c>
      <c r="F63" s="65">
        <v>1152455</v>
      </c>
      <c r="G63" s="65">
        <v>1204772</v>
      </c>
      <c r="H63" s="66">
        <f t="shared" si="11"/>
        <v>2357227</v>
      </c>
      <c r="I63" s="134">
        <v>0</v>
      </c>
      <c r="J63" s="65">
        <v>2187288</v>
      </c>
      <c r="K63" s="65">
        <v>1069067</v>
      </c>
      <c r="L63" s="65">
        <v>697465</v>
      </c>
      <c r="M63" s="65">
        <v>418992</v>
      </c>
      <c r="N63" s="65">
        <v>169056</v>
      </c>
      <c r="O63" s="128">
        <f t="shared" si="13"/>
        <v>4541868</v>
      </c>
      <c r="P63" s="68">
        <f t="shared" si="14"/>
        <v>6899095</v>
      </c>
    </row>
    <row r="64" spans="3:16" s="61" customFormat="1" ht="30" customHeight="1">
      <c r="C64" s="62"/>
      <c r="D64" s="74" t="s">
        <v>56</v>
      </c>
      <c r="E64" s="75"/>
      <c r="F64" s="65">
        <v>909510</v>
      </c>
      <c r="G64" s="65">
        <v>1130051</v>
      </c>
      <c r="H64" s="66">
        <f t="shared" si="11"/>
        <v>2039561</v>
      </c>
      <c r="I64" s="134">
        <v>0</v>
      </c>
      <c r="J64" s="65">
        <v>10779934</v>
      </c>
      <c r="K64" s="65">
        <v>9081545</v>
      </c>
      <c r="L64" s="65">
        <v>10140091</v>
      </c>
      <c r="M64" s="65">
        <v>11537590</v>
      </c>
      <c r="N64" s="65">
        <v>6458058</v>
      </c>
      <c r="O64" s="128">
        <f t="shared" si="13"/>
        <v>47997218</v>
      </c>
      <c r="P64" s="68">
        <f t="shared" si="14"/>
        <v>50036779</v>
      </c>
    </row>
    <row r="65" spans="3:16" s="61" customFormat="1" ht="30" customHeight="1" thickBot="1">
      <c r="C65" s="76"/>
      <c r="D65" s="77" t="s">
        <v>57</v>
      </c>
      <c r="E65" s="78"/>
      <c r="F65" s="79">
        <v>3842601</v>
      </c>
      <c r="G65" s="79">
        <v>5253490</v>
      </c>
      <c r="H65" s="80">
        <f t="shared" si="11"/>
        <v>9096091</v>
      </c>
      <c r="I65" s="135">
        <v>0</v>
      </c>
      <c r="J65" s="79">
        <v>36987598</v>
      </c>
      <c r="K65" s="79">
        <v>21799744</v>
      </c>
      <c r="L65" s="79">
        <v>15774232</v>
      </c>
      <c r="M65" s="79">
        <v>10559659</v>
      </c>
      <c r="N65" s="79">
        <v>4639299</v>
      </c>
      <c r="O65" s="129">
        <f t="shared" si="13"/>
        <v>89760532</v>
      </c>
      <c r="P65" s="82">
        <f t="shared" si="14"/>
        <v>98856623</v>
      </c>
    </row>
    <row r="66" spans="3:16" s="61" customFormat="1" ht="30" customHeight="1">
      <c r="C66" s="59" t="s">
        <v>58</v>
      </c>
      <c r="D66" s="83"/>
      <c r="E66" s="84"/>
      <c r="F66" s="60">
        <f>SUM(F67:F75)</f>
        <v>544823</v>
      </c>
      <c r="G66" s="60">
        <f>SUM(G67:G75)</f>
        <v>1074123</v>
      </c>
      <c r="H66" s="85">
        <f t="shared" si="11"/>
        <v>1618946</v>
      </c>
      <c r="I66" s="133">
        <f aca="true" t="shared" si="18" ref="I66:N66">SUM(I67:I75)</f>
        <v>0</v>
      </c>
      <c r="J66" s="60">
        <f t="shared" si="18"/>
        <v>81146705</v>
      </c>
      <c r="K66" s="60">
        <f t="shared" si="18"/>
        <v>84708281</v>
      </c>
      <c r="L66" s="60">
        <f t="shared" si="18"/>
        <v>96050095</v>
      </c>
      <c r="M66" s="60">
        <f t="shared" si="18"/>
        <v>105940238</v>
      </c>
      <c r="N66" s="60">
        <f t="shared" si="18"/>
        <v>71304725</v>
      </c>
      <c r="O66" s="127">
        <f t="shared" si="13"/>
        <v>439150044</v>
      </c>
      <c r="P66" s="87">
        <f t="shared" si="14"/>
        <v>440768990</v>
      </c>
    </row>
    <row r="67" spans="3:16" s="61" customFormat="1" ht="30" customHeight="1">
      <c r="C67" s="88"/>
      <c r="D67" s="74" t="s">
        <v>59</v>
      </c>
      <c r="E67" s="75"/>
      <c r="F67" s="89">
        <v>0</v>
      </c>
      <c r="G67" s="89">
        <v>0</v>
      </c>
      <c r="H67" s="90">
        <f t="shared" si="11"/>
        <v>0</v>
      </c>
      <c r="I67" s="136">
        <v>0</v>
      </c>
      <c r="J67" s="89">
        <v>8881962</v>
      </c>
      <c r="K67" s="89">
        <v>15961904</v>
      </c>
      <c r="L67" s="89">
        <v>13782372</v>
      </c>
      <c r="M67" s="89">
        <v>11241801</v>
      </c>
      <c r="N67" s="89">
        <v>3568011</v>
      </c>
      <c r="O67" s="130">
        <f t="shared" si="13"/>
        <v>53436050</v>
      </c>
      <c r="P67" s="92">
        <f t="shared" si="14"/>
        <v>53436050</v>
      </c>
    </row>
    <row r="68" spans="3:16" s="61" customFormat="1" ht="30" customHeight="1">
      <c r="C68" s="62"/>
      <c r="D68" s="74" t="s">
        <v>60</v>
      </c>
      <c r="E68" s="75"/>
      <c r="F68" s="65">
        <v>0</v>
      </c>
      <c r="G68" s="65">
        <v>0</v>
      </c>
      <c r="H68" s="66">
        <f t="shared" si="11"/>
        <v>0</v>
      </c>
      <c r="I68" s="136">
        <v>0</v>
      </c>
      <c r="J68" s="65">
        <v>230895</v>
      </c>
      <c r="K68" s="65">
        <v>229689</v>
      </c>
      <c r="L68" s="65">
        <v>226728</v>
      </c>
      <c r="M68" s="65">
        <v>103077</v>
      </c>
      <c r="N68" s="65">
        <v>305559</v>
      </c>
      <c r="O68" s="128">
        <f t="shared" si="13"/>
        <v>1095948</v>
      </c>
      <c r="P68" s="68">
        <f t="shared" si="14"/>
        <v>1095948</v>
      </c>
    </row>
    <row r="69" spans="3:16" s="61" customFormat="1" ht="30" customHeight="1">
      <c r="C69" s="62"/>
      <c r="D69" s="74" t="s">
        <v>75</v>
      </c>
      <c r="E69" s="75"/>
      <c r="F69" s="65">
        <v>0</v>
      </c>
      <c r="G69" s="65">
        <v>0</v>
      </c>
      <c r="H69" s="66">
        <f t="shared" si="11"/>
        <v>0</v>
      </c>
      <c r="I69" s="136">
        <v>0</v>
      </c>
      <c r="J69" s="65">
        <v>40008666</v>
      </c>
      <c r="K69" s="65">
        <v>31944339</v>
      </c>
      <c r="L69" s="65">
        <v>24337168</v>
      </c>
      <c r="M69" s="65">
        <v>15071350</v>
      </c>
      <c r="N69" s="65">
        <v>8829517</v>
      </c>
      <c r="O69" s="128">
        <f t="shared" si="13"/>
        <v>120191040</v>
      </c>
      <c r="P69" s="68">
        <f t="shared" si="14"/>
        <v>120191040</v>
      </c>
    </row>
    <row r="70" spans="3:16" s="61" customFormat="1" ht="30" customHeight="1">
      <c r="C70" s="62"/>
      <c r="D70" s="74" t="s">
        <v>61</v>
      </c>
      <c r="E70" s="75"/>
      <c r="F70" s="65">
        <v>0</v>
      </c>
      <c r="G70" s="65">
        <v>0</v>
      </c>
      <c r="H70" s="66">
        <f t="shared" si="11"/>
        <v>0</v>
      </c>
      <c r="I70" s="134">
        <v>0</v>
      </c>
      <c r="J70" s="65">
        <v>4264310</v>
      </c>
      <c r="K70" s="65">
        <v>3298930</v>
      </c>
      <c r="L70" s="65">
        <v>4681254</v>
      </c>
      <c r="M70" s="65">
        <v>5496418</v>
      </c>
      <c r="N70" s="65">
        <v>4345964</v>
      </c>
      <c r="O70" s="128">
        <f t="shared" si="13"/>
        <v>22086876</v>
      </c>
      <c r="P70" s="68">
        <f t="shared" si="14"/>
        <v>22086876</v>
      </c>
    </row>
    <row r="71" spans="3:16" s="61" customFormat="1" ht="30" customHeight="1">
      <c r="C71" s="62"/>
      <c r="D71" s="74" t="s">
        <v>62</v>
      </c>
      <c r="E71" s="75"/>
      <c r="F71" s="65">
        <v>544823</v>
      </c>
      <c r="G71" s="65">
        <v>1074123</v>
      </c>
      <c r="H71" s="66">
        <f t="shared" si="11"/>
        <v>1618946</v>
      </c>
      <c r="I71" s="134">
        <v>0</v>
      </c>
      <c r="J71" s="65">
        <v>13536262</v>
      </c>
      <c r="K71" s="65">
        <v>12191889</v>
      </c>
      <c r="L71" s="65">
        <v>11676591</v>
      </c>
      <c r="M71" s="65">
        <v>8689158</v>
      </c>
      <c r="N71" s="65">
        <v>2800808</v>
      </c>
      <c r="O71" s="128">
        <f t="shared" si="13"/>
        <v>48894708</v>
      </c>
      <c r="P71" s="68">
        <f t="shared" si="14"/>
        <v>50513654</v>
      </c>
    </row>
    <row r="72" spans="3:16" s="61" customFormat="1" ht="30" customHeight="1">
      <c r="C72" s="62"/>
      <c r="D72" s="74" t="s">
        <v>63</v>
      </c>
      <c r="E72" s="75"/>
      <c r="F72" s="65">
        <v>0</v>
      </c>
      <c r="G72" s="65">
        <v>0</v>
      </c>
      <c r="H72" s="66">
        <f t="shared" si="11"/>
        <v>0</v>
      </c>
      <c r="I72" s="136">
        <v>0</v>
      </c>
      <c r="J72" s="65">
        <v>14048831</v>
      </c>
      <c r="K72" s="65">
        <v>19703711</v>
      </c>
      <c r="L72" s="65">
        <v>26297586</v>
      </c>
      <c r="M72" s="65">
        <v>13139730</v>
      </c>
      <c r="N72" s="65">
        <v>7945469</v>
      </c>
      <c r="O72" s="128">
        <f t="shared" si="13"/>
        <v>81135327</v>
      </c>
      <c r="P72" s="68">
        <f t="shared" si="14"/>
        <v>81135327</v>
      </c>
    </row>
    <row r="73" spans="3:16" s="61" customFormat="1" ht="30" customHeight="1">
      <c r="C73" s="62"/>
      <c r="D73" s="74" t="s">
        <v>64</v>
      </c>
      <c r="E73" s="75"/>
      <c r="F73" s="65">
        <v>0</v>
      </c>
      <c r="G73" s="65">
        <v>0</v>
      </c>
      <c r="H73" s="66">
        <f t="shared" si="11"/>
        <v>0</v>
      </c>
      <c r="I73" s="136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28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199" t="s">
        <v>65</v>
      </c>
      <c r="E74" s="218"/>
      <c r="F74" s="65">
        <v>0</v>
      </c>
      <c r="G74" s="65">
        <v>0</v>
      </c>
      <c r="H74" s="66">
        <f t="shared" si="11"/>
        <v>0</v>
      </c>
      <c r="I74" s="136">
        <v>0</v>
      </c>
      <c r="J74" s="65">
        <v>175779</v>
      </c>
      <c r="K74" s="65">
        <v>1377819</v>
      </c>
      <c r="L74" s="65">
        <v>15048396</v>
      </c>
      <c r="M74" s="65">
        <v>52198704</v>
      </c>
      <c r="N74" s="65">
        <v>43509397</v>
      </c>
      <c r="O74" s="128">
        <f t="shared" si="13"/>
        <v>112310095</v>
      </c>
      <c r="P74" s="68">
        <f t="shared" si="14"/>
        <v>112310095</v>
      </c>
    </row>
    <row r="75" spans="3:16" s="61" customFormat="1" ht="30" customHeight="1" thickBot="1">
      <c r="C75" s="76"/>
      <c r="D75" s="201" t="s">
        <v>66</v>
      </c>
      <c r="E75" s="202"/>
      <c r="F75" s="93">
        <v>0</v>
      </c>
      <c r="G75" s="93">
        <v>0</v>
      </c>
      <c r="H75" s="94">
        <f t="shared" si="11"/>
        <v>0</v>
      </c>
      <c r="I75" s="137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1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67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138">
        <v>0</v>
      </c>
      <c r="J76" s="60">
        <f>SUM(J77:J79)</f>
        <v>32644601</v>
      </c>
      <c r="K76" s="60">
        <f>SUM(K77:K79)</f>
        <v>39121201</v>
      </c>
      <c r="L76" s="60">
        <f>SUM(L77:L79)</f>
        <v>100034879</v>
      </c>
      <c r="M76" s="60">
        <f>SUM(M77:M79)</f>
        <v>212299377</v>
      </c>
      <c r="N76" s="60">
        <f>SUM(N77:N79)</f>
        <v>153026405</v>
      </c>
      <c r="O76" s="127">
        <f t="shared" si="13"/>
        <v>537126463</v>
      </c>
      <c r="P76" s="87">
        <f t="shared" si="14"/>
        <v>537126463</v>
      </c>
    </row>
    <row r="77" spans="3:16" s="61" customFormat="1" ht="30" customHeight="1">
      <c r="C77" s="62"/>
      <c r="D77" s="74" t="s">
        <v>68</v>
      </c>
      <c r="E77" s="75"/>
      <c r="F77" s="65">
        <v>0</v>
      </c>
      <c r="G77" s="65">
        <v>0</v>
      </c>
      <c r="H77" s="66">
        <f t="shared" si="11"/>
        <v>0</v>
      </c>
      <c r="I77" s="136">
        <v>0</v>
      </c>
      <c r="J77" s="65">
        <v>1546158</v>
      </c>
      <c r="K77" s="65">
        <v>3085880</v>
      </c>
      <c r="L77" s="65">
        <v>40448788</v>
      </c>
      <c r="M77" s="65">
        <v>107756752</v>
      </c>
      <c r="N77" s="65">
        <v>93072571</v>
      </c>
      <c r="O77" s="128">
        <f t="shared" si="13"/>
        <v>245910149</v>
      </c>
      <c r="P77" s="68">
        <f t="shared" si="14"/>
        <v>245910149</v>
      </c>
    </row>
    <row r="78" spans="3:16" s="61" customFormat="1" ht="30" customHeight="1">
      <c r="C78" s="62"/>
      <c r="D78" s="74" t="s">
        <v>69</v>
      </c>
      <c r="E78" s="75"/>
      <c r="F78" s="65">
        <v>0</v>
      </c>
      <c r="G78" s="65">
        <v>0</v>
      </c>
      <c r="H78" s="66">
        <f t="shared" si="11"/>
        <v>0</v>
      </c>
      <c r="I78" s="136">
        <v>0</v>
      </c>
      <c r="J78" s="65">
        <v>29306255</v>
      </c>
      <c r="K78" s="65">
        <v>34031453</v>
      </c>
      <c r="L78" s="65">
        <v>47056758</v>
      </c>
      <c r="M78" s="65">
        <v>55037078</v>
      </c>
      <c r="N78" s="65">
        <v>20400087</v>
      </c>
      <c r="O78" s="128">
        <f t="shared" si="13"/>
        <v>185831631</v>
      </c>
      <c r="P78" s="68">
        <f t="shared" si="14"/>
        <v>185831631</v>
      </c>
    </row>
    <row r="79" spans="3:16" s="61" customFormat="1" ht="30" customHeight="1" thickBot="1">
      <c r="C79" s="76"/>
      <c r="D79" s="77" t="s">
        <v>70</v>
      </c>
      <c r="E79" s="78"/>
      <c r="F79" s="79">
        <v>0</v>
      </c>
      <c r="G79" s="79">
        <v>0</v>
      </c>
      <c r="H79" s="80">
        <f t="shared" si="11"/>
        <v>0</v>
      </c>
      <c r="I79" s="139">
        <v>0</v>
      </c>
      <c r="J79" s="79">
        <v>1792188</v>
      </c>
      <c r="K79" s="79">
        <v>2003868</v>
      </c>
      <c r="L79" s="79">
        <v>12529333</v>
      </c>
      <c r="M79" s="79">
        <v>49505547</v>
      </c>
      <c r="N79" s="79">
        <v>39553747</v>
      </c>
      <c r="O79" s="129">
        <f t="shared" si="13"/>
        <v>105384683</v>
      </c>
      <c r="P79" s="82">
        <f t="shared" si="14"/>
        <v>105384683</v>
      </c>
    </row>
    <row r="80" spans="3:16" s="61" customFormat="1" ht="30" customHeight="1" thickBot="1">
      <c r="C80" s="203" t="s">
        <v>71</v>
      </c>
      <c r="D80" s="204"/>
      <c r="E80" s="204"/>
      <c r="F80" s="99">
        <f>SUM(F46,F66,F76)</f>
        <v>19423175</v>
      </c>
      <c r="G80" s="99">
        <f>SUM(G46,G66,G76)</f>
        <v>36221035</v>
      </c>
      <c r="H80" s="101">
        <f>SUM(F80:G80)</f>
        <v>55644210</v>
      </c>
      <c r="I80" s="140">
        <f aca="true" t="shared" si="19" ref="I80:N80">SUM(I46,I66,I76)</f>
        <v>0</v>
      </c>
      <c r="J80" s="99">
        <f t="shared" si="19"/>
        <v>331174109</v>
      </c>
      <c r="K80" s="99">
        <f t="shared" si="19"/>
        <v>296002234</v>
      </c>
      <c r="L80" s="99">
        <f t="shared" si="19"/>
        <v>343496744</v>
      </c>
      <c r="M80" s="99">
        <f t="shared" si="19"/>
        <v>446729780</v>
      </c>
      <c r="N80" s="99">
        <f t="shared" si="19"/>
        <v>292848150</v>
      </c>
      <c r="O80" s="132">
        <f>SUM(I80:N80)</f>
        <v>1710251017</v>
      </c>
      <c r="P80" s="103">
        <f>SUM(O80,H80)</f>
        <v>1765895227</v>
      </c>
    </row>
    <row r="81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8:E38"/>
    <mergeCell ref="D39:E39"/>
    <mergeCell ref="C44:E44"/>
    <mergeCell ref="D74:E74"/>
    <mergeCell ref="D75:E75"/>
    <mergeCell ref="C80:E80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2018-12-14T01:59:48Z</cp:lastPrinted>
  <dcterms:created xsi:type="dcterms:W3CDTF">2012-04-10T04:28:23Z</dcterms:created>
  <dcterms:modified xsi:type="dcterms:W3CDTF">2018-12-17T05:45:58Z</dcterms:modified>
  <cp:category/>
  <cp:version/>
  <cp:contentType/>
  <cp:contentStatus/>
</cp:coreProperties>
</file>