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<sst xmlns="http://schemas.openxmlformats.org/spreadsheetml/2006/main" count="263" uniqueCount="81">
  <si>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</si>
  <si>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</si>
  <si>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</si>
  <si>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</si>
  <si>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</si>
  <si>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</si>
  <si>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</si>
  <si>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</si>
  <si>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</si>
  <si>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</si>
  <si>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</si>
  <si>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</si>
  <si>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</si>
  <si>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</si>
  <si>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</si>
  <si>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</si>
  <si>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</si>
  <si>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</si>
  <si>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</si>
  <si>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</si>
  <si>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</si>
  <si>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</si>
  <si>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</si>
  <si>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</si>
  <si>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</si>
  <si>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</si>
  <si>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</si>
  <si>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</si>
  <si>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</si>
  <si>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</si>
  <si>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</si>
  <si>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</si>
  <si>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</si>
  <si>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</si>
  <si>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</si>
  <si>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</si>
  <si>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</si>
  <si>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</si>
  <si>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</si>
  <si>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</si>
  <si>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</si>
  <si>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</si>
  <si>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</si>
  <si>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</si>
  <si>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</si>
  <si>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</si>
  <si>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</si>
  <si>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</si>
  <si>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</si>
  <si>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</si>
  <si>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</si>
  <si>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</si>
  <si>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</si>
  <si>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</si>
  <si>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</si>
  <si>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</si>
  <si>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</si>
  <si>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</si>
  <si>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</si>
  <si>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</si>
  <si>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</si>
  <si>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</si>
  <si>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</si>
  <si>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</si>
  <si>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</si>
  <si>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</si>
  <si>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</si>
  <si>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</si>
  <si>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</si>
  <si>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</si>
  <si>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</si>
  <si>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</si>
  <si>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</si>
  <si>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</si>
  <si>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</si>
  <si>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</si>
  <si>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</si>
  <si>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</si>
  <si>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</si>
  <si>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</si>
  <si>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12月分）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</si>
</sst>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80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43586</v>
      </c>
      <c r="G7" s="180"/>
      <c r="H7" s="166">
        <v>47369</v>
      </c>
      <c r="I7" s="180"/>
      <c r="J7" s="166">
        <f>SUM(F7:I7)</f>
        <v>90955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3403</v>
      </c>
      <c r="G12" s="24">
        <f>SUM(G13:G14)</f>
        <v>2760</v>
      </c>
      <c r="H12" s="25">
        <f>F12+G12</f>
        <v>6163</v>
      </c>
      <c r="I12" s="19">
        <v>0</v>
      </c>
      <c r="J12" s="24">
        <f>J13+J14</f>
        <v>4337</v>
      </c>
      <c r="K12" s="24">
        <f>K13+K14</f>
        <v>2555</v>
      </c>
      <c r="L12" s="24">
        <f>L13+L14</f>
        <v>2076</v>
      </c>
      <c r="M12" s="24">
        <f>M13+M14</f>
        <v>2399</v>
      </c>
      <c r="N12" s="24">
        <f>N13+N14</f>
        <v>1460</v>
      </c>
      <c r="O12" s="25">
        <f>SUM(J12:N12)</f>
        <v>12827</v>
      </c>
      <c r="P12" s="27">
        <f>H12+O12</f>
        <v>18990</v>
      </c>
      <c r="Q12" s="17"/>
    </row>
    <row r="13" spans="3:16" ht="49.5" customHeight="1">
      <c r="C13" s="117" t="s">
        <v>14</v>
      </c>
      <c r="D13" s="118"/>
      <c r="E13" s="118"/>
      <c r="F13" s="24">
        <v>410</v>
      </c>
      <c r="G13" s="24">
        <v>297</v>
      </c>
      <c r="H13" s="25">
        <f>F13+G13</f>
        <v>707</v>
      </c>
      <c r="I13" s="19">
        <v>0</v>
      </c>
      <c r="J13" s="24">
        <v>470</v>
      </c>
      <c r="K13" s="24">
        <v>284</v>
      </c>
      <c r="L13" s="24">
        <v>202</v>
      </c>
      <c r="M13" s="24">
        <v>203</v>
      </c>
      <c r="N13" s="24">
        <v>126</v>
      </c>
      <c r="O13" s="25">
        <f>SUM(J13:N13)</f>
        <v>1285</v>
      </c>
      <c r="P13" s="27">
        <f>H13+O13</f>
        <v>1992</v>
      </c>
    </row>
    <row r="14" spans="3:16" ht="49.5" customHeight="1">
      <c r="C14" s="145" t="s">
        <v>15</v>
      </c>
      <c r="D14" s="146"/>
      <c r="E14" s="146"/>
      <c r="F14" s="24">
        <v>2993</v>
      </c>
      <c r="G14" s="24">
        <v>2463</v>
      </c>
      <c r="H14" s="25">
        <f>F14+G14</f>
        <v>5456</v>
      </c>
      <c r="I14" s="19">
        <v>0</v>
      </c>
      <c r="J14" s="24">
        <v>3867</v>
      </c>
      <c r="K14" s="24">
        <v>2271</v>
      </c>
      <c r="L14" s="24">
        <v>1874</v>
      </c>
      <c r="M14" s="24">
        <v>2196</v>
      </c>
      <c r="N14" s="24">
        <v>1334</v>
      </c>
      <c r="O14" s="25">
        <f>SUM(J14:N14)</f>
        <v>11542</v>
      </c>
      <c r="P14" s="27">
        <f>H14+O14</f>
        <v>16998</v>
      </c>
    </row>
    <row r="15" spans="3:16" ht="49.5" customHeight="1">
      <c r="C15" s="145" t="s">
        <v>16</v>
      </c>
      <c r="D15" s="146"/>
      <c r="E15" s="146"/>
      <c r="F15" s="24">
        <v>30</v>
      </c>
      <c r="G15" s="24">
        <v>38</v>
      </c>
      <c r="H15" s="25">
        <f>F15+G15</f>
        <v>68</v>
      </c>
      <c r="I15" s="19">
        <v>0</v>
      </c>
      <c r="J15" s="24">
        <v>80</v>
      </c>
      <c r="K15" s="24">
        <v>46</v>
      </c>
      <c r="L15" s="24">
        <v>29</v>
      </c>
      <c r="M15" s="24">
        <v>39</v>
      </c>
      <c r="N15" s="24">
        <v>26</v>
      </c>
      <c r="O15" s="25">
        <f>SUM(J15:N15)</f>
        <v>220</v>
      </c>
      <c r="P15" s="27">
        <f>H15+O15</f>
        <v>288</v>
      </c>
    </row>
    <row r="16" spans="3:16" ht="49.5" customHeight="1" thickBot="1">
      <c r="C16" s="151" t="s">
        <v>17</v>
      </c>
      <c r="D16" s="152"/>
      <c r="E16" s="152"/>
      <c r="F16" s="119">
        <f>F12+F15</f>
        <v>3433</v>
      </c>
      <c r="G16" s="119">
        <f>G12+G15</f>
        <v>2798</v>
      </c>
      <c r="H16" s="119">
        <f>H12+H15</f>
        <v>6231</v>
      </c>
      <c r="I16" s="120">
        <v>0</v>
      </c>
      <c r="J16" s="119">
        <f aca="true" t="shared" si="0" ref="J16:O16">J12+J15</f>
        <v>4417</v>
      </c>
      <c r="K16" s="119">
        <f t="shared" si="0"/>
        <v>2601</v>
      </c>
      <c r="L16" s="119">
        <f t="shared" si="0"/>
        <v>2105</v>
      </c>
      <c r="M16" s="119">
        <f t="shared" si="0"/>
        <v>2438</v>
      </c>
      <c r="N16" s="119">
        <f t="shared" si="0"/>
        <v>1486</v>
      </c>
      <c r="O16" s="119">
        <f t="shared" si="0"/>
        <v>13047</v>
      </c>
      <c r="P16" s="121">
        <f>H16+O16</f>
        <v>19278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1303</v>
      </c>
      <c r="G22" s="24">
        <v>1489</v>
      </c>
      <c r="H22" s="25">
        <f>SUM(F22:G22)</f>
        <v>2792</v>
      </c>
      <c r="I22" s="26">
        <v>0</v>
      </c>
      <c r="J22" s="24">
        <v>3235</v>
      </c>
      <c r="K22" s="24">
        <v>1941</v>
      </c>
      <c r="L22" s="24">
        <v>1188</v>
      </c>
      <c r="M22" s="24">
        <v>850</v>
      </c>
      <c r="N22" s="24">
        <v>375</v>
      </c>
      <c r="O22" s="25">
        <f>SUM(I22:N22)</f>
        <v>7589</v>
      </c>
      <c r="P22" s="27">
        <f>H22+O22</f>
        <v>10381</v>
      </c>
      <c r="Q22" s="17"/>
    </row>
    <row r="23" spans="3:16" ht="49.5" customHeight="1">
      <c r="C23" s="145" t="s">
        <v>16</v>
      </c>
      <c r="D23" s="146"/>
      <c r="E23" s="146"/>
      <c r="F23" s="24">
        <v>11</v>
      </c>
      <c r="G23" s="24">
        <v>20</v>
      </c>
      <c r="H23" s="25">
        <f>SUM(F23:G23)</f>
        <v>31</v>
      </c>
      <c r="I23" s="26">
        <v>0</v>
      </c>
      <c r="J23" s="24">
        <v>55</v>
      </c>
      <c r="K23" s="24">
        <v>34</v>
      </c>
      <c r="L23" s="24">
        <v>17</v>
      </c>
      <c r="M23" s="24">
        <v>21</v>
      </c>
      <c r="N23" s="24">
        <v>12</v>
      </c>
      <c r="O23" s="25">
        <f>SUM(I23:N23)</f>
        <v>139</v>
      </c>
      <c r="P23" s="27">
        <f>H23+O23</f>
        <v>170</v>
      </c>
    </row>
    <row r="24" spans="3:16" ht="49.5" customHeight="1" thickBot="1">
      <c r="C24" s="151" t="s">
        <v>17</v>
      </c>
      <c r="D24" s="152"/>
      <c r="E24" s="152"/>
      <c r="F24" s="119">
        <f>SUM(F22:F23)</f>
        <v>1314</v>
      </c>
      <c r="G24" s="119">
        <f>SUM(G22:G23)</f>
        <v>1509</v>
      </c>
      <c r="H24" s="122">
        <f>SUM(F24:G24)</f>
        <v>2823</v>
      </c>
      <c r="I24" s="123">
        <f>SUM(I22:I23)</f>
        <v>0</v>
      </c>
      <c r="J24" s="119">
        <f aca="true" t="shared" si="1" ref="J24:O24">SUM(J22:J23)</f>
        <v>3290</v>
      </c>
      <c r="K24" s="119">
        <f t="shared" si="1"/>
        <v>1975</v>
      </c>
      <c r="L24" s="119">
        <f t="shared" si="1"/>
        <v>1205</v>
      </c>
      <c r="M24" s="119">
        <f t="shared" si="1"/>
        <v>871</v>
      </c>
      <c r="N24" s="119">
        <f t="shared" si="1"/>
        <v>387</v>
      </c>
      <c r="O24" s="122">
        <f t="shared" si="1"/>
        <v>7728</v>
      </c>
      <c r="P24" s="121">
        <f>H24+O24</f>
        <v>10551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14</v>
      </c>
      <c r="G30" s="24">
        <v>14</v>
      </c>
      <c r="H30" s="25">
        <f>SUM(F30:G30)</f>
        <v>28</v>
      </c>
      <c r="I30" s="26">
        <v>0</v>
      </c>
      <c r="J30" s="24">
        <v>1048</v>
      </c>
      <c r="K30" s="24">
        <v>733</v>
      </c>
      <c r="L30" s="24">
        <v>558</v>
      </c>
      <c r="M30" s="24">
        <v>491</v>
      </c>
      <c r="N30" s="24">
        <v>292</v>
      </c>
      <c r="O30" s="25">
        <f>SUM(I30:N30)</f>
        <v>3122</v>
      </c>
      <c r="P30" s="27">
        <f>H30+O30</f>
        <v>3150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10</v>
      </c>
      <c r="K31" s="24">
        <v>7</v>
      </c>
      <c r="L31" s="24">
        <v>5</v>
      </c>
      <c r="M31" s="24">
        <v>4</v>
      </c>
      <c r="N31" s="24">
        <v>4</v>
      </c>
      <c r="O31" s="25">
        <f>SUM(I31:N31)</f>
        <v>30</v>
      </c>
      <c r="P31" s="27">
        <f>H31+O31</f>
        <v>30</v>
      </c>
    </row>
    <row r="32" spans="3:16" ht="49.5" customHeight="1" thickBot="1">
      <c r="C32" s="151" t="s">
        <v>17</v>
      </c>
      <c r="D32" s="152"/>
      <c r="E32" s="152"/>
      <c r="F32" s="119">
        <f>SUM(F30:F31)</f>
        <v>14</v>
      </c>
      <c r="G32" s="119">
        <f>SUM(G30:G31)</f>
        <v>14</v>
      </c>
      <c r="H32" s="122">
        <f>SUM(F32:G32)</f>
        <v>28</v>
      </c>
      <c r="I32" s="123">
        <f aca="true" t="shared" si="2" ref="I32:N32">SUM(I30:I31)</f>
        <v>0</v>
      </c>
      <c r="J32" s="119">
        <f t="shared" si="2"/>
        <v>1058</v>
      </c>
      <c r="K32" s="119">
        <f t="shared" si="2"/>
        <v>740</v>
      </c>
      <c r="L32" s="119">
        <f t="shared" si="2"/>
        <v>563</v>
      </c>
      <c r="M32" s="119">
        <f t="shared" si="2"/>
        <v>495</v>
      </c>
      <c r="N32" s="119">
        <f t="shared" si="2"/>
        <v>296</v>
      </c>
      <c r="O32" s="122">
        <f>SUM(I32:N32)</f>
        <v>3152</v>
      </c>
      <c r="P32" s="121">
        <f>H32+O32</f>
        <v>3180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f>SUM(F39:F40)</f>
        <v>0</v>
      </c>
      <c r="G38" s="33">
        <f>SUM(G39:G40)</f>
        <v>0</v>
      </c>
      <c r="H38" s="34">
        <f aca="true" t="shared" si="3" ref="H38:H47">SUM(F38:G38)</f>
        <v>0</v>
      </c>
      <c r="I38" s="35">
        <f>SUM(I39:I40)</f>
        <v>9</v>
      </c>
      <c r="J38" s="33">
        <f>SUM(J39:J40)</f>
        <v>20</v>
      </c>
      <c r="K38" s="33">
        <f>SUM(K39:K40)</f>
        <v>209</v>
      </c>
      <c r="L38" s="33">
        <f>SUM(L39:L40)</f>
        <v>459</v>
      </c>
      <c r="M38" s="33">
        <f>SUM(M39:M40)</f>
        <v>396</v>
      </c>
      <c r="N38" s="34">
        <f aca="true" t="shared" si="4" ref="N38:N47">SUM(I38:M38)</f>
        <v>1093</v>
      </c>
      <c r="O38" s="36">
        <f aca="true" t="shared" si="5" ref="O38:O47">H38+N38</f>
        <v>1093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f t="shared" si="3"/>
        <v>0</v>
      </c>
      <c r="I39" s="26">
        <v>9</v>
      </c>
      <c r="J39" s="24">
        <v>19</v>
      </c>
      <c r="K39" s="24">
        <v>206</v>
      </c>
      <c r="L39" s="24">
        <v>457</v>
      </c>
      <c r="M39" s="24">
        <v>393</v>
      </c>
      <c r="N39" s="25">
        <f t="shared" si="4"/>
        <v>1084</v>
      </c>
      <c r="O39" s="27">
        <f t="shared" si="5"/>
        <v>1084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f t="shared" si="3"/>
        <v>0</v>
      </c>
      <c r="I40" s="123">
        <v>0</v>
      </c>
      <c r="J40" s="119">
        <v>1</v>
      </c>
      <c r="K40" s="119">
        <v>3</v>
      </c>
      <c r="L40" s="119">
        <v>2</v>
      </c>
      <c r="M40" s="119">
        <v>3</v>
      </c>
      <c r="N40" s="122">
        <f t="shared" si="4"/>
        <v>9</v>
      </c>
      <c r="O40" s="121">
        <f t="shared" si="5"/>
        <v>9</v>
      </c>
    </row>
    <row r="41" spans="3:15" ht="49.5" customHeight="1">
      <c r="C41" s="155" t="s">
        <v>35</v>
      </c>
      <c r="D41" s="156"/>
      <c r="E41" s="156"/>
      <c r="F41" s="33">
        <f>SUM(F42:F43)</f>
        <v>0</v>
      </c>
      <c r="G41" s="33">
        <f>SUM(G42:G43)</f>
        <v>0</v>
      </c>
      <c r="H41" s="34">
        <f t="shared" si="3"/>
        <v>0</v>
      </c>
      <c r="I41" s="35">
        <f>SUM(I42:I43)</f>
        <v>133</v>
      </c>
      <c r="J41" s="33">
        <f>SUM(J42:J43)</f>
        <v>163</v>
      </c>
      <c r="K41" s="33">
        <f>SUM(K42:K43)</f>
        <v>190</v>
      </c>
      <c r="L41" s="33">
        <f>SUM(L42:L43)</f>
        <v>204</v>
      </c>
      <c r="M41" s="33">
        <f>SUM(M42:M43)</f>
        <v>84</v>
      </c>
      <c r="N41" s="34">
        <f t="shared" si="4"/>
        <v>774</v>
      </c>
      <c r="O41" s="36">
        <f t="shared" si="5"/>
        <v>774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f t="shared" si="3"/>
        <v>0</v>
      </c>
      <c r="I42" s="26">
        <v>133</v>
      </c>
      <c r="J42" s="24">
        <v>163</v>
      </c>
      <c r="K42" s="24">
        <v>188</v>
      </c>
      <c r="L42" s="24">
        <v>202</v>
      </c>
      <c r="M42" s="24">
        <v>81</v>
      </c>
      <c r="N42" s="25">
        <f t="shared" si="4"/>
        <v>767</v>
      </c>
      <c r="O42" s="27">
        <f t="shared" si="5"/>
        <v>767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f t="shared" si="3"/>
        <v>0</v>
      </c>
      <c r="I43" s="123">
        <v>0</v>
      </c>
      <c r="J43" s="119">
        <v>0</v>
      </c>
      <c r="K43" s="119">
        <v>2</v>
      </c>
      <c r="L43" s="119">
        <v>2</v>
      </c>
      <c r="M43" s="119">
        <v>3</v>
      </c>
      <c r="N43" s="122">
        <f t="shared" si="4"/>
        <v>7</v>
      </c>
      <c r="O43" s="121">
        <f t="shared" si="5"/>
        <v>7</v>
      </c>
    </row>
    <row r="44" spans="3:15" ht="49.5" customHeight="1">
      <c r="C44" s="155" t="s">
        <v>21</v>
      </c>
      <c r="D44" s="156"/>
      <c r="E44" s="156"/>
      <c r="F44" s="33">
        <f>SUM(F45:F46)</f>
        <v>0</v>
      </c>
      <c r="G44" s="33">
        <f>SUM(G45:G46)</f>
        <v>0</v>
      </c>
      <c r="H44" s="34">
        <f t="shared" si="3"/>
        <v>0</v>
      </c>
      <c r="I44" s="35">
        <f>SUM(I45:I46)</f>
        <v>6</v>
      </c>
      <c r="J44" s="33">
        <f>SUM(J45:J46)</f>
        <v>12</v>
      </c>
      <c r="K44" s="33">
        <f>SUM(K45:K46)</f>
        <v>40</v>
      </c>
      <c r="L44" s="33">
        <f>SUM(L45:L46)</f>
        <v>159</v>
      </c>
      <c r="M44" s="33">
        <f>SUM(M45:M46)</f>
        <v>121</v>
      </c>
      <c r="N44" s="34">
        <f>SUM(I44:M44)</f>
        <v>338</v>
      </c>
      <c r="O44" s="36">
        <f t="shared" si="5"/>
        <v>338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f t="shared" si="3"/>
        <v>0</v>
      </c>
      <c r="I45" s="26">
        <v>5</v>
      </c>
      <c r="J45" s="24">
        <v>12</v>
      </c>
      <c r="K45" s="24">
        <v>40</v>
      </c>
      <c r="L45" s="24">
        <v>156</v>
      </c>
      <c r="M45" s="24">
        <v>118</v>
      </c>
      <c r="N45" s="25">
        <f t="shared" si="4"/>
        <v>331</v>
      </c>
      <c r="O45" s="27">
        <f t="shared" si="5"/>
        <v>331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f t="shared" si="3"/>
        <v>0</v>
      </c>
      <c r="I46" s="123">
        <v>1</v>
      </c>
      <c r="J46" s="119">
        <v>0</v>
      </c>
      <c r="K46" s="119">
        <v>0</v>
      </c>
      <c r="L46" s="119">
        <v>3</v>
      </c>
      <c r="M46" s="119">
        <v>3</v>
      </c>
      <c r="N46" s="122">
        <f t="shared" si="4"/>
        <v>7</v>
      </c>
      <c r="O46" s="121">
        <f t="shared" si="5"/>
        <v>7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f t="shared" si="3"/>
        <v>0</v>
      </c>
      <c r="I47" s="127">
        <v>148</v>
      </c>
      <c r="J47" s="125">
        <v>195</v>
      </c>
      <c r="K47" s="125">
        <v>438</v>
      </c>
      <c r="L47" s="125">
        <v>812</v>
      </c>
      <c r="M47" s="125">
        <v>595</v>
      </c>
      <c r="N47" s="126">
        <f t="shared" si="4"/>
        <v>2188</v>
      </c>
      <c r="O47" s="128">
        <f t="shared" si="5"/>
        <v>2188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80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2931</v>
      </c>
      <c r="G10" s="60">
        <f>SUM(G11,G17,G20,G24,G28,G29)</f>
        <v>3605</v>
      </c>
      <c r="H10" s="85">
        <f>SUM(F10:G10)</f>
        <v>6536</v>
      </c>
      <c r="I10" s="135">
        <f aca="true" t="shared" si="0" ref="I10:N10">SUM(I11,I17,I20,I24,I28,I29)</f>
        <v>0</v>
      </c>
      <c r="J10" s="60">
        <f>SUM(J11,J17,J20,J24,J28,J29)</f>
        <v>8612</v>
      </c>
      <c r="K10" s="60">
        <f t="shared" si="0"/>
        <v>5871</v>
      </c>
      <c r="L10" s="60">
        <f t="shared" si="0"/>
        <v>3676</v>
      </c>
      <c r="M10" s="60">
        <f t="shared" si="0"/>
        <v>2804</v>
      </c>
      <c r="N10" s="60">
        <f t="shared" si="0"/>
        <v>1360</v>
      </c>
      <c r="O10" s="129">
        <f>SUM(I10:N10)</f>
        <v>22323</v>
      </c>
      <c r="P10" s="87">
        <f>SUM(O10,H10)</f>
        <v>28859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376</v>
      </c>
      <c r="G11" s="65">
        <f>SUM(G12:G16)</f>
        <v>463</v>
      </c>
      <c r="H11" s="66">
        <f>SUM(F11:G11)</f>
        <v>839</v>
      </c>
      <c r="I11" s="136">
        <f aca="true" t="shared" si="1" ref="I11:N11">SUM(I12:I16)</f>
        <v>0</v>
      </c>
      <c r="J11" s="65">
        <f t="shared" si="1"/>
        <v>1810</v>
      </c>
      <c r="K11" s="65">
        <f t="shared" si="1"/>
        <v>1239</v>
      </c>
      <c r="L11" s="65">
        <f t="shared" si="1"/>
        <v>773</v>
      </c>
      <c r="M11" s="65">
        <f t="shared" si="1"/>
        <v>697</v>
      </c>
      <c r="N11" s="65">
        <f t="shared" si="1"/>
        <v>435</v>
      </c>
      <c r="O11" s="130">
        <f aca="true" t="shared" si="2" ref="O11:O43">SUM(I11:N11)</f>
        <v>4954</v>
      </c>
      <c r="P11" s="68">
        <f aca="true" t="shared" si="3" ref="P11:P43">SUM(O11,H11)</f>
        <v>5793</v>
      </c>
    </row>
    <row r="12" spans="3:16" s="61" customFormat="1" ht="30" customHeight="1">
      <c r="C12" s="62"/>
      <c r="D12" s="63"/>
      <c r="E12" s="69" t="s">
        <v>44</v>
      </c>
      <c r="F12" s="65">
        <v>274</v>
      </c>
      <c r="G12" s="65">
        <v>315</v>
      </c>
      <c r="H12" s="66">
        <f>SUM(F12:G12)</f>
        <v>589</v>
      </c>
      <c r="I12" s="136">
        <v>0</v>
      </c>
      <c r="J12" s="65">
        <v>1094</v>
      </c>
      <c r="K12" s="65">
        <v>610</v>
      </c>
      <c r="L12" s="65">
        <v>292</v>
      </c>
      <c r="M12" s="65">
        <v>261</v>
      </c>
      <c r="N12" s="65">
        <v>142</v>
      </c>
      <c r="O12" s="130">
        <f t="shared" si="2"/>
        <v>2399</v>
      </c>
      <c r="P12" s="68">
        <f t="shared" si="3"/>
        <v>2988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6</v>
      </c>
      <c r="L13" s="65">
        <v>16</v>
      </c>
      <c r="M13" s="65">
        <v>30</v>
      </c>
      <c r="N13" s="65">
        <v>43</v>
      </c>
      <c r="O13" s="130">
        <f t="shared" si="2"/>
        <v>95</v>
      </c>
      <c r="P13" s="68">
        <f t="shared" si="3"/>
        <v>95</v>
      </c>
    </row>
    <row r="14" spans="3:16" s="61" customFormat="1" ht="30" customHeight="1">
      <c r="C14" s="62"/>
      <c r="D14" s="63"/>
      <c r="E14" s="69" t="s">
        <v>46</v>
      </c>
      <c r="F14" s="65">
        <v>33</v>
      </c>
      <c r="G14" s="65">
        <v>59</v>
      </c>
      <c r="H14" s="66">
        <f t="shared" si="4"/>
        <v>92</v>
      </c>
      <c r="I14" s="136">
        <v>0</v>
      </c>
      <c r="J14" s="65">
        <v>203</v>
      </c>
      <c r="K14" s="65">
        <v>143</v>
      </c>
      <c r="L14" s="65">
        <v>100</v>
      </c>
      <c r="M14" s="65">
        <v>114</v>
      </c>
      <c r="N14" s="65">
        <v>76</v>
      </c>
      <c r="O14" s="130">
        <f t="shared" si="2"/>
        <v>636</v>
      </c>
      <c r="P14" s="68">
        <f t="shared" si="3"/>
        <v>728</v>
      </c>
    </row>
    <row r="15" spans="3:16" s="61" customFormat="1" ht="30" customHeight="1">
      <c r="C15" s="62"/>
      <c r="D15" s="63"/>
      <c r="E15" s="69" t="s">
        <v>47</v>
      </c>
      <c r="F15" s="65">
        <v>35</v>
      </c>
      <c r="G15" s="65">
        <v>69</v>
      </c>
      <c r="H15" s="66">
        <f t="shared" si="4"/>
        <v>104</v>
      </c>
      <c r="I15" s="136">
        <v>0</v>
      </c>
      <c r="J15" s="65">
        <v>158</v>
      </c>
      <c r="K15" s="65">
        <v>124</v>
      </c>
      <c r="L15" s="65">
        <v>98</v>
      </c>
      <c r="M15" s="65">
        <v>63</v>
      </c>
      <c r="N15" s="65">
        <v>38</v>
      </c>
      <c r="O15" s="130">
        <f t="shared" si="2"/>
        <v>481</v>
      </c>
      <c r="P15" s="68">
        <f t="shared" si="3"/>
        <v>585</v>
      </c>
    </row>
    <row r="16" spans="3:16" s="61" customFormat="1" ht="30" customHeight="1">
      <c r="C16" s="62"/>
      <c r="D16" s="63"/>
      <c r="E16" s="69" t="s">
        <v>48</v>
      </c>
      <c r="F16" s="65">
        <v>34</v>
      </c>
      <c r="G16" s="65">
        <v>20</v>
      </c>
      <c r="H16" s="66">
        <f t="shared" si="4"/>
        <v>54</v>
      </c>
      <c r="I16" s="136">
        <v>0</v>
      </c>
      <c r="J16" s="65">
        <v>355</v>
      </c>
      <c r="K16" s="65">
        <v>356</v>
      </c>
      <c r="L16" s="65">
        <v>267</v>
      </c>
      <c r="M16" s="65">
        <v>229</v>
      </c>
      <c r="N16" s="65">
        <v>136</v>
      </c>
      <c r="O16" s="130">
        <f t="shared" si="2"/>
        <v>1343</v>
      </c>
      <c r="P16" s="68">
        <f t="shared" si="3"/>
        <v>1397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710</v>
      </c>
      <c r="G17" s="65">
        <f>SUM(G18:G19)</f>
        <v>722</v>
      </c>
      <c r="H17" s="66">
        <f>SUM(F17:G17)</f>
        <v>1432</v>
      </c>
      <c r="I17" s="136">
        <f aca="true" t="shared" si="5" ref="I17:N17">SUM(I18:I19)</f>
        <v>0</v>
      </c>
      <c r="J17" s="65">
        <f t="shared" si="5"/>
        <v>2031</v>
      </c>
      <c r="K17" s="65">
        <f t="shared" si="5"/>
        <v>1258</v>
      </c>
      <c r="L17" s="65">
        <f t="shared" si="5"/>
        <v>678</v>
      </c>
      <c r="M17" s="65">
        <f t="shared" si="5"/>
        <v>451</v>
      </c>
      <c r="N17" s="65">
        <f t="shared" si="5"/>
        <v>176</v>
      </c>
      <c r="O17" s="130">
        <f t="shared" si="2"/>
        <v>4594</v>
      </c>
      <c r="P17" s="68">
        <f t="shared" si="3"/>
        <v>6026</v>
      </c>
    </row>
    <row r="18" spans="3:16" s="61" customFormat="1" ht="30" customHeight="1">
      <c r="C18" s="62"/>
      <c r="D18" s="63"/>
      <c r="E18" s="69" t="s">
        <v>50</v>
      </c>
      <c r="F18" s="65">
        <v>439</v>
      </c>
      <c r="G18" s="65">
        <v>387</v>
      </c>
      <c r="H18" s="66">
        <f t="shared" si="4"/>
        <v>826</v>
      </c>
      <c r="I18" s="136">
        <v>0</v>
      </c>
      <c r="J18" s="65">
        <v>1404</v>
      </c>
      <c r="K18" s="65">
        <v>900</v>
      </c>
      <c r="L18" s="65">
        <v>462</v>
      </c>
      <c r="M18" s="65">
        <v>365</v>
      </c>
      <c r="N18" s="65">
        <v>142</v>
      </c>
      <c r="O18" s="130">
        <f t="shared" si="2"/>
        <v>3273</v>
      </c>
      <c r="P18" s="68">
        <f t="shared" si="3"/>
        <v>4099</v>
      </c>
    </row>
    <row r="19" spans="3:16" s="61" customFormat="1" ht="30" customHeight="1">
      <c r="C19" s="62"/>
      <c r="D19" s="63"/>
      <c r="E19" s="69" t="s">
        <v>51</v>
      </c>
      <c r="F19" s="65">
        <v>271</v>
      </c>
      <c r="G19" s="65">
        <v>335</v>
      </c>
      <c r="H19" s="66">
        <f t="shared" si="4"/>
        <v>606</v>
      </c>
      <c r="I19" s="136">
        <v>0</v>
      </c>
      <c r="J19" s="65">
        <v>627</v>
      </c>
      <c r="K19" s="65">
        <v>358</v>
      </c>
      <c r="L19" s="65">
        <v>216</v>
      </c>
      <c r="M19" s="65">
        <v>86</v>
      </c>
      <c r="N19" s="65">
        <v>34</v>
      </c>
      <c r="O19" s="130">
        <f t="shared" si="2"/>
        <v>1321</v>
      </c>
      <c r="P19" s="68">
        <f t="shared" si="3"/>
        <v>1927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7</v>
      </c>
      <c r="G20" s="65">
        <f>SUM(G21:G23)</f>
        <v>20</v>
      </c>
      <c r="H20" s="66">
        <f t="shared" si="4"/>
        <v>27</v>
      </c>
      <c r="I20" s="136">
        <f aca="true" t="shared" si="6" ref="I20:N20">SUM(I21:I23)</f>
        <v>0</v>
      </c>
      <c r="J20" s="65">
        <f t="shared" si="6"/>
        <v>166</v>
      </c>
      <c r="K20" s="65">
        <f t="shared" si="6"/>
        <v>182</v>
      </c>
      <c r="L20" s="65">
        <f t="shared" si="6"/>
        <v>210</v>
      </c>
      <c r="M20" s="65">
        <f t="shared" si="6"/>
        <v>182</v>
      </c>
      <c r="N20" s="65">
        <f t="shared" si="6"/>
        <v>84</v>
      </c>
      <c r="O20" s="130">
        <f t="shared" si="2"/>
        <v>824</v>
      </c>
      <c r="P20" s="68">
        <f t="shared" si="3"/>
        <v>851</v>
      </c>
    </row>
    <row r="21" spans="3:16" s="61" customFormat="1" ht="30" customHeight="1">
      <c r="C21" s="62"/>
      <c r="D21" s="63"/>
      <c r="E21" s="69" t="s">
        <v>53</v>
      </c>
      <c r="F21" s="65">
        <v>5</v>
      </c>
      <c r="G21" s="65">
        <v>17</v>
      </c>
      <c r="H21" s="66">
        <f t="shared" si="4"/>
        <v>22</v>
      </c>
      <c r="I21" s="136">
        <v>0</v>
      </c>
      <c r="J21" s="65">
        <v>135</v>
      </c>
      <c r="K21" s="65">
        <v>148</v>
      </c>
      <c r="L21" s="65">
        <v>190</v>
      </c>
      <c r="M21" s="65">
        <v>169</v>
      </c>
      <c r="N21" s="65">
        <v>77</v>
      </c>
      <c r="O21" s="130">
        <f t="shared" si="2"/>
        <v>719</v>
      </c>
      <c r="P21" s="68">
        <f t="shared" si="3"/>
        <v>741</v>
      </c>
    </row>
    <row r="22" spans="3:16" s="61" customFormat="1" ht="30" customHeight="1">
      <c r="C22" s="62"/>
      <c r="D22" s="63"/>
      <c r="E22" s="72" t="s">
        <v>54</v>
      </c>
      <c r="F22" s="65">
        <v>2</v>
      </c>
      <c r="G22" s="65">
        <v>3</v>
      </c>
      <c r="H22" s="66">
        <f t="shared" si="4"/>
        <v>5</v>
      </c>
      <c r="I22" s="136">
        <v>0</v>
      </c>
      <c r="J22" s="65">
        <v>31</v>
      </c>
      <c r="K22" s="65">
        <v>34</v>
      </c>
      <c r="L22" s="65">
        <v>20</v>
      </c>
      <c r="M22" s="65">
        <v>13</v>
      </c>
      <c r="N22" s="65">
        <v>7</v>
      </c>
      <c r="O22" s="130">
        <f t="shared" si="2"/>
        <v>105</v>
      </c>
      <c r="P22" s="68">
        <f t="shared" si="3"/>
        <v>110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570</v>
      </c>
      <c r="G24" s="65">
        <f>SUM(G25:G27)</f>
        <v>903</v>
      </c>
      <c r="H24" s="66">
        <f t="shared" si="4"/>
        <v>1473</v>
      </c>
      <c r="I24" s="136">
        <f aca="true" t="shared" si="7" ref="I24:N24">SUM(I25:I27)</f>
        <v>0</v>
      </c>
      <c r="J24" s="65">
        <f>SUM(J25:J27)</f>
        <v>1372</v>
      </c>
      <c r="K24" s="65">
        <f t="shared" si="7"/>
        <v>1278</v>
      </c>
      <c r="L24" s="65">
        <f t="shared" si="7"/>
        <v>857</v>
      </c>
      <c r="M24" s="65">
        <f t="shared" si="7"/>
        <v>622</v>
      </c>
      <c r="N24" s="65">
        <f t="shared" si="7"/>
        <v>286</v>
      </c>
      <c r="O24" s="130">
        <f t="shared" si="2"/>
        <v>4415</v>
      </c>
      <c r="P24" s="68">
        <f t="shared" si="3"/>
        <v>5888</v>
      </c>
    </row>
    <row r="25" spans="3:16" s="61" customFormat="1" ht="30" customHeight="1">
      <c r="C25" s="62"/>
      <c r="D25" s="63"/>
      <c r="E25" s="72" t="s">
        <v>57</v>
      </c>
      <c r="F25" s="65">
        <v>517</v>
      </c>
      <c r="G25" s="65">
        <v>866</v>
      </c>
      <c r="H25" s="66">
        <f t="shared" si="4"/>
        <v>1383</v>
      </c>
      <c r="I25" s="136">
        <v>0</v>
      </c>
      <c r="J25" s="65">
        <v>1330</v>
      </c>
      <c r="K25" s="65">
        <v>1238</v>
      </c>
      <c r="L25" s="65">
        <v>835</v>
      </c>
      <c r="M25" s="65">
        <v>611</v>
      </c>
      <c r="N25" s="65">
        <v>281</v>
      </c>
      <c r="O25" s="130">
        <f t="shared" si="2"/>
        <v>4295</v>
      </c>
      <c r="P25" s="68">
        <f t="shared" si="3"/>
        <v>5678</v>
      </c>
    </row>
    <row r="26" spans="3:16" s="61" customFormat="1" ht="30" customHeight="1">
      <c r="C26" s="62"/>
      <c r="D26" s="63"/>
      <c r="E26" s="72" t="s">
        <v>58</v>
      </c>
      <c r="F26" s="65">
        <v>25</v>
      </c>
      <c r="G26" s="65">
        <v>19</v>
      </c>
      <c r="H26" s="66">
        <f t="shared" si="4"/>
        <v>44</v>
      </c>
      <c r="I26" s="136">
        <v>0</v>
      </c>
      <c r="J26" s="65">
        <v>17</v>
      </c>
      <c r="K26" s="65">
        <v>26</v>
      </c>
      <c r="L26" s="65">
        <v>14</v>
      </c>
      <c r="M26" s="65">
        <v>6</v>
      </c>
      <c r="N26" s="65">
        <v>3</v>
      </c>
      <c r="O26" s="130">
        <f t="shared" si="2"/>
        <v>66</v>
      </c>
      <c r="P26" s="68">
        <f t="shared" si="3"/>
        <v>110</v>
      </c>
    </row>
    <row r="27" spans="3:16" s="61" customFormat="1" ht="30" customHeight="1">
      <c r="C27" s="62"/>
      <c r="D27" s="63"/>
      <c r="E27" s="72" t="s">
        <v>59</v>
      </c>
      <c r="F27" s="65">
        <v>28</v>
      </c>
      <c r="G27" s="65">
        <v>18</v>
      </c>
      <c r="H27" s="66">
        <f t="shared" si="4"/>
        <v>46</v>
      </c>
      <c r="I27" s="136">
        <v>0</v>
      </c>
      <c r="J27" s="65">
        <v>25</v>
      </c>
      <c r="K27" s="65">
        <v>14</v>
      </c>
      <c r="L27" s="65">
        <v>8</v>
      </c>
      <c r="M27" s="65">
        <v>5</v>
      </c>
      <c r="N27" s="65">
        <v>2</v>
      </c>
      <c r="O27" s="130">
        <f t="shared" si="2"/>
        <v>54</v>
      </c>
      <c r="P27" s="68">
        <f t="shared" si="3"/>
        <v>100</v>
      </c>
    </row>
    <row r="28" spans="3:16" s="61" customFormat="1" ht="30" customHeight="1">
      <c r="C28" s="62"/>
      <c r="D28" s="74" t="s">
        <v>60</v>
      </c>
      <c r="E28" s="75"/>
      <c r="F28" s="65">
        <v>21</v>
      </c>
      <c r="G28" s="65">
        <v>16</v>
      </c>
      <c r="H28" s="66">
        <f t="shared" si="4"/>
        <v>37</v>
      </c>
      <c r="I28" s="136">
        <v>0</v>
      </c>
      <c r="J28" s="65">
        <v>75</v>
      </c>
      <c r="K28" s="65">
        <v>57</v>
      </c>
      <c r="L28" s="65">
        <v>62</v>
      </c>
      <c r="M28" s="65">
        <v>66</v>
      </c>
      <c r="N28" s="65">
        <v>32</v>
      </c>
      <c r="O28" s="130">
        <f t="shared" si="2"/>
        <v>292</v>
      </c>
      <c r="P28" s="68">
        <f t="shared" si="3"/>
        <v>329</v>
      </c>
    </row>
    <row r="29" spans="3:16" s="61" customFormat="1" ht="30" customHeight="1" thickBot="1">
      <c r="C29" s="76"/>
      <c r="D29" s="77" t="s">
        <v>61</v>
      </c>
      <c r="E29" s="78"/>
      <c r="F29" s="79">
        <v>1247</v>
      </c>
      <c r="G29" s="79">
        <v>1481</v>
      </c>
      <c r="H29" s="80">
        <f t="shared" si="4"/>
        <v>2728</v>
      </c>
      <c r="I29" s="137">
        <v>0</v>
      </c>
      <c r="J29" s="79">
        <v>3158</v>
      </c>
      <c r="K29" s="79">
        <v>1857</v>
      </c>
      <c r="L29" s="79">
        <v>1096</v>
      </c>
      <c r="M29" s="79">
        <v>786</v>
      </c>
      <c r="N29" s="79">
        <v>347</v>
      </c>
      <c r="O29" s="131">
        <f t="shared" si="2"/>
        <v>7244</v>
      </c>
      <c r="P29" s="82">
        <f t="shared" si="3"/>
        <v>9972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14</v>
      </c>
      <c r="G30" s="60">
        <f>SUM(G31:G39)</f>
        <v>14</v>
      </c>
      <c r="H30" s="85">
        <f t="shared" si="4"/>
        <v>28</v>
      </c>
      <c r="I30" s="135">
        <f aca="true" t="shared" si="8" ref="I30:N30">SUM(I31:I39)</f>
        <v>0</v>
      </c>
      <c r="J30" s="60">
        <f t="shared" si="8"/>
        <v>1212</v>
      </c>
      <c r="K30" s="60">
        <f t="shared" si="8"/>
        <v>846</v>
      </c>
      <c r="L30" s="60">
        <f t="shared" si="8"/>
        <v>649</v>
      </c>
      <c r="M30" s="60">
        <f t="shared" si="8"/>
        <v>544</v>
      </c>
      <c r="N30" s="60">
        <f t="shared" si="8"/>
        <v>310</v>
      </c>
      <c r="O30" s="129">
        <f t="shared" si="2"/>
        <v>3561</v>
      </c>
      <c r="P30" s="87">
        <f t="shared" si="3"/>
        <v>3589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148</v>
      </c>
      <c r="K31" s="89">
        <v>152</v>
      </c>
      <c r="L31" s="89">
        <v>90</v>
      </c>
      <c r="M31" s="89">
        <v>52</v>
      </c>
      <c r="N31" s="89">
        <v>18</v>
      </c>
      <c r="O31" s="132">
        <f t="shared" si="2"/>
        <v>460</v>
      </c>
      <c r="P31" s="92">
        <f t="shared" si="3"/>
        <v>460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18</v>
      </c>
      <c r="K32" s="65">
        <v>17</v>
      </c>
      <c r="L32" s="65">
        <v>13</v>
      </c>
      <c r="M32" s="65">
        <v>7</v>
      </c>
      <c r="N32" s="65">
        <v>5</v>
      </c>
      <c r="O32" s="130">
        <f t="shared" si="2"/>
        <v>60</v>
      </c>
      <c r="P32" s="68">
        <f t="shared" si="3"/>
        <v>60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798</v>
      </c>
      <c r="K33" s="65">
        <v>464</v>
      </c>
      <c r="L33" s="65">
        <v>259</v>
      </c>
      <c r="M33" s="65">
        <v>132</v>
      </c>
      <c r="N33" s="65">
        <v>53</v>
      </c>
      <c r="O33" s="130">
        <f t="shared" si="2"/>
        <v>1706</v>
      </c>
      <c r="P33" s="68">
        <f t="shared" si="3"/>
        <v>1706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40</v>
      </c>
      <c r="K34" s="65">
        <v>36</v>
      </c>
      <c r="L34" s="65">
        <v>47</v>
      </c>
      <c r="M34" s="65">
        <v>37</v>
      </c>
      <c r="N34" s="65">
        <v>23</v>
      </c>
      <c r="O34" s="130">
        <f t="shared" si="2"/>
        <v>183</v>
      </c>
      <c r="P34" s="68">
        <f t="shared" si="3"/>
        <v>183</v>
      </c>
    </row>
    <row r="35" spans="3:16" s="61" customFormat="1" ht="30" customHeight="1">
      <c r="C35" s="62"/>
      <c r="D35" s="74" t="s">
        <v>66</v>
      </c>
      <c r="E35" s="75"/>
      <c r="F35" s="65">
        <v>14</v>
      </c>
      <c r="G35" s="65">
        <v>14</v>
      </c>
      <c r="H35" s="66">
        <f t="shared" si="4"/>
        <v>28</v>
      </c>
      <c r="I35" s="136">
        <v>0</v>
      </c>
      <c r="J35" s="65">
        <v>137</v>
      </c>
      <c r="K35" s="65">
        <v>83</v>
      </c>
      <c r="L35" s="65">
        <v>53</v>
      </c>
      <c r="M35" s="65">
        <v>34</v>
      </c>
      <c r="N35" s="65">
        <v>11</v>
      </c>
      <c r="O35" s="130">
        <f t="shared" si="2"/>
        <v>318</v>
      </c>
      <c r="P35" s="68">
        <f t="shared" si="3"/>
        <v>346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70</v>
      </c>
      <c r="K36" s="65">
        <v>86</v>
      </c>
      <c r="L36" s="65">
        <v>113</v>
      </c>
      <c r="M36" s="65">
        <v>62</v>
      </c>
      <c r="N36" s="65">
        <v>38</v>
      </c>
      <c r="O36" s="130">
        <f t="shared" si="2"/>
        <v>369</v>
      </c>
      <c r="P36" s="68">
        <f t="shared" si="3"/>
        <v>369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1</v>
      </c>
      <c r="K38" s="65">
        <v>8</v>
      </c>
      <c r="L38" s="65">
        <v>74</v>
      </c>
      <c r="M38" s="65">
        <v>220</v>
      </c>
      <c r="N38" s="65">
        <v>162</v>
      </c>
      <c r="O38" s="130">
        <f t="shared" si="2"/>
        <v>465</v>
      </c>
      <c r="P38" s="68">
        <f t="shared" si="3"/>
        <v>465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151</v>
      </c>
      <c r="K40" s="60">
        <f>SUM(K41:K43)</f>
        <v>196</v>
      </c>
      <c r="L40" s="60">
        <f>SUM(L41:L43)</f>
        <v>442</v>
      </c>
      <c r="M40" s="60">
        <f>SUM(M41:M43)</f>
        <v>833</v>
      </c>
      <c r="N40" s="60">
        <f>SUM(N41:N43)</f>
        <v>608</v>
      </c>
      <c r="O40" s="129">
        <f>SUM(I40:N40)</f>
        <v>2230</v>
      </c>
      <c r="P40" s="87">
        <f t="shared" si="3"/>
        <v>2230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9</v>
      </c>
      <c r="K41" s="65">
        <v>20</v>
      </c>
      <c r="L41" s="65">
        <v>208</v>
      </c>
      <c r="M41" s="65">
        <v>464</v>
      </c>
      <c r="N41" s="65">
        <v>399</v>
      </c>
      <c r="O41" s="130">
        <f t="shared" si="2"/>
        <v>1100</v>
      </c>
      <c r="P41" s="68">
        <f t="shared" si="3"/>
        <v>1100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136</v>
      </c>
      <c r="K42" s="65">
        <v>164</v>
      </c>
      <c r="L42" s="65">
        <v>193</v>
      </c>
      <c r="M42" s="65">
        <v>207</v>
      </c>
      <c r="N42" s="65">
        <v>84</v>
      </c>
      <c r="O42" s="130">
        <f t="shared" si="2"/>
        <v>784</v>
      </c>
      <c r="P42" s="68">
        <f t="shared" si="3"/>
        <v>784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6</v>
      </c>
      <c r="K43" s="79">
        <v>12</v>
      </c>
      <c r="L43" s="79">
        <v>41</v>
      </c>
      <c r="M43" s="79">
        <v>162</v>
      </c>
      <c r="N43" s="79">
        <v>125</v>
      </c>
      <c r="O43" s="131">
        <f t="shared" si="2"/>
        <v>346</v>
      </c>
      <c r="P43" s="82">
        <f t="shared" si="3"/>
        <v>346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2945</v>
      </c>
      <c r="G44" s="99">
        <f>SUM(G10,G30,G40)</f>
        <v>3619</v>
      </c>
      <c r="H44" s="101">
        <f>SUM(F44:G44)</f>
        <v>6564</v>
      </c>
      <c r="I44" s="142">
        <f aca="true" t="shared" si="9" ref="I44:N44">SUM(I10,I30,I40)</f>
        <v>0</v>
      </c>
      <c r="J44" s="99">
        <f t="shared" si="9"/>
        <v>9975</v>
      </c>
      <c r="K44" s="99">
        <f t="shared" si="9"/>
        <v>6913</v>
      </c>
      <c r="L44" s="99">
        <f t="shared" si="9"/>
        <v>4767</v>
      </c>
      <c r="M44" s="99">
        <f t="shared" si="9"/>
        <v>4181</v>
      </c>
      <c r="N44" s="99">
        <f t="shared" si="9"/>
        <v>2278</v>
      </c>
      <c r="O44" s="134">
        <f>SUM(I44:N44)</f>
        <v>28114</v>
      </c>
      <c r="P44" s="103">
        <f>SUM(O44,H44)</f>
        <v>34678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3033899</v>
      </c>
      <c r="G46" s="60">
        <f>SUM(G47,G53,G56,G60,G64,G65)</f>
        <v>5422332</v>
      </c>
      <c r="H46" s="85">
        <f>SUM(F46:G46)</f>
        <v>8456231</v>
      </c>
      <c r="I46" s="86">
        <f aca="true" t="shared" si="10" ref="I46:N46">SUM(I47,I53,I56,I60,I64,I65)</f>
        <v>0</v>
      </c>
      <c r="J46" s="60">
        <f t="shared" si="10"/>
        <v>25753694</v>
      </c>
      <c r="K46" s="60">
        <f t="shared" si="10"/>
        <v>20992137</v>
      </c>
      <c r="L46" s="60">
        <f t="shared" si="10"/>
        <v>17982082</v>
      </c>
      <c r="M46" s="60">
        <f t="shared" si="10"/>
        <v>16446386</v>
      </c>
      <c r="N46" s="60">
        <f t="shared" si="10"/>
        <v>8659540</v>
      </c>
      <c r="O46" s="129">
        <f>SUM(I46:N46)</f>
        <v>89833839</v>
      </c>
      <c r="P46" s="87">
        <f>SUM(O46,H46)</f>
        <v>98290070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651776</v>
      </c>
      <c r="G47" s="65">
        <f>SUM(G48:G52)</f>
        <v>1118759</v>
      </c>
      <c r="H47" s="66">
        <f aca="true" t="shared" si="11" ref="H47:H79">SUM(F47:G47)</f>
        <v>1770535</v>
      </c>
      <c r="I47" s="67">
        <f aca="true" t="shared" si="12" ref="I47:N47">SUM(I48:I52)</f>
        <v>0</v>
      </c>
      <c r="J47" s="65">
        <f t="shared" si="12"/>
        <v>4996104</v>
      </c>
      <c r="K47" s="65">
        <f t="shared" si="12"/>
        <v>4068992</v>
      </c>
      <c r="L47" s="65">
        <f t="shared" si="12"/>
        <v>3181770</v>
      </c>
      <c r="M47" s="65">
        <f t="shared" si="12"/>
        <v>3456955</v>
      </c>
      <c r="N47" s="65">
        <f t="shared" si="12"/>
        <v>2664774</v>
      </c>
      <c r="O47" s="130">
        <f aca="true" t="shared" si="13" ref="O47:O79">SUM(I47:N47)</f>
        <v>18368595</v>
      </c>
      <c r="P47" s="68">
        <f aca="true" t="shared" si="14" ref="P47:P79">SUM(O47,H47)</f>
        <v>20139130</v>
      </c>
    </row>
    <row r="48" spans="3:16" s="61" customFormat="1" ht="30" customHeight="1">
      <c r="C48" s="62"/>
      <c r="D48" s="63"/>
      <c r="E48" s="69" t="s">
        <v>44</v>
      </c>
      <c r="F48" s="65">
        <v>443550</v>
      </c>
      <c r="G48" s="65">
        <v>618145</v>
      </c>
      <c r="H48" s="66">
        <f t="shared" si="11"/>
        <v>1061695</v>
      </c>
      <c r="I48" s="67">
        <v>0</v>
      </c>
      <c r="J48" s="65">
        <v>3254738</v>
      </c>
      <c r="K48" s="65">
        <v>2587595</v>
      </c>
      <c r="L48" s="65">
        <v>2054481</v>
      </c>
      <c r="M48" s="65">
        <v>2330290</v>
      </c>
      <c r="N48" s="65">
        <v>1753978</v>
      </c>
      <c r="O48" s="130">
        <f t="shared" si="13"/>
        <v>11981082</v>
      </c>
      <c r="P48" s="68">
        <f t="shared" si="14"/>
        <v>13042777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0</v>
      </c>
      <c r="K49" s="65">
        <v>28722</v>
      </c>
      <c r="L49" s="65">
        <v>101696</v>
      </c>
      <c r="M49" s="65">
        <v>200525</v>
      </c>
      <c r="N49" s="65">
        <v>294707</v>
      </c>
      <c r="O49" s="130">
        <f t="shared" si="13"/>
        <v>625650</v>
      </c>
      <c r="P49" s="68">
        <f t="shared" si="14"/>
        <v>625650</v>
      </c>
    </row>
    <row r="50" spans="3:16" s="61" customFormat="1" ht="30" customHeight="1">
      <c r="C50" s="62"/>
      <c r="D50" s="63"/>
      <c r="E50" s="69" t="s">
        <v>46</v>
      </c>
      <c r="F50" s="65">
        <v>82311</v>
      </c>
      <c r="G50" s="65">
        <v>210987</v>
      </c>
      <c r="H50" s="66">
        <f t="shared" si="11"/>
        <v>293298</v>
      </c>
      <c r="I50" s="67">
        <v>0</v>
      </c>
      <c r="J50" s="65">
        <v>791096</v>
      </c>
      <c r="K50" s="65">
        <v>592104</v>
      </c>
      <c r="L50" s="65">
        <v>404378</v>
      </c>
      <c r="M50" s="65">
        <v>491586</v>
      </c>
      <c r="N50" s="65">
        <v>396102</v>
      </c>
      <c r="O50" s="130">
        <f t="shared" si="13"/>
        <v>2675266</v>
      </c>
      <c r="P50" s="68">
        <f t="shared" si="14"/>
        <v>2968564</v>
      </c>
    </row>
    <row r="51" spans="3:16" s="61" customFormat="1" ht="30" customHeight="1">
      <c r="C51" s="62"/>
      <c r="D51" s="63"/>
      <c r="E51" s="69" t="s">
        <v>47</v>
      </c>
      <c r="F51" s="65">
        <v>91845</v>
      </c>
      <c r="G51" s="65">
        <v>275178</v>
      </c>
      <c r="H51" s="66">
        <f t="shared" si="11"/>
        <v>367023</v>
      </c>
      <c r="I51" s="67">
        <v>0</v>
      </c>
      <c r="J51" s="65">
        <v>661424</v>
      </c>
      <c r="K51" s="65">
        <v>547632</v>
      </c>
      <c r="L51" s="65">
        <v>421905</v>
      </c>
      <c r="M51" s="65">
        <v>259470</v>
      </c>
      <c r="N51" s="65">
        <v>120721</v>
      </c>
      <c r="O51" s="130">
        <f t="shared" si="13"/>
        <v>2011152</v>
      </c>
      <c r="P51" s="68">
        <f t="shared" si="14"/>
        <v>2378175</v>
      </c>
    </row>
    <row r="52" spans="3:16" s="61" customFormat="1" ht="30" customHeight="1">
      <c r="C52" s="62"/>
      <c r="D52" s="63"/>
      <c r="E52" s="69" t="s">
        <v>48</v>
      </c>
      <c r="F52" s="65">
        <v>34070</v>
      </c>
      <c r="G52" s="65">
        <v>14449</v>
      </c>
      <c r="H52" s="66">
        <f t="shared" si="11"/>
        <v>48519</v>
      </c>
      <c r="I52" s="67">
        <v>0</v>
      </c>
      <c r="J52" s="65">
        <v>288846</v>
      </c>
      <c r="K52" s="65">
        <v>312939</v>
      </c>
      <c r="L52" s="65">
        <v>199310</v>
      </c>
      <c r="M52" s="65">
        <v>175084</v>
      </c>
      <c r="N52" s="65">
        <v>99266</v>
      </c>
      <c r="O52" s="130">
        <f t="shared" si="13"/>
        <v>1075445</v>
      </c>
      <c r="P52" s="68">
        <f t="shared" si="14"/>
        <v>1123964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1413315</v>
      </c>
      <c r="G53" s="65">
        <f>SUM(G54:G55)</f>
        <v>2834002</v>
      </c>
      <c r="H53" s="66">
        <f t="shared" si="11"/>
        <v>4247317</v>
      </c>
      <c r="I53" s="67">
        <f aca="true" t="shared" si="15" ref="I53:N53">SUM(I54:I55)</f>
        <v>0</v>
      </c>
      <c r="J53" s="65">
        <f t="shared" si="15"/>
        <v>13863785</v>
      </c>
      <c r="K53" s="65">
        <f t="shared" si="15"/>
        <v>10756394</v>
      </c>
      <c r="L53" s="65">
        <f t="shared" si="15"/>
        <v>7964383</v>
      </c>
      <c r="M53" s="65">
        <f t="shared" si="15"/>
        <v>6437010</v>
      </c>
      <c r="N53" s="65">
        <f t="shared" si="15"/>
        <v>2825081</v>
      </c>
      <c r="O53" s="130">
        <f t="shared" si="13"/>
        <v>41846653</v>
      </c>
      <c r="P53" s="68">
        <f t="shared" si="14"/>
        <v>46093970</v>
      </c>
    </row>
    <row r="54" spans="3:16" s="61" customFormat="1" ht="30" customHeight="1">
      <c r="C54" s="62"/>
      <c r="D54" s="63"/>
      <c r="E54" s="69" t="s">
        <v>50</v>
      </c>
      <c r="F54" s="65">
        <v>824507</v>
      </c>
      <c r="G54" s="65">
        <v>1438656</v>
      </c>
      <c r="H54" s="66">
        <f t="shared" si="11"/>
        <v>2263163</v>
      </c>
      <c r="I54" s="67">
        <v>0</v>
      </c>
      <c r="J54" s="65">
        <v>9983918</v>
      </c>
      <c r="K54" s="65">
        <v>8164746</v>
      </c>
      <c r="L54" s="65">
        <v>5893290</v>
      </c>
      <c r="M54" s="65">
        <v>5533521</v>
      </c>
      <c r="N54" s="65">
        <v>2415850</v>
      </c>
      <c r="O54" s="130">
        <f t="shared" si="13"/>
        <v>31991325</v>
      </c>
      <c r="P54" s="68">
        <f t="shared" si="14"/>
        <v>34254488</v>
      </c>
    </row>
    <row r="55" spans="3:16" s="61" customFormat="1" ht="30" customHeight="1">
      <c r="C55" s="62"/>
      <c r="D55" s="63"/>
      <c r="E55" s="69" t="s">
        <v>51</v>
      </c>
      <c r="F55" s="65">
        <v>588808</v>
      </c>
      <c r="G55" s="65">
        <v>1395346</v>
      </c>
      <c r="H55" s="66">
        <f t="shared" si="11"/>
        <v>1984154</v>
      </c>
      <c r="I55" s="67">
        <v>0</v>
      </c>
      <c r="J55" s="65">
        <v>3879867</v>
      </c>
      <c r="K55" s="65">
        <v>2591648</v>
      </c>
      <c r="L55" s="65">
        <v>2071093</v>
      </c>
      <c r="M55" s="65">
        <v>903489</v>
      </c>
      <c r="N55" s="65">
        <v>409231</v>
      </c>
      <c r="O55" s="130">
        <f t="shared" si="13"/>
        <v>9855328</v>
      </c>
      <c r="P55" s="68">
        <f t="shared" si="14"/>
        <v>11839482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16014</v>
      </c>
      <c r="G56" s="65">
        <f>SUM(G57:G59)</f>
        <v>93018</v>
      </c>
      <c r="H56" s="66">
        <f t="shared" si="11"/>
        <v>109032</v>
      </c>
      <c r="I56" s="67">
        <f aca="true" t="shared" si="16" ref="I56:N56">SUM(I57:I59)</f>
        <v>0</v>
      </c>
      <c r="J56" s="65">
        <f t="shared" si="16"/>
        <v>937581</v>
      </c>
      <c r="K56" s="65">
        <f t="shared" si="16"/>
        <v>1263445</v>
      </c>
      <c r="L56" s="65">
        <f t="shared" si="16"/>
        <v>2599422</v>
      </c>
      <c r="M56" s="65">
        <f t="shared" si="16"/>
        <v>2807057</v>
      </c>
      <c r="N56" s="65">
        <f t="shared" si="16"/>
        <v>1297331</v>
      </c>
      <c r="O56" s="130">
        <f t="shared" si="13"/>
        <v>8904836</v>
      </c>
      <c r="P56" s="68">
        <f t="shared" si="14"/>
        <v>9013868</v>
      </c>
    </row>
    <row r="57" spans="3:16" s="61" customFormat="1" ht="30" customHeight="1">
      <c r="C57" s="62"/>
      <c r="D57" s="63"/>
      <c r="E57" s="69" t="s">
        <v>53</v>
      </c>
      <c r="F57" s="65">
        <v>9283</v>
      </c>
      <c r="G57" s="65">
        <v>72187</v>
      </c>
      <c r="H57" s="66">
        <f t="shared" si="11"/>
        <v>81470</v>
      </c>
      <c r="I57" s="67">
        <v>0</v>
      </c>
      <c r="J57" s="65">
        <v>756420</v>
      </c>
      <c r="K57" s="65">
        <v>1040585</v>
      </c>
      <c r="L57" s="65">
        <v>2380919</v>
      </c>
      <c r="M57" s="65">
        <v>2655554</v>
      </c>
      <c r="N57" s="65">
        <v>1233089</v>
      </c>
      <c r="O57" s="130">
        <f t="shared" si="13"/>
        <v>8066567</v>
      </c>
      <c r="P57" s="68">
        <f t="shared" si="14"/>
        <v>8148037</v>
      </c>
    </row>
    <row r="58" spans="3:16" s="61" customFormat="1" ht="30" customHeight="1">
      <c r="C58" s="62"/>
      <c r="D58" s="63"/>
      <c r="E58" s="72" t="s">
        <v>54</v>
      </c>
      <c r="F58" s="65">
        <v>6731</v>
      </c>
      <c r="G58" s="65">
        <v>20831</v>
      </c>
      <c r="H58" s="66">
        <f t="shared" si="11"/>
        <v>27562</v>
      </c>
      <c r="I58" s="67">
        <v>0</v>
      </c>
      <c r="J58" s="65">
        <v>181161</v>
      </c>
      <c r="K58" s="65">
        <v>222860</v>
      </c>
      <c r="L58" s="65">
        <v>218503</v>
      </c>
      <c r="M58" s="65">
        <v>151503</v>
      </c>
      <c r="N58" s="65">
        <v>64242</v>
      </c>
      <c r="O58" s="130">
        <f t="shared" si="13"/>
        <v>838269</v>
      </c>
      <c r="P58" s="68">
        <f t="shared" si="14"/>
        <v>865831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SUM(F61)</f>
        <v>275222</v>
      </c>
      <c r="G60" s="65">
        <f>SUM(G61)</f>
        <v>564715</v>
      </c>
      <c r="H60" s="66">
        <f t="shared" si="11"/>
        <v>839937</v>
      </c>
      <c r="I60" s="67">
        <f aca="true" t="shared" si="17" ref="I60:N60">SUM(I61)</f>
        <v>0</v>
      </c>
      <c r="J60" s="65">
        <f t="shared" si="17"/>
        <v>973049</v>
      </c>
      <c r="K60" s="65">
        <f t="shared" si="17"/>
        <v>1596942</v>
      </c>
      <c r="L60" s="65">
        <f t="shared" si="17"/>
        <v>1241039</v>
      </c>
      <c r="M60" s="65">
        <f t="shared" si="17"/>
        <v>1045376</v>
      </c>
      <c r="N60" s="65">
        <f t="shared" si="17"/>
        <v>585344</v>
      </c>
      <c r="O60" s="130">
        <f t="shared" si="13"/>
        <v>5441750</v>
      </c>
      <c r="P60" s="68">
        <f t="shared" si="14"/>
        <v>6281687</v>
      </c>
    </row>
    <row r="61" spans="3:16" s="61" customFormat="1" ht="30" customHeight="1">
      <c r="C61" s="62"/>
      <c r="D61" s="63"/>
      <c r="E61" s="72" t="s">
        <v>57</v>
      </c>
      <c r="F61" s="65">
        <v>275222</v>
      </c>
      <c r="G61" s="65">
        <v>564715</v>
      </c>
      <c r="H61" s="66">
        <f t="shared" si="11"/>
        <v>839937</v>
      </c>
      <c r="I61" s="67">
        <v>0</v>
      </c>
      <c r="J61" s="65">
        <v>973049</v>
      </c>
      <c r="K61" s="65">
        <v>1596942</v>
      </c>
      <c r="L61" s="65">
        <v>1241039</v>
      </c>
      <c r="M61" s="65">
        <v>1045376</v>
      </c>
      <c r="N61" s="65">
        <v>585344</v>
      </c>
      <c r="O61" s="130">
        <f t="shared" si="13"/>
        <v>5441750</v>
      </c>
      <c r="P61" s="68">
        <f t="shared" si="14"/>
        <v>6281687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f t="shared" si="11"/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60</v>
      </c>
      <c r="E64" s="75"/>
      <c r="F64" s="65">
        <v>127562</v>
      </c>
      <c r="G64" s="65">
        <v>161508</v>
      </c>
      <c r="H64" s="66">
        <f t="shared" si="11"/>
        <v>289070</v>
      </c>
      <c r="I64" s="67">
        <v>0</v>
      </c>
      <c r="J64" s="65">
        <v>1210367</v>
      </c>
      <c r="K64" s="65">
        <v>1105444</v>
      </c>
      <c r="L64" s="65">
        <v>1373059</v>
      </c>
      <c r="M64" s="65">
        <v>1530854</v>
      </c>
      <c r="N64" s="65">
        <v>784085</v>
      </c>
      <c r="O64" s="130">
        <f t="shared" si="13"/>
        <v>6003809</v>
      </c>
      <c r="P64" s="68">
        <f t="shared" si="14"/>
        <v>6292879</v>
      </c>
    </row>
    <row r="65" spans="3:16" s="61" customFormat="1" ht="30" customHeight="1" thickBot="1">
      <c r="C65" s="76"/>
      <c r="D65" s="77" t="s">
        <v>61</v>
      </c>
      <c r="E65" s="78"/>
      <c r="F65" s="79">
        <v>550010</v>
      </c>
      <c r="G65" s="79">
        <v>650330</v>
      </c>
      <c r="H65" s="80">
        <f t="shared" si="11"/>
        <v>1200340</v>
      </c>
      <c r="I65" s="81">
        <v>0</v>
      </c>
      <c r="J65" s="79">
        <v>3772808</v>
      </c>
      <c r="K65" s="79">
        <v>2200920</v>
      </c>
      <c r="L65" s="79">
        <v>1622409</v>
      </c>
      <c r="M65" s="79">
        <v>1169134</v>
      </c>
      <c r="N65" s="79">
        <v>502925</v>
      </c>
      <c r="O65" s="131">
        <f t="shared" si="13"/>
        <v>9268196</v>
      </c>
      <c r="P65" s="82">
        <f t="shared" si="14"/>
        <v>10468536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70473</v>
      </c>
      <c r="G66" s="60">
        <f>SUM(G67:G75)</f>
        <v>116111</v>
      </c>
      <c r="H66" s="85">
        <f t="shared" si="11"/>
        <v>186584</v>
      </c>
      <c r="I66" s="86">
        <f aca="true" t="shared" si="18" ref="I66:N66">SUM(I67:I75)</f>
        <v>0</v>
      </c>
      <c r="J66" s="60">
        <f t="shared" si="18"/>
        <v>10177064</v>
      </c>
      <c r="K66" s="60">
        <f t="shared" si="18"/>
        <v>10053927</v>
      </c>
      <c r="L66" s="60">
        <f t="shared" si="18"/>
        <v>11851273</v>
      </c>
      <c r="M66" s="60">
        <f t="shared" si="18"/>
        <v>13134826</v>
      </c>
      <c r="N66" s="60">
        <f t="shared" si="18"/>
        <v>8802795</v>
      </c>
      <c r="O66" s="129">
        <f t="shared" si="13"/>
        <v>54019885</v>
      </c>
      <c r="P66" s="87">
        <f t="shared" si="14"/>
        <v>54206469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1002006</v>
      </c>
      <c r="K67" s="89">
        <v>1679216</v>
      </c>
      <c r="L67" s="89">
        <v>1550227</v>
      </c>
      <c r="M67" s="89">
        <v>1094922</v>
      </c>
      <c r="N67" s="89">
        <v>472756</v>
      </c>
      <c r="O67" s="132">
        <f t="shared" si="13"/>
        <v>5799127</v>
      </c>
      <c r="P67" s="92">
        <f t="shared" si="14"/>
        <v>5799127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30012</v>
      </c>
      <c r="K68" s="65">
        <v>34349</v>
      </c>
      <c r="L68" s="65">
        <v>20433</v>
      </c>
      <c r="M68" s="65">
        <v>11218</v>
      </c>
      <c r="N68" s="65">
        <v>31801</v>
      </c>
      <c r="O68" s="130">
        <f t="shared" si="13"/>
        <v>127813</v>
      </c>
      <c r="P68" s="68">
        <f t="shared" si="14"/>
        <v>127813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5057170</v>
      </c>
      <c r="K69" s="65">
        <v>3897482</v>
      </c>
      <c r="L69" s="65">
        <v>3073063</v>
      </c>
      <c r="M69" s="65">
        <v>2095974</v>
      </c>
      <c r="N69" s="65">
        <v>1090764</v>
      </c>
      <c r="O69" s="130">
        <f t="shared" si="13"/>
        <v>15214453</v>
      </c>
      <c r="P69" s="68">
        <f t="shared" si="14"/>
        <v>15214453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461049</v>
      </c>
      <c r="K70" s="65">
        <v>395919</v>
      </c>
      <c r="L70" s="65">
        <v>721580</v>
      </c>
      <c r="M70" s="65">
        <v>707323</v>
      </c>
      <c r="N70" s="65">
        <v>570618</v>
      </c>
      <c r="O70" s="130">
        <f t="shared" si="13"/>
        <v>2856489</v>
      </c>
      <c r="P70" s="68">
        <f t="shared" si="14"/>
        <v>2856489</v>
      </c>
    </row>
    <row r="71" spans="3:16" s="61" customFormat="1" ht="30" customHeight="1">
      <c r="C71" s="62"/>
      <c r="D71" s="74" t="s">
        <v>66</v>
      </c>
      <c r="E71" s="75"/>
      <c r="F71" s="65">
        <v>70473</v>
      </c>
      <c r="G71" s="65">
        <v>116111</v>
      </c>
      <c r="H71" s="65">
        <f t="shared" si="11"/>
        <v>186584</v>
      </c>
      <c r="I71" s="67">
        <v>0</v>
      </c>
      <c r="J71" s="65">
        <v>1788122</v>
      </c>
      <c r="K71" s="65">
        <v>1510796</v>
      </c>
      <c r="L71" s="65">
        <v>1291278</v>
      </c>
      <c r="M71" s="65">
        <v>904222</v>
      </c>
      <c r="N71" s="65">
        <v>281211</v>
      </c>
      <c r="O71" s="130">
        <f t="shared" si="13"/>
        <v>5775629</v>
      </c>
      <c r="P71" s="68">
        <f t="shared" si="14"/>
        <v>5962213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1817085</v>
      </c>
      <c r="K72" s="65">
        <v>2340632</v>
      </c>
      <c r="L72" s="65">
        <v>3199742</v>
      </c>
      <c r="M72" s="65">
        <v>1755889</v>
      </c>
      <c r="N72" s="65">
        <v>1057837</v>
      </c>
      <c r="O72" s="130">
        <f t="shared" si="13"/>
        <v>10171185</v>
      </c>
      <c r="P72" s="68">
        <f t="shared" si="14"/>
        <v>10171185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21620</v>
      </c>
      <c r="K74" s="65">
        <v>195533</v>
      </c>
      <c r="L74" s="65">
        <v>1994950</v>
      </c>
      <c r="M74" s="65">
        <v>6565278</v>
      </c>
      <c r="N74" s="65">
        <v>5297808</v>
      </c>
      <c r="O74" s="130">
        <f t="shared" si="13"/>
        <v>14075189</v>
      </c>
      <c r="P74" s="68">
        <f t="shared" si="14"/>
        <v>14075189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3792150</v>
      </c>
      <c r="K76" s="60">
        <f>SUM(K77:K79)</f>
        <v>5171548</v>
      </c>
      <c r="L76" s="60">
        <f>SUM(L77:L79)</f>
        <v>12438856</v>
      </c>
      <c r="M76" s="60">
        <f>SUM(M77:M79)</f>
        <v>25223109</v>
      </c>
      <c r="N76" s="60">
        <f>SUM(N77:N79)</f>
        <v>19465385</v>
      </c>
      <c r="O76" s="129">
        <f t="shared" si="13"/>
        <v>66091048</v>
      </c>
      <c r="P76" s="87">
        <f t="shared" si="14"/>
        <v>66091048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200577</v>
      </c>
      <c r="K77" s="65">
        <v>469435</v>
      </c>
      <c r="L77" s="65">
        <v>5387921</v>
      </c>
      <c r="M77" s="65">
        <v>12795483</v>
      </c>
      <c r="N77" s="65">
        <v>11815189</v>
      </c>
      <c r="O77" s="130">
        <f t="shared" si="13"/>
        <v>30668605</v>
      </c>
      <c r="P77" s="68">
        <f t="shared" si="14"/>
        <v>30668605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3447439</v>
      </c>
      <c r="K78" s="65">
        <v>4371952</v>
      </c>
      <c r="L78" s="65">
        <v>5632008</v>
      </c>
      <c r="M78" s="65">
        <v>6324422</v>
      </c>
      <c r="N78" s="65">
        <v>2645240</v>
      </c>
      <c r="O78" s="130">
        <f t="shared" si="13"/>
        <v>22421061</v>
      </c>
      <c r="P78" s="68">
        <f t="shared" si="14"/>
        <v>22421061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144134</v>
      </c>
      <c r="K79" s="79">
        <v>330161</v>
      </c>
      <c r="L79" s="79">
        <v>1418927</v>
      </c>
      <c r="M79" s="79">
        <v>6103204</v>
      </c>
      <c r="N79" s="79">
        <v>5004956</v>
      </c>
      <c r="O79" s="131">
        <f t="shared" si="13"/>
        <v>13001382</v>
      </c>
      <c r="P79" s="82">
        <f t="shared" si="14"/>
        <v>13001382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3104372</v>
      </c>
      <c r="G80" s="99">
        <f>SUM(G46,G66,G76)</f>
        <v>5538443</v>
      </c>
      <c r="H80" s="101">
        <f>SUM(F80:G80)</f>
        <v>8642815</v>
      </c>
      <c r="I80" s="102">
        <f aca="true" t="shared" si="19" ref="I80:N80">SUM(I46,I66,I76)</f>
        <v>0</v>
      </c>
      <c r="J80" s="99">
        <f t="shared" si="19"/>
        <v>39722908</v>
      </c>
      <c r="K80" s="99">
        <f t="shared" si="19"/>
        <v>36217612</v>
      </c>
      <c r="L80" s="99">
        <f t="shared" si="19"/>
        <v>42272211</v>
      </c>
      <c r="M80" s="99">
        <f t="shared" si="19"/>
        <v>54804321</v>
      </c>
      <c r="N80" s="99">
        <f t="shared" si="19"/>
        <v>36927720</v>
      </c>
      <c r="O80" s="134">
        <f>SUM(I80:N80)</f>
        <v>209944772</v>
      </c>
      <c r="P80" s="103">
        <f>SUM(O80,H80)</f>
        <v>218587587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80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33666168</v>
      </c>
      <c r="G10" s="60">
        <f>SUM(G11,G17,G20,G24,G28,G29)</f>
        <v>56106907</v>
      </c>
      <c r="H10" s="85">
        <f>SUM(F10:G10)</f>
        <v>89773075</v>
      </c>
      <c r="I10" s="135">
        <f aca="true" t="shared" si="0" ref="I10:N10">SUM(I11,I17,I20,I24,I28,I29)</f>
        <v>0</v>
      </c>
      <c r="J10" s="60">
        <f>SUM(J11,J17,J20,J24,J28,J29)</f>
        <v>260207469</v>
      </c>
      <c r="K10" s="60">
        <f t="shared" si="0"/>
        <v>212025118</v>
      </c>
      <c r="L10" s="60">
        <f t="shared" si="0"/>
        <v>181615575</v>
      </c>
      <c r="M10" s="60">
        <f t="shared" si="0"/>
        <v>165220720</v>
      </c>
      <c r="N10" s="60">
        <f t="shared" si="0"/>
        <v>87244764</v>
      </c>
      <c r="O10" s="129">
        <f>SUM(I10:N10)</f>
        <v>906313646</v>
      </c>
      <c r="P10" s="87">
        <f>SUM(O10,H10)</f>
        <v>996086721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6519432</v>
      </c>
      <c r="G11" s="65">
        <f>SUM(G12:G16)</f>
        <v>11187590</v>
      </c>
      <c r="H11" s="66">
        <f>SUM(F11:G11)</f>
        <v>17707022</v>
      </c>
      <c r="I11" s="136">
        <f aca="true" t="shared" si="1" ref="I11:N11">SUM(I12:I16)</f>
        <v>0</v>
      </c>
      <c r="J11" s="65">
        <f t="shared" si="1"/>
        <v>49986568</v>
      </c>
      <c r="K11" s="65">
        <f t="shared" si="1"/>
        <v>40718314</v>
      </c>
      <c r="L11" s="65">
        <f t="shared" si="1"/>
        <v>31902211</v>
      </c>
      <c r="M11" s="65">
        <f t="shared" si="1"/>
        <v>34653883</v>
      </c>
      <c r="N11" s="65">
        <f t="shared" si="1"/>
        <v>26724615</v>
      </c>
      <c r="O11" s="130">
        <f aca="true" t="shared" si="2" ref="O11:O43">SUM(I11:N11)</f>
        <v>183985591</v>
      </c>
      <c r="P11" s="68">
        <f aca="true" t="shared" si="3" ref="P11:P43">SUM(O11,H11)</f>
        <v>201692613</v>
      </c>
    </row>
    <row r="12" spans="3:16" s="61" customFormat="1" ht="30" customHeight="1">
      <c r="C12" s="62"/>
      <c r="D12" s="63"/>
      <c r="E12" s="69" t="s">
        <v>44</v>
      </c>
      <c r="F12" s="65">
        <v>4437172</v>
      </c>
      <c r="G12" s="65">
        <v>6181450</v>
      </c>
      <c r="H12" s="66">
        <f>SUM(F12:G12)</f>
        <v>10618622</v>
      </c>
      <c r="I12" s="136">
        <v>0</v>
      </c>
      <c r="J12" s="65">
        <v>32566903</v>
      </c>
      <c r="K12" s="65">
        <v>25897560</v>
      </c>
      <c r="L12" s="65">
        <v>20624662</v>
      </c>
      <c r="M12" s="65">
        <v>23377034</v>
      </c>
      <c r="N12" s="65">
        <v>17608206</v>
      </c>
      <c r="O12" s="130">
        <f t="shared" si="2"/>
        <v>120074365</v>
      </c>
      <c r="P12" s="68">
        <f t="shared" si="3"/>
        <v>130692987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288316</v>
      </c>
      <c r="L13" s="65">
        <v>1021619</v>
      </c>
      <c r="M13" s="65">
        <v>2013197</v>
      </c>
      <c r="N13" s="65">
        <v>2955019</v>
      </c>
      <c r="O13" s="130">
        <f t="shared" si="2"/>
        <v>6278151</v>
      </c>
      <c r="P13" s="68">
        <f t="shared" si="3"/>
        <v>6278151</v>
      </c>
    </row>
    <row r="14" spans="3:16" s="61" customFormat="1" ht="30" customHeight="1">
      <c r="C14" s="62"/>
      <c r="D14" s="63"/>
      <c r="E14" s="69" t="s">
        <v>46</v>
      </c>
      <c r="F14" s="65">
        <v>823110</v>
      </c>
      <c r="G14" s="65">
        <v>2109870</v>
      </c>
      <c r="H14" s="66">
        <f t="shared" si="4"/>
        <v>2932980</v>
      </c>
      <c r="I14" s="136">
        <v>0</v>
      </c>
      <c r="J14" s="65">
        <v>7913943</v>
      </c>
      <c r="K14" s="65">
        <v>5924331</v>
      </c>
      <c r="L14" s="65">
        <v>4043780</v>
      </c>
      <c r="M14" s="65">
        <v>4918112</v>
      </c>
      <c r="N14" s="65">
        <v>3961520</v>
      </c>
      <c r="O14" s="130">
        <f t="shared" si="2"/>
        <v>26761686</v>
      </c>
      <c r="P14" s="68">
        <f t="shared" si="3"/>
        <v>29694666</v>
      </c>
    </row>
    <row r="15" spans="3:16" s="61" customFormat="1" ht="30" customHeight="1">
      <c r="C15" s="62"/>
      <c r="D15" s="63"/>
      <c r="E15" s="69" t="s">
        <v>47</v>
      </c>
      <c r="F15" s="65">
        <v>918450</v>
      </c>
      <c r="G15" s="65">
        <v>2751780</v>
      </c>
      <c r="H15" s="66">
        <f t="shared" si="4"/>
        <v>3670230</v>
      </c>
      <c r="I15" s="136">
        <v>0</v>
      </c>
      <c r="J15" s="65">
        <v>6617262</v>
      </c>
      <c r="K15" s="65">
        <v>5478717</v>
      </c>
      <c r="L15" s="65">
        <v>4219050</v>
      </c>
      <c r="M15" s="65">
        <v>2594700</v>
      </c>
      <c r="N15" s="65">
        <v>1207210</v>
      </c>
      <c r="O15" s="130">
        <f t="shared" si="2"/>
        <v>20116939</v>
      </c>
      <c r="P15" s="68">
        <f t="shared" si="3"/>
        <v>23787169</v>
      </c>
    </row>
    <row r="16" spans="3:16" s="61" customFormat="1" ht="30" customHeight="1">
      <c r="C16" s="62"/>
      <c r="D16" s="63"/>
      <c r="E16" s="69" t="s">
        <v>48</v>
      </c>
      <c r="F16" s="65">
        <v>340700</v>
      </c>
      <c r="G16" s="65">
        <v>144490</v>
      </c>
      <c r="H16" s="66">
        <f t="shared" si="4"/>
        <v>485190</v>
      </c>
      <c r="I16" s="136">
        <v>0</v>
      </c>
      <c r="J16" s="65">
        <v>2888460</v>
      </c>
      <c r="K16" s="65">
        <v>3129390</v>
      </c>
      <c r="L16" s="65">
        <v>1993100</v>
      </c>
      <c r="M16" s="65">
        <v>1750840</v>
      </c>
      <c r="N16" s="65">
        <v>992660</v>
      </c>
      <c r="O16" s="130">
        <f t="shared" si="2"/>
        <v>10754450</v>
      </c>
      <c r="P16" s="68">
        <f t="shared" si="3"/>
        <v>11239640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14135048</v>
      </c>
      <c r="G17" s="65">
        <f>SUM(G18:G19)</f>
        <v>28342371</v>
      </c>
      <c r="H17" s="66">
        <f>SUM(F17:G17)</f>
        <v>42477419</v>
      </c>
      <c r="I17" s="136">
        <f aca="true" t="shared" si="5" ref="I17:N17">SUM(I18:I19)</f>
        <v>0</v>
      </c>
      <c r="J17" s="65">
        <f t="shared" si="5"/>
        <v>138671091</v>
      </c>
      <c r="K17" s="65">
        <f t="shared" si="5"/>
        <v>107601355</v>
      </c>
      <c r="L17" s="65">
        <f t="shared" si="5"/>
        <v>79663960</v>
      </c>
      <c r="M17" s="65">
        <f t="shared" si="5"/>
        <v>64394348</v>
      </c>
      <c r="N17" s="65">
        <f t="shared" si="5"/>
        <v>28263358</v>
      </c>
      <c r="O17" s="130">
        <f t="shared" si="2"/>
        <v>418594112</v>
      </c>
      <c r="P17" s="68">
        <f t="shared" si="3"/>
        <v>461071531</v>
      </c>
    </row>
    <row r="18" spans="3:16" s="61" customFormat="1" ht="30" customHeight="1">
      <c r="C18" s="62"/>
      <c r="D18" s="63"/>
      <c r="E18" s="69" t="s">
        <v>50</v>
      </c>
      <c r="F18" s="65">
        <v>8246968</v>
      </c>
      <c r="G18" s="65">
        <v>14386560</v>
      </c>
      <c r="H18" s="66">
        <f t="shared" si="4"/>
        <v>22633528</v>
      </c>
      <c r="I18" s="136">
        <v>0</v>
      </c>
      <c r="J18" s="65">
        <v>99868042</v>
      </c>
      <c r="K18" s="65">
        <v>81674416</v>
      </c>
      <c r="L18" s="65">
        <v>58951048</v>
      </c>
      <c r="M18" s="65">
        <v>55359458</v>
      </c>
      <c r="N18" s="65">
        <v>24171048</v>
      </c>
      <c r="O18" s="130">
        <f t="shared" si="2"/>
        <v>320024012</v>
      </c>
      <c r="P18" s="68">
        <f t="shared" si="3"/>
        <v>342657540</v>
      </c>
    </row>
    <row r="19" spans="3:16" s="61" customFormat="1" ht="30" customHeight="1">
      <c r="C19" s="62"/>
      <c r="D19" s="63"/>
      <c r="E19" s="69" t="s">
        <v>51</v>
      </c>
      <c r="F19" s="65">
        <v>5888080</v>
      </c>
      <c r="G19" s="65">
        <v>13955811</v>
      </c>
      <c r="H19" s="66">
        <f t="shared" si="4"/>
        <v>19843891</v>
      </c>
      <c r="I19" s="136">
        <v>0</v>
      </c>
      <c r="J19" s="65">
        <v>38803049</v>
      </c>
      <c r="K19" s="65">
        <v>25926939</v>
      </c>
      <c r="L19" s="65">
        <v>20712912</v>
      </c>
      <c r="M19" s="65">
        <v>9034890</v>
      </c>
      <c r="N19" s="65">
        <v>4092310</v>
      </c>
      <c r="O19" s="130">
        <f t="shared" si="2"/>
        <v>98570100</v>
      </c>
      <c r="P19" s="68">
        <f t="shared" si="3"/>
        <v>118413991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160140</v>
      </c>
      <c r="G20" s="65">
        <f>SUM(G21:G23)</f>
        <v>930180</v>
      </c>
      <c r="H20" s="66">
        <f t="shared" si="4"/>
        <v>1090320</v>
      </c>
      <c r="I20" s="136">
        <f aca="true" t="shared" si="6" ref="I20:N20">SUM(I21:I23)</f>
        <v>0</v>
      </c>
      <c r="J20" s="65">
        <f t="shared" si="6"/>
        <v>9375810</v>
      </c>
      <c r="K20" s="65">
        <f t="shared" si="6"/>
        <v>12635656</v>
      </c>
      <c r="L20" s="65">
        <f t="shared" si="6"/>
        <v>25994561</v>
      </c>
      <c r="M20" s="65">
        <f t="shared" si="6"/>
        <v>28074545</v>
      </c>
      <c r="N20" s="65">
        <f t="shared" si="6"/>
        <v>12973310</v>
      </c>
      <c r="O20" s="130">
        <f t="shared" si="2"/>
        <v>89053882</v>
      </c>
      <c r="P20" s="68">
        <f t="shared" si="3"/>
        <v>90144202</v>
      </c>
    </row>
    <row r="21" spans="3:16" s="61" customFormat="1" ht="30" customHeight="1">
      <c r="C21" s="62"/>
      <c r="D21" s="63"/>
      <c r="E21" s="69" t="s">
        <v>53</v>
      </c>
      <c r="F21" s="65">
        <v>92830</v>
      </c>
      <c r="G21" s="65">
        <v>721870</v>
      </c>
      <c r="H21" s="66">
        <f t="shared" si="4"/>
        <v>814700</v>
      </c>
      <c r="I21" s="136">
        <v>0</v>
      </c>
      <c r="J21" s="65">
        <v>7564200</v>
      </c>
      <c r="K21" s="65">
        <v>10407056</v>
      </c>
      <c r="L21" s="65">
        <v>23809531</v>
      </c>
      <c r="M21" s="65">
        <v>26559515</v>
      </c>
      <c r="N21" s="65">
        <v>12330890</v>
      </c>
      <c r="O21" s="130">
        <f t="shared" si="2"/>
        <v>80671192</v>
      </c>
      <c r="P21" s="68">
        <f t="shared" si="3"/>
        <v>81485892</v>
      </c>
    </row>
    <row r="22" spans="3:16" s="61" customFormat="1" ht="30" customHeight="1">
      <c r="C22" s="62"/>
      <c r="D22" s="63"/>
      <c r="E22" s="72" t="s">
        <v>54</v>
      </c>
      <c r="F22" s="65">
        <v>67310</v>
      </c>
      <c r="G22" s="65">
        <v>208310</v>
      </c>
      <c r="H22" s="66">
        <f t="shared" si="4"/>
        <v>275620</v>
      </c>
      <c r="I22" s="136">
        <v>0</v>
      </c>
      <c r="J22" s="65">
        <v>1811610</v>
      </c>
      <c r="K22" s="65">
        <v>2228600</v>
      </c>
      <c r="L22" s="65">
        <v>2185030</v>
      </c>
      <c r="M22" s="65">
        <v>1515030</v>
      </c>
      <c r="N22" s="65">
        <v>642420</v>
      </c>
      <c r="O22" s="130">
        <f t="shared" si="2"/>
        <v>8382690</v>
      </c>
      <c r="P22" s="68">
        <f t="shared" si="3"/>
        <v>8658310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6063697</v>
      </c>
      <c r="G24" s="65">
        <f>SUM(G25:G27)</f>
        <v>7519467</v>
      </c>
      <c r="H24" s="66">
        <f t="shared" si="4"/>
        <v>13583164</v>
      </c>
      <c r="I24" s="136">
        <f aca="true" t="shared" si="7" ref="I24:N24">SUM(I25:I27)</f>
        <v>0</v>
      </c>
      <c r="J24" s="65">
        <f>SUM(J25:J27)</f>
        <v>12283626</v>
      </c>
      <c r="K24" s="65">
        <f t="shared" si="7"/>
        <v>17954298</v>
      </c>
      <c r="L24" s="65">
        <f t="shared" si="7"/>
        <v>14047581</v>
      </c>
      <c r="M24" s="65">
        <f t="shared" si="7"/>
        <v>11050584</v>
      </c>
      <c r="N24" s="65">
        <f t="shared" si="7"/>
        <v>6346536</v>
      </c>
      <c r="O24" s="130">
        <f t="shared" si="2"/>
        <v>61682625</v>
      </c>
      <c r="P24" s="68">
        <f t="shared" si="3"/>
        <v>75265789</v>
      </c>
    </row>
    <row r="25" spans="3:16" s="61" customFormat="1" ht="30" customHeight="1">
      <c r="C25" s="62"/>
      <c r="D25" s="63"/>
      <c r="E25" s="72" t="s">
        <v>57</v>
      </c>
      <c r="F25" s="65">
        <v>2752220</v>
      </c>
      <c r="G25" s="65">
        <v>5647150</v>
      </c>
      <c r="H25" s="66">
        <f t="shared" si="4"/>
        <v>8399370</v>
      </c>
      <c r="I25" s="136">
        <v>0</v>
      </c>
      <c r="J25" s="65">
        <v>9730490</v>
      </c>
      <c r="K25" s="65">
        <v>15969420</v>
      </c>
      <c r="L25" s="65">
        <v>12410390</v>
      </c>
      <c r="M25" s="65">
        <v>10453760</v>
      </c>
      <c r="N25" s="65">
        <v>5853440</v>
      </c>
      <c r="O25" s="130">
        <f t="shared" si="2"/>
        <v>54417500</v>
      </c>
      <c r="P25" s="68">
        <f t="shared" si="3"/>
        <v>62816870</v>
      </c>
    </row>
    <row r="26" spans="3:16" s="61" customFormat="1" ht="30" customHeight="1">
      <c r="C26" s="62"/>
      <c r="D26" s="63"/>
      <c r="E26" s="72" t="s">
        <v>58</v>
      </c>
      <c r="F26" s="65">
        <v>739126</v>
      </c>
      <c r="G26" s="65">
        <v>548932</v>
      </c>
      <c r="H26" s="66">
        <f t="shared" si="4"/>
        <v>1288058</v>
      </c>
      <c r="I26" s="136">
        <v>0</v>
      </c>
      <c r="J26" s="65">
        <v>518888</v>
      </c>
      <c r="K26" s="65">
        <v>765793</v>
      </c>
      <c r="L26" s="65">
        <v>698996</v>
      </c>
      <c r="M26" s="65">
        <v>280044</v>
      </c>
      <c r="N26" s="65">
        <v>93096</v>
      </c>
      <c r="O26" s="130">
        <f t="shared" si="2"/>
        <v>2356817</v>
      </c>
      <c r="P26" s="68">
        <f t="shared" si="3"/>
        <v>3644875</v>
      </c>
    </row>
    <row r="27" spans="3:16" s="61" customFormat="1" ht="30" customHeight="1">
      <c r="C27" s="62"/>
      <c r="D27" s="63"/>
      <c r="E27" s="72" t="s">
        <v>59</v>
      </c>
      <c r="F27" s="65">
        <v>2572351</v>
      </c>
      <c r="G27" s="65">
        <v>1323385</v>
      </c>
      <c r="H27" s="66">
        <f t="shared" si="4"/>
        <v>3895736</v>
      </c>
      <c r="I27" s="136">
        <v>0</v>
      </c>
      <c r="J27" s="65">
        <v>2034248</v>
      </c>
      <c r="K27" s="65">
        <v>1219085</v>
      </c>
      <c r="L27" s="65">
        <v>938195</v>
      </c>
      <c r="M27" s="65">
        <v>316780</v>
      </c>
      <c r="N27" s="65">
        <v>400000</v>
      </c>
      <c r="O27" s="130">
        <f t="shared" si="2"/>
        <v>4908308</v>
      </c>
      <c r="P27" s="68">
        <f t="shared" si="3"/>
        <v>8804044</v>
      </c>
    </row>
    <row r="28" spans="3:16" s="61" customFormat="1" ht="30" customHeight="1">
      <c r="C28" s="62"/>
      <c r="D28" s="74" t="s">
        <v>60</v>
      </c>
      <c r="E28" s="75"/>
      <c r="F28" s="65">
        <v>1286848</v>
      </c>
      <c r="G28" s="65">
        <v>1623999</v>
      </c>
      <c r="H28" s="66">
        <f t="shared" si="4"/>
        <v>2910847</v>
      </c>
      <c r="I28" s="136">
        <v>0</v>
      </c>
      <c r="J28" s="65">
        <v>12148835</v>
      </c>
      <c r="K28" s="65">
        <v>11099066</v>
      </c>
      <c r="L28" s="65">
        <v>13771377</v>
      </c>
      <c r="M28" s="65">
        <v>15344860</v>
      </c>
      <c r="N28" s="65">
        <v>7903568</v>
      </c>
      <c r="O28" s="130">
        <f t="shared" si="2"/>
        <v>60267706</v>
      </c>
      <c r="P28" s="68">
        <f t="shared" si="3"/>
        <v>63178553</v>
      </c>
    </row>
    <row r="29" spans="3:16" s="61" customFormat="1" ht="30" customHeight="1" thickBot="1">
      <c r="C29" s="76"/>
      <c r="D29" s="77" t="s">
        <v>61</v>
      </c>
      <c r="E29" s="78"/>
      <c r="F29" s="79">
        <v>5501003</v>
      </c>
      <c r="G29" s="79">
        <v>6503300</v>
      </c>
      <c r="H29" s="80">
        <f t="shared" si="4"/>
        <v>12004303</v>
      </c>
      <c r="I29" s="137">
        <v>0</v>
      </c>
      <c r="J29" s="79">
        <v>37741539</v>
      </c>
      <c r="K29" s="79">
        <v>22016429</v>
      </c>
      <c r="L29" s="79">
        <v>16235885</v>
      </c>
      <c r="M29" s="79">
        <v>11702500</v>
      </c>
      <c r="N29" s="79">
        <v>5033377</v>
      </c>
      <c r="O29" s="131">
        <f t="shared" si="2"/>
        <v>92729730</v>
      </c>
      <c r="P29" s="82">
        <f t="shared" si="3"/>
        <v>104734033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704730</v>
      </c>
      <c r="G30" s="60">
        <f>SUM(G31:G39)</f>
        <v>1161110</v>
      </c>
      <c r="H30" s="85">
        <f t="shared" si="4"/>
        <v>1865840</v>
      </c>
      <c r="I30" s="135">
        <f aca="true" t="shared" si="8" ref="I30:N30">SUM(I31:I39)</f>
        <v>0</v>
      </c>
      <c r="J30" s="60">
        <f t="shared" si="8"/>
        <v>101777921</v>
      </c>
      <c r="K30" s="60">
        <f t="shared" si="8"/>
        <v>100556979</v>
      </c>
      <c r="L30" s="60">
        <f t="shared" si="8"/>
        <v>118536514</v>
      </c>
      <c r="M30" s="60">
        <f t="shared" si="8"/>
        <v>131356184</v>
      </c>
      <c r="N30" s="60">
        <f t="shared" si="8"/>
        <v>88035161</v>
      </c>
      <c r="O30" s="129">
        <f t="shared" si="2"/>
        <v>540262759</v>
      </c>
      <c r="P30" s="87">
        <f t="shared" si="3"/>
        <v>542128599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10020060</v>
      </c>
      <c r="K31" s="89">
        <v>16794963</v>
      </c>
      <c r="L31" s="89">
        <v>15502270</v>
      </c>
      <c r="M31" s="89">
        <v>10949220</v>
      </c>
      <c r="N31" s="89">
        <v>4727560</v>
      </c>
      <c r="O31" s="132">
        <f t="shared" si="2"/>
        <v>57994073</v>
      </c>
      <c r="P31" s="92">
        <f t="shared" si="3"/>
        <v>57994073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300120</v>
      </c>
      <c r="K32" s="65">
        <v>343490</v>
      </c>
      <c r="L32" s="65">
        <v>204330</v>
      </c>
      <c r="M32" s="65">
        <v>112180</v>
      </c>
      <c r="N32" s="65">
        <v>318010</v>
      </c>
      <c r="O32" s="130">
        <f t="shared" si="2"/>
        <v>1278130</v>
      </c>
      <c r="P32" s="68">
        <f t="shared" si="3"/>
        <v>1278130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50578981</v>
      </c>
      <c r="K33" s="65">
        <v>38976816</v>
      </c>
      <c r="L33" s="65">
        <v>30754414</v>
      </c>
      <c r="M33" s="65">
        <v>20963760</v>
      </c>
      <c r="N33" s="65">
        <v>10914851</v>
      </c>
      <c r="O33" s="130">
        <f t="shared" si="2"/>
        <v>152188822</v>
      </c>
      <c r="P33" s="68">
        <f t="shared" si="3"/>
        <v>152188822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4610490</v>
      </c>
      <c r="K34" s="65">
        <v>3959190</v>
      </c>
      <c r="L34" s="65">
        <v>7215800</v>
      </c>
      <c r="M34" s="65">
        <v>7073230</v>
      </c>
      <c r="N34" s="65">
        <v>5706180</v>
      </c>
      <c r="O34" s="130">
        <f t="shared" si="2"/>
        <v>28564890</v>
      </c>
      <c r="P34" s="68">
        <f t="shared" si="3"/>
        <v>28564890</v>
      </c>
    </row>
    <row r="35" spans="3:16" s="61" customFormat="1" ht="30" customHeight="1">
      <c r="C35" s="62"/>
      <c r="D35" s="74" t="s">
        <v>66</v>
      </c>
      <c r="E35" s="75"/>
      <c r="F35" s="65">
        <v>704730</v>
      </c>
      <c r="G35" s="65">
        <v>1161110</v>
      </c>
      <c r="H35" s="66">
        <f t="shared" si="4"/>
        <v>1865840</v>
      </c>
      <c r="I35" s="136">
        <v>0</v>
      </c>
      <c r="J35" s="65">
        <v>17881220</v>
      </c>
      <c r="K35" s="65">
        <v>15107960</v>
      </c>
      <c r="L35" s="65">
        <v>12912780</v>
      </c>
      <c r="M35" s="65">
        <v>9042220</v>
      </c>
      <c r="N35" s="65">
        <v>2812110</v>
      </c>
      <c r="O35" s="130">
        <f t="shared" si="2"/>
        <v>57756290</v>
      </c>
      <c r="P35" s="68">
        <f t="shared" si="3"/>
        <v>59622130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18170850</v>
      </c>
      <c r="K36" s="65">
        <v>23419230</v>
      </c>
      <c r="L36" s="65">
        <v>31997420</v>
      </c>
      <c r="M36" s="65">
        <v>17562794</v>
      </c>
      <c r="N36" s="65">
        <v>10578370</v>
      </c>
      <c r="O36" s="130">
        <f t="shared" si="2"/>
        <v>101728664</v>
      </c>
      <c r="P36" s="68">
        <f t="shared" si="3"/>
        <v>101728664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216200</v>
      </c>
      <c r="K38" s="65">
        <v>1955330</v>
      </c>
      <c r="L38" s="65">
        <v>19949500</v>
      </c>
      <c r="M38" s="65">
        <v>65652780</v>
      </c>
      <c r="N38" s="65">
        <v>52978080</v>
      </c>
      <c r="O38" s="130">
        <f t="shared" si="2"/>
        <v>140751890</v>
      </c>
      <c r="P38" s="68">
        <f t="shared" si="3"/>
        <v>140751890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37931532</v>
      </c>
      <c r="K40" s="60">
        <f>SUM(K41:K43)</f>
        <v>51717541</v>
      </c>
      <c r="L40" s="60">
        <f>SUM(L41:L43)</f>
        <v>124408048</v>
      </c>
      <c r="M40" s="60">
        <f>SUM(M41:M43)</f>
        <v>252338403</v>
      </c>
      <c r="N40" s="60">
        <f>SUM(N41:N43)</f>
        <v>194781509</v>
      </c>
      <c r="O40" s="129">
        <f>SUM(I40:N40)</f>
        <v>661177033</v>
      </c>
      <c r="P40" s="87">
        <f t="shared" si="3"/>
        <v>661177033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2012368</v>
      </c>
      <c r="K41" s="65">
        <v>4694350</v>
      </c>
      <c r="L41" s="65">
        <v>53889870</v>
      </c>
      <c r="M41" s="65">
        <v>128003927</v>
      </c>
      <c r="N41" s="65">
        <v>118245939</v>
      </c>
      <c r="O41" s="130">
        <f t="shared" si="2"/>
        <v>306846454</v>
      </c>
      <c r="P41" s="68">
        <f t="shared" si="3"/>
        <v>306846454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34477824</v>
      </c>
      <c r="K42" s="65">
        <v>43719520</v>
      </c>
      <c r="L42" s="65">
        <v>56328908</v>
      </c>
      <c r="M42" s="65">
        <v>63269224</v>
      </c>
      <c r="N42" s="65">
        <v>26467925</v>
      </c>
      <c r="O42" s="130">
        <f t="shared" si="2"/>
        <v>224263401</v>
      </c>
      <c r="P42" s="68">
        <f t="shared" si="3"/>
        <v>224263401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1441340</v>
      </c>
      <c r="K43" s="79">
        <v>3303671</v>
      </c>
      <c r="L43" s="79">
        <v>14189270</v>
      </c>
      <c r="M43" s="79">
        <v>61065252</v>
      </c>
      <c r="N43" s="79">
        <v>50067645</v>
      </c>
      <c r="O43" s="131">
        <f t="shared" si="2"/>
        <v>130067178</v>
      </c>
      <c r="P43" s="82">
        <f t="shared" si="3"/>
        <v>130067178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34370898</v>
      </c>
      <c r="G44" s="99">
        <f>SUM(G10,G30,G40)</f>
        <v>57268017</v>
      </c>
      <c r="H44" s="101">
        <f>SUM(F44:G44)</f>
        <v>91638915</v>
      </c>
      <c r="I44" s="142">
        <f aca="true" t="shared" si="9" ref="I44:N44">SUM(I10,I30,I40)</f>
        <v>0</v>
      </c>
      <c r="J44" s="99">
        <f t="shared" si="9"/>
        <v>399916922</v>
      </c>
      <c r="K44" s="99">
        <f t="shared" si="9"/>
        <v>364299638</v>
      </c>
      <c r="L44" s="99">
        <f t="shared" si="9"/>
        <v>424560137</v>
      </c>
      <c r="M44" s="99">
        <f t="shared" si="9"/>
        <v>548915307</v>
      </c>
      <c r="N44" s="99">
        <f t="shared" si="9"/>
        <v>370061434</v>
      </c>
      <c r="O44" s="134">
        <f>SUM(I44:N44)</f>
        <v>2107753438</v>
      </c>
      <c r="P44" s="103">
        <f>SUM(O44,H44)</f>
        <v>2199392353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30604835</v>
      </c>
      <c r="G46" s="60">
        <f>SUM(G47,G53,G56,G60,G64,G65)</f>
        <v>50756287</v>
      </c>
      <c r="H46" s="85">
        <f>SUM(F46:G46)</f>
        <v>81361122</v>
      </c>
      <c r="I46" s="135">
        <f aca="true" t="shared" si="10" ref="I46:N46">SUM(I47,I53,I56,I60,I64,I65)</f>
        <v>0</v>
      </c>
      <c r="J46" s="60">
        <f t="shared" si="10"/>
        <v>236022822</v>
      </c>
      <c r="K46" s="60">
        <f t="shared" si="10"/>
        <v>191496745</v>
      </c>
      <c r="L46" s="60">
        <f t="shared" si="10"/>
        <v>163444017</v>
      </c>
      <c r="M46" s="60">
        <f t="shared" si="10"/>
        <v>148816386</v>
      </c>
      <c r="N46" s="60">
        <f t="shared" si="10"/>
        <v>78283179</v>
      </c>
      <c r="O46" s="129">
        <f>SUM(I46:N46)</f>
        <v>818063149</v>
      </c>
      <c r="P46" s="87">
        <f>SUM(O46,H46)</f>
        <v>899424271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5802910</v>
      </c>
      <c r="G47" s="65">
        <f>SUM(G48:G52)</f>
        <v>9974571</v>
      </c>
      <c r="H47" s="66">
        <f aca="true" t="shared" si="11" ref="H47:H79">SUM(F47:G47)</f>
        <v>15777481</v>
      </c>
      <c r="I47" s="136">
        <f aca="true" t="shared" si="12" ref="I47:N47">SUM(I48:I52)</f>
        <v>0</v>
      </c>
      <c r="J47" s="65">
        <f t="shared" si="12"/>
        <v>44526848</v>
      </c>
      <c r="K47" s="65">
        <f t="shared" si="12"/>
        <v>36242936</v>
      </c>
      <c r="L47" s="65">
        <f t="shared" si="12"/>
        <v>28304398</v>
      </c>
      <c r="M47" s="65">
        <f t="shared" si="12"/>
        <v>30914244</v>
      </c>
      <c r="N47" s="65">
        <f t="shared" si="12"/>
        <v>23845155</v>
      </c>
      <c r="O47" s="130">
        <f aca="true" t="shared" si="13" ref="O47:O75">SUM(I47:N47)</f>
        <v>163833581</v>
      </c>
      <c r="P47" s="68">
        <f aca="true" t="shared" si="14" ref="P47:P79">SUM(O47,H47)</f>
        <v>179611062</v>
      </c>
    </row>
    <row r="48" spans="3:16" s="61" customFormat="1" ht="30" customHeight="1">
      <c r="C48" s="62"/>
      <c r="D48" s="63"/>
      <c r="E48" s="69" t="s">
        <v>44</v>
      </c>
      <c r="F48" s="65">
        <v>3945723</v>
      </c>
      <c r="G48" s="65">
        <v>5502419</v>
      </c>
      <c r="H48" s="66">
        <f t="shared" si="11"/>
        <v>9448142</v>
      </c>
      <c r="I48" s="136">
        <v>0</v>
      </c>
      <c r="J48" s="65">
        <v>29003214</v>
      </c>
      <c r="K48" s="65">
        <v>23090052</v>
      </c>
      <c r="L48" s="65">
        <v>18242438</v>
      </c>
      <c r="M48" s="65">
        <v>20875886</v>
      </c>
      <c r="N48" s="65">
        <v>15727659</v>
      </c>
      <c r="O48" s="130">
        <f t="shared" si="13"/>
        <v>106939249</v>
      </c>
      <c r="P48" s="68">
        <f t="shared" si="14"/>
        <v>116387391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136">
        <v>0</v>
      </c>
      <c r="J49" s="65">
        <v>0</v>
      </c>
      <c r="K49" s="65">
        <v>249040</v>
      </c>
      <c r="L49" s="65">
        <v>914205</v>
      </c>
      <c r="M49" s="65">
        <v>1764856</v>
      </c>
      <c r="N49" s="65">
        <v>2620802</v>
      </c>
      <c r="O49" s="130">
        <f t="shared" si="13"/>
        <v>5548903</v>
      </c>
      <c r="P49" s="68">
        <f t="shared" si="14"/>
        <v>5548903</v>
      </c>
    </row>
    <row r="50" spans="3:16" s="61" customFormat="1" ht="30" customHeight="1">
      <c r="C50" s="62"/>
      <c r="D50" s="63"/>
      <c r="E50" s="69" t="s">
        <v>46</v>
      </c>
      <c r="F50" s="65">
        <v>736004</v>
      </c>
      <c r="G50" s="65">
        <v>1880570</v>
      </c>
      <c r="H50" s="66">
        <f t="shared" si="11"/>
        <v>2616574</v>
      </c>
      <c r="I50" s="136">
        <v>0</v>
      </c>
      <c r="J50" s="65">
        <v>7038541</v>
      </c>
      <c r="K50" s="65">
        <v>5249562</v>
      </c>
      <c r="L50" s="65">
        <v>3609874</v>
      </c>
      <c r="M50" s="65">
        <v>4391437</v>
      </c>
      <c r="N50" s="65">
        <v>3532019</v>
      </c>
      <c r="O50" s="130">
        <f t="shared" si="13"/>
        <v>23821433</v>
      </c>
      <c r="P50" s="68">
        <f t="shared" si="14"/>
        <v>26438007</v>
      </c>
    </row>
    <row r="51" spans="3:16" s="61" customFormat="1" ht="30" customHeight="1">
      <c r="C51" s="62"/>
      <c r="D51" s="63"/>
      <c r="E51" s="69" t="s">
        <v>47</v>
      </c>
      <c r="F51" s="65">
        <v>818597</v>
      </c>
      <c r="G51" s="65">
        <v>2463050</v>
      </c>
      <c r="H51" s="66">
        <f t="shared" si="11"/>
        <v>3281647</v>
      </c>
      <c r="I51" s="136">
        <v>0</v>
      </c>
      <c r="J51" s="65">
        <v>5913437</v>
      </c>
      <c r="K51" s="65">
        <v>4859358</v>
      </c>
      <c r="L51" s="65">
        <v>3762707</v>
      </c>
      <c r="M51" s="65">
        <v>2314379</v>
      </c>
      <c r="N51" s="65">
        <v>1078683</v>
      </c>
      <c r="O51" s="130">
        <f t="shared" si="13"/>
        <v>17928564</v>
      </c>
      <c r="P51" s="68">
        <f t="shared" si="14"/>
        <v>21210211</v>
      </c>
    </row>
    <row r="52" spans="3:16" s="61" customFormat="1" ht="30" customHeight="1">
      <c r="C52" s="62"/>
      <c r="D52" s="63"/>
      <c r="E52" s="69" t="s">
        <v>48</v>
      </c>
      <c r="F52" s="65">
        <v>302586</v>
      </c>
      <c r="G52" s="65">
        <v>128532</v>
      </c>
      <c r="H52" s="66">
        <f t="shared" si="11"/>
        <v>431118</v>
      </c>
      <c r="I52" s="136">
        <v>0</v>
      </c>
      <c r="J52" s="65">
        <v>2571656</v>
      </c>
      <c r="K52" s="65">
        <v>2794924</v>
      </c>
      <c r="L52" s="65">
        <v>1775174</v>
      </c>
      <c r="M52" s="65">
        <v>1567686</v>
      </c>
      <c r="N52" s="65">
        <v>885992</v>
      </c>
      <c r="O52" s="130">
        <f t="shared" si="13"/>
        <v>9595432</v>
      </c>
      <c r="P52" s="68">
        <f t="shared" si="14"/>
        <v>10026550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12577222</v>
      </c>
      <c r="G53" s="65">
        <f>SUM(G54:G55)</f>
        <v>25319337</v>
      </c>
      <c r="H53" s="66">
        <f t="shared" si="11"/>
        <v>37896559</v>
      </c>
      <c r="I53" s="136">
        <f aca="true" t="shared" si="15" ref="I53:N53">SUM(I54:I55)</f>
        <v>0</v>
      </c>
      <c r="J53" s="65">
        <f t="shared" si="15"/>
        <v>123611411</v>
      </c>
      <c r="K53" s="65">
        <f t="shared" si="15"/>
        <v>96081356</v>
      </c>
      <c r="L53" s="65">
        <f t="shared" si="15"/>
        <v>70902773</v>
      </c>
      <c r="M53" s="65">
        <f t="shared" si="15"/>
        <v>57669289</v>
      </c>
      <c r="N53" s="65">
        <f t="shared" si="15"/>
        <v>25224085</v>
      </c>
      <c r="O53" s="130">
        <f t="shared" si="13"/>
        <v>373488914</v>
      </c>
      <c r="P53" s="68">
        <f t="shared" si="14"/>
        <v>411385473</v>
      </c>
    </row>
    <row r="54" spans="3:16" s="61" customFormat="1" ht="30" customHeight="1">
      <c r="C54" s="62"/>
      <c r="D54" s="63"/>
      <c r="E54" s="69" t="s">
        <v>50</v>
      </c>
      <c r="F54" s="65">
        <v>7330703</v>
      </c>
      <c r="G54" s="65">
        <v>12838767</v>
      </c>
      <c r="H54" s="66">
        <f t="shared" si="11"/>
        <v>20169470</v>
      </c>
      <c r="I54" s="136">
        <v>0</v>
      </c>
      <c r="J54" s="65">
        <v>89066991</v>
      </c>
      <c r="K54" s="65">
        <v>72969247</v>
      </c>
      <c r="L54" s="65">
        <v>52581221</v>
      </c>
      <c r="M54" s="65">
        <v>49589777</v>
      </c>
      <c r="N54" s="65">
        <v>21615304</v>
      </c>
      <c r="O54" s="130">
        <f t="shared" si="13"/>
        <v>285822540</v>
      </c>
      <c r="P54" s="68">
        <f t="shared" si="14"/>
        <v>305992010</v>
      </c>
    </row>
    <row r="55" spans="3:16" s="61" customFormat="1" ht="30" customHeight="1">
      <c r="C55" s="62"/>
      <c r="D55" s="63"/>
      <c r="E55" s="69" t="s">
        <v>51</v>
      </c>
      <c r="F55" s="65">
        <v>5246519</v>
      </c>
      <c r="G55" s="65">
        <v>12480570</v>
      </c>
      <c r="H55" s="66">
        <f t="shared" si="11"/>
        <v>17727089</v>
      </c>
      <c r="I55" s="136">
        <v>0</v>
      </c>
      <c r="J55" s="65">
        <v>34544420</v>
      </c>
      <c r="K55" s="65">
        <v>23112109</v>
      </c>
      <c r="L55" s="65">
        <v>18321552</v>
      </c>
      <c r="M55" s="65">
        <v>8079512</v>
      </c>
      <c r="N55" s="65">
        <v>3608781</v>
      </c>
      <c r="O55" s="130">
        <f t="shared" si="13"/>
        <v>87666374</v>
      </c>
      <c r="P55" s="68">
        <f t="shared" si="14"/>
        <v>105393463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144126</v>
      </c>
      <c r="G56" s="65">
        <f>SUM(G57:G59)</f>
        <v>836164</v>
      </c>
      <c r="H56" s="66">
        <f t="shared" si="11"/>
        <v>980290</v>
      </c>
      <c r="I56" s="136">
        <f aca="true" t="shared" si="16" ref="I56:N56">SUM(I57:I59)</f>
        <v>0</v>
      </c>
      <c r="J56" s="65">
        <f t="shared" si="16"/>
        <v>8345145</v>
      </c>
      <c r="K56" s="65">
        <f t="shared" si="16"/>
        <v>11305223</v>
      </c>
      <c r="L56" s="65">
        <f t="shared" si="16"/>
        <v>23289641</v>
      </c>
      <c r="M56" s="65">
        <f t="shared" si="16"/>
        <v>24939023</v>
      </c>
      <c r="N56" s="65">
        <f t="shared" si="16"/>
        <v>11538580</v>
      </c>
      <c r="O56" s="130">
        <f t="shared" si="13"/>
        <v>79417612</v>
      </c>
      <c r="P56" s="68">
        <f t="shared" si="14"/>
        <v>80397902</v>
      </c>
    </row>
    <row r="57" spans="3:16" s="61" customFormat="1" ht="30" customHeight="1">
      <c r="C57" s="62"/>
      <c r="D57" s="63"/>
      <c r="E57" s="69" t="s">
        <v>53</v>
      </c>
      <c r="F57" s="65">
        <v>83547</v>
      </c>
      <c r="G57" s="65">
        <v>649683</v>
      </c>
      <c r="H57" s="66">
        <f t="shared" si="11"/>
        <v>733230</v>
      </c>
      <c r="I57" s="136">
        <v>0</v>
      </c>
      <c r="J57" s="65">
        <v>6730926</v>
      </c>
      <c r="K57" s="65">
        <v>9307937</v>
      </c>
      <c r="L57" s="65">
        <v>21342060</v>
      </c>
      <c r="M57" s="65">
        <v>23575496</v>
      </c>
      <c r="N57" s="65">
        <v>10997460</v>
      </c>
      <c r="O57" s="130">
        <f t="shared" si="13"/>
        <v>71953879</v>
      </c>
      <c r="P57" s="68">
        <f t="shared" si="14"/>
        <v>72687109</v>
      </c>
    </row>
    <row r="58" spans="3:16" s="61" customFormat="1" ht="30" customHeight="1">
      <c r="C58" s="62"/>
      <c r="D58" s="63"/>
      <c r="E58" s="72" t="s">
        <v>54</v>
      </c>
      <c r="F58" s="65">
        <v>60579</v>
      </c>
      <c r="G58" s="65">
        <v>186481</v>
      </c>
      <c r="H58" s="66">
        <f t="shared" si="11"/>
        <v>247060</v>
      </c>
      <c r="I58" s="136">
        <v>0</v>
      </c>
      <c r="J58" s="65">
        <v>1614219</v>
      </c>
      <c r="K58" s="65">
        <v>1997286</v>
      </c>
      <c r="L58" s="65">
        <v>1947581</v>
      </c>
      <c r="M58" s="65">
        <v>1363527</v>
      </c>
      <c r="N58" s="65">
        <v>541120</v>
      </c>
      <c r="O58" s="130">
        <f t="shared" si="13"/>
        <v>7463733</v>
      </c>
      <c r="P58" s="68">
        <f t="shared" si="14"/>
        <v>7710793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5427492</v>
      </c>
      <c r="G60" s="65">
        <f>SUM(G61:G63)</f>
        <v>6694985</v>
      </c>
      <c r="H60" s="66">
        <f t="shared" si="11"/>
        <v>12122477</v>
      </c>
      <c r="I60" s="136">
        <f aca="true" t="shared" si="17" ref="I60:N60">SUM(I61:I63)</f>
        <v>0</v>
      </c>
      <c r="J60" s="65">
        <f t="shared" si="17"/>
        <v>10944415</v>
      </c>
      <c r="K60" s="65">
        <f t="shared" si="17"/>
        <v>16000643</v>
      </c>
      <c r="L60" s="65">
        <f t="shared" si="17"/>
        <v>12522571</v>
      </c>
      <c r="M60" s="65">
        <f t="shared" si="17"/>
        <v>9831111</v>
      </c>
      <c r="N60" s="65">
        <f t="shared" si="17"/>
        <v>5667853</v>
      </c>
      <c r="O60" s="130">
        <f t="shared" si="13"/>
        <v>54966593</v>
      </c>
      <c r="P60" s="68">
        <f t="shared" si="14"/>
        <v>67089070</v>
      </c>
    </row>
    <row r="61" spans="3:16" s="61" customFormat="1" ht="30" customHeight="1">
      <c r="C61" s="62"/>
      <c r="D61" s="63"/>
      <c r="E61" s="72" t="s">
        <v>57</v>
      </c>
      <c r="F61" s="65">
        <v>2453972</v>
      </c>
      <c r="G61" s="65">
        <v>5048409</v>
      </c>
      <c r="H61" s="66">
        <f t="shared" si="11"/>
        <v>7502381</v>
      </c>
      <c r="I61" s="136">
        <v>0</v>
      </c>
      <c r="J61" s="65">
        <v>8684041</v>
      </c>
      <c r="K61" s="65">
        <v>14237920</v>
      </c>
      <c r="L61" s="65">
        <v>11051264</v>
      </c>
      <c r="M61" s="65">
        <v>9332030</v>
      </c>
      <c r="N61" s="65">
        <v>5224067</v>
      </c>
      <c r="O61" s="130">
        <f t="shared" si="13"/>
        <v>48529322</v>
      </c>
      <c r="P61" s="68">
        <f t="shared" si="14"/>
        <v>56031703</v>
      </c>
    </row>
    <row r="62" spans="3:16" s="61" customFormat="1" ht="30" customHeight="1">
      <c r="C62" s="62"/>
      <c r="D62" s="63"/>
      <c r="E62" s="72" t="s">
        <v>58</v>
      </c>
      <c r="F62" s="65">
        <v>665209</v>
      </c>
      <c r="G62" s="65">
        <v>480021</v>
      </c>
      <c r="H62" s="66">
        <f t="shared" si="11"/>
        <v>1145230</v>
      </c>
      <c r="I62" s="136">
        <v>0</v>
      </c>
      <c r="J62" s="65">
        <v>459586</v>
      </c>
      <c r="K62" s="65">
        <v>675592</v>
      </c>
      <c r="L62" s="65">
        <v>626932</v>
      </c>
      <c r="M62" s="65">
        <v>239459</v>
      </c>
      <c r="N62" s="65">
        <v>83786</v>
      </c>
      <c r="O62" s="130">
        <f t="shared" si="13"/>
        <v>2085355</v>
      </c>
      <c r="P62" s="68">
        <f t="shared" si="14"/>
        <v>3230585</v>
      </c>
    </row>
    <row r="63" spans="3:16" s="61" customFormat="1" ht="30" customHeight="1">
      <c r="C63" s="62"/>
      <c r="D63" s="63"/>
      <c r="E63" s="72" t="s">
        <v>59</v>
      </c>
      <c r="F63" s="65">
        <v>2308311</v>
      </c>
      <c r="G63" s="65">
        <v>1166555</v>
      </c>
      <c r="H63" s="66">
        <f t="shared" si="11"/>
        <v>3474866</v>
      </c>
      <c r="I63" s="136">
        <v>0</v>
      </c>
      <c r="J63" s="65">
        <v>1800788</v>
      </c>
      <c r="K63" s="65">
        <v>1087131</v>
      </c>
      <c r="L63" s="65">
        <v>844375</v>
      </c>
      <c r="M63" s="65">
        <v>259622</v>
      </c>
      <c r="N63" s="65">
        <v>360000</v>
      </c>
      <c r="O63" s="130">
        <f t="shared" si="13"/>
        <v>4351916</v>
      </c>
      <c r="P63" s="68">
        <f t="shared" si="14"/>
        <v>7826782</v>
      </c>
    </row>
    <row r="64" spans="3:16" s="61" customFormat="1" ht="30" customHeight="1">
      <c r="C64" s="62"/>
      <c r="D64" s="74" t="s">
        <v>60</v>
      </c>
      <c r="E64" s="75"/>
      <c r="F64" s="65">
        <v>1152082</v>
      </c>
      <c r="G64" s="65">
        <v>1427930</v>
      </c>
      <c r="H64" s="66">
        <f t="shared" si="11"/>
        <v>2580012</v>
      </c>
      <c r="I64" s="136">
        <v>0</v>
      </c>
      <c r="J64" s="65">
        <v>10853464</v>
      </c>
      <c r="K64" s="65">
        <v>9850158</v>
      </c>
      <c r="L64" s="65">
        <v>12188749</v>
      </c>
      <c r="M64" s="65">
        <v>13760219</v>
      </c>
      <c r="N64" s="65">
        <v>6974129</v>
      </c>
      <c r="O64" s="130">
        <f t="shared" si="13"/>
        <v>53626719</v>
      </c>
      <c r="P64" s="68">
        <f t="shared" si="14"/>
        <v>56206731</v>
      </c>
    </row>
    <row r="65" spans="3:16" s="61" customFormat="1" ht="30" customHeight="1" thickBot="1">
      <c r="C65" s="76"/>
      <c r="D65" s="77" t="s">
        <v>61</v>
      </c>
      <c r="E65" s="78"/>
      <c r="F65" s="79">
        <v>5501003</v>
      </c>
      <c r="G65" s="79">
        <v>6503300</v>
      </c>
      <c r="H65" s="80">
        <f t="shared" si="11"/>
        <v>12004303</v>
      </c>
      <c r="I65" s="137">
        <v>0</v>
      </c>
      <c r="J65" s="79">
        <v>37741539</v>
      </c>
      <c r="K65" s="79">
        <v>22016429</v>
      </c>
      <c r="L65" s="79">
        <v>16235885</v>
      </c>
      <c r="M65" s="79">
        <v>11702500</v>
      </c>
      <c r="N65" s="79">
        <v>5033377</v>
      </c>
      <c r="O65" s="131">
        <f t="shared" si="13"/>
        <v>92729730</v>
      </c>
      <c r="P65" s="82">
        <f t="shared" si="14"/>
        <v>104734033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629391</v>
      </c>
      <c r="G66" s="60">
        <f>SUM(G67:G75)</f>
        <v>1036518</v>
      </c>
      <c r="H66" s="85">
        <f t="shared" si="11"/>
        <v>1665909</v>
      </c>
      <c r="I66" s="135">
        <f aca="true" t="shared" si="18" ref="I66:N66">SUM(I67:I75)</f>
        <v>0</v>
      </c>
      <c r="J66" s="60">
        <f t="shared" si="18"/>
        <v>90757972</v>
      </c>
      <c r="K66" s="60">
        <f t="shared" si="18"/>
        <v>89775084</v>
      </c>
      <c r="L66" s="60">
        <f t="shared" si="18"/>
        <v>106012327</v>
      </c>
      <c r="M66" s="60">
        <f t="shared" si="18"/>
        <v>117078564</v>
      </c>
      <c r="N66" s="60">
        <f t="shared" si="18"/>
        <v>78457782</v>
      </c>
      <c r="O66" s="129">
        <f t="shared" si="13"/>
        <v>482081729</v>
      </c>
      <c r="P66" s="87">
        <f t="shared" si="14"/>
        <v>483747638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138">
        <v>0</v>
      </c>
      <c r="J67" s="89">
        <v>8950103</v>
      </c>
      <c r="K67" s="89">
        <v>15020544</v>
      </c>
      <c r="L67" s="89">
        <v>13908190</v>
      </c>
      <c r="M67" s="89">
        <v>9767681</v>
      </c>
      <c r="N67" s="89">
        <v>4227054</v>
      </c>
      <c r="O67" s="132">
        <f t="shared" si="13"/>
        <v>51873572</v>
      </c>
      <c r="P67" s="92">
        <f t="shared" si="14"/>
        <v>51873572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11"/>
        <v>0</v>
      </c>
      <c r="I68" s="138">
        <v>0</v>
      </c>
      <c r="J68" s="65">
        <v>270108</v>
      </c>
      <c r="K68" s="65">
        <v>303005</v>
      </c>
      <c r="L68" s="65">
        <v>183897</v>
      </c>
      <c r="M68" s="65">
        <v>98038</v>
      </c>
      <c r="N68" s="65">
        <v>284400</v>
      </c>
      <c r="O68" s="130">
        <f t="shared" si="13"/>
        <v>1139448</v>
      </c>
      <c r="P68" s="68">
        <f t="shared" si="14"/>
        <v>1139448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11"/>
        <v>0</v>
      </c>
      <c r="I69" s="138">
        <v>0</v>
      </c>
      <c r="J69" s="65">
        <v>45160844</v>
      </c>
      <c r="K69" s="65">
        <v>34904145</v>
      </c>
      <c r="L69" s="65">
        <v>27537599</v>
      </c>
      <c r="M69" s="65">
        <v>18758325</v>
      </c>
      <c r="N69" s="65">
        <v>9804448</v>
      </c>
      <c r="O69" s="130">
        <f t="shared" si="13"/>
        <v>136165361</v>
      </c>
      <c r="P69" s="68">
        <f t="shared" si="14"/>
        <v>136165361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6">
        <f t="shared" si="11"/>
        <v>0</v>
      </c>
      <c r="I70" s="136">
        <v>0</v>
      </c>
      <c r="J70" s="65">
        <v>4050379</v>
      </c>
      <c r="K70" s="65">
        <v>3530361</v>
      </c>
      <c r="L70" s="65">
        <v>6385764</v>
      </c>
      <c r="M70" s="65">
        <v>6291854</v>
      </c>
      <c r="N70" s="65">
        <v>5044726</v>
      </c>
      <c r="O70" s="130">
        <f t="shared" si="13"/>
        <v>25303084</v>
      </c>
      <c r="P70" s="68">
        <f t="shared" si="14"/>
        <v>25303084</v>
      </c>
    </row>
    <row r="71" spans="3:16" s="61" customFormat="1" ht="30" customHeight="1">
      <c r="C71" s="62"/>
      <c r="D71" s="74" t="s">
        <v>66</v>
      </c>
      <c r="E71" s="75"/>
      <c r="F71" s="65">
        <v>629391</v>
      </c>
      <c r="G71" s="65">
        <v>1036518</v>
      </c>
      <c r="H71" s="66">
        <f t="shared" si="11"/>
        <v>1665909</v>
      </c>
      <c r="I71" s="136">
        <v>0</v>
      </c>
      <c r="J71" s="65">
        <v>15855367</v>
      </c>
      <c r="K71" s="65">
        <v>13410347</v>
      </c>
      <c r="L71" s="65">
        <v>11487325</v>
      </c>
      <c r="M71" s="65">
        <v>8035028</v>
      </c>
      <c r="N71" s="65">
        <v>2434718</v>
      </c>
      <c r="O71" s="130">
        <f t="shared" si="13"/>
        <v>51222785</v>
      </c>
      <c r="P71" s="68">
        <f t="shared" si="14"/>
        <v>52888694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f t="shared" si="11"/>
        <v>0</v>
      </c>
      <c r="I72" s="138">
        <v>0</v>
      </c>
      <c r="J72" s="65">
        <v>16276591</v>
      </c>
      <c r="K72" s="65">
        <v>20846885</v>
      </c>
      <c r="L72" s="65">
        <v>28612177</v>
      </c>
      <c r="M72" s="65">
        <v>15596726</v>
      </c>
      <c r="N72" s="65">
        <v>9474026</v>
      </c>
      <c r="O72" s="130">
        <f t="shared" si="13"/>
        <v>90806405</v>
      </c>
      <c r="P72" s="68">
        <f t="shared" si="14"/>
        <v>90806405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11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f t="shared" si="11"/>
        <v>0</v>
      </c>
      <c r="I74" s="138">
        <v>0</v>
      </c>
      <c r="J74" s="65">
        <v>194580</v>
      </c>
      <c r="K74" s="65">
        <v>1759797</v>
      </c>
      <c r="L74" s="65">
        <v>17897375</v>
      </c>
      <c r="M74" s="65">
        <v>58530912</v>
      </c>
      <c r="N74" s="65">
        <v>47188410</v>
      </c>
      <c r="O74" s="130">
        <f t="shared" si="13"/>
        <v>125571074</v>
      </c>
      <c r="P74" s="68">
        <f t="shared" si="14"/>
        <v>125571074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f t="shared" si="11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>SUM(F76:G76)</f>
        <v>0</v>
      </c>
      <c r="I76" s="140">
        <v>0</v>
      </c>
      <c r="J76" s="60">
        <f>SUM(J77:J79)</f>
        <v>33956667</v>
      </c>
      <c r="K76" s="60">
        <f>SUM(K77:K79)</f>
        <v>46468612</v>
      </c>
      <c r="L76" s="60">
        <f>SUM(L77:L79)</f>
        <v>111244662</v>
      </c>
      <c r="M76" s="60">
        <f>SUM(M77:M79)</f>
        <v>226141620</v>
      </c>
      <c r="N76" s="60">
        <f>SUM(N77:N79)</f>
        <v>174703478</v>
      </c>
      <c r="O76" s="129">
        <f>SUM(I76:N76)</f>
        <v>592515039</v>
      </c>
      <c r="P76" s="87">
        <f t="shared" si="14"/>
        <v>592515039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138">
        <v>0</v>
      </c>
      <c r="J77" s="65">
        <v>1832516</v>
      </c>
      <c r="K77" s="65">
        <v>4249692</v>
      </c>
      <c r="L77" s="65">
        <v>48335600</v>
      </c>
      <c r="M77" s="65">
        <v>114768181</v>
      </c>
      <c r="N77" s="65">
        <v>106095186</v>
      </c>
      <c r="O77" s="130">
        <f>SUM(I77:N77)</f>
        <v>275281175</v>
      </c>
      <c r="P77" s="68">
        <f t="shared" si="14"/>
        <v>275281175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138">
        <v>0</v>
      </c>
      <c r="J78" s="65">
        <v>30826945</v>
      </c>
      <c r="K78" s="65">
        <v>39245617</v>
      </c>
      <c r="L78" s="65">
        <v>50178815</v>
      </c>
      <c r="M78" s="65">
        <v>56512935</v>
      </c>
      <c r="N78" s="65">
        <v>23788118</v>
      </c>
      <c r="O78" s="130">
        <f>SUM(I78:N78)</f>
        <v>200552430</v>
      </c>
      <c r="P78" s="68">
        <f t="shared" si="14"/>
        <v>200552430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141">
        <v>0</v>
      </c>
      <c r="J79" s="79">
        <v>1297206</v>
      </c>
      <c r="K79" s="79">
        <v>2973303</v>
      </c>
      <c r="L79" s="79">
        <v>12730247</v>
      </c>
      <c r="M79" s="79">
        <v>54860504</v>
      </c>
      <c r="N79" s="79">
        <v>44820174</v>
      </c>
      <c r="O79" s="131">
        <f>SUM(I79:N79)</f>
        <v>116681434</v>
      </c>
      <c r="P79" s="82">
        <f t="shared" si="14"/>
        <v>116681434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31234226</v>
      </c>
      <c r="G80" s="99">
        <f>SUM(G46,G66,G76)</f>
        <v>51792805</v>
      </c>
      <c r="H80" s="101">
        <f>SUM(F80:G80)</f>
        <v>83027031</v>
      </c>
      <c r="I80" s="142">
        <f aca="true" t="shared" si="19" ref="I80:N80">SUM(I46,I66,I76)</f>
        <v>0</v>
      </c>
      <c r="J80" s="99">
        <f t="shared" si="19"/>
        <v>360737461</v>
      </c>
      <c r="K80" s="99">
        <f t="shared" si="19"/>
        <v>327740441</v>
      </c>
      <c r="L80" s="99">
        <f t="shared" si="19"/>
        <v>380701006</v>
      </c>
      <c r="M80" s="99">
        <f t="shared" si="19"/>
        <v>492036570</v>
      </c>
      <c r="N80" s="99">
        <f t="shared" si="19"/>
        <v>331444439</v>
      </c>
      <c r="O80" s="134">
        <f>SUM(I80:N80)</f>
        <v>1892659917</v>
      </c>
      <c r="P80" s="103">
        <f>SUM(O80,H80)</f>
        <v>1975686948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2018-01-16T02:02:50Z</cp:lastPrinted>
  <dcterms:created xsi:type="dcterms:W3CDTF">2012-04-10T04:28:23Z</dcterms:created>
  <dcterms:modified xsi:type="dcterms:W3CDTF">2018-07-02T01:41:53Z</dcterms:modified>
  <cp:category/>
  <cp:version/>
  <cp:contentType/>
  <cp:contentStatus/>
</cp:coreProperties>
</file>