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<sst xmlns="http://schemas.openxmlformats.org/spreadsheetml/2006/main" count="263" uniqueCount="81">
  <si>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</si>
  <si>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</si>
  <si>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</si>
  <si>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</si>
  <si>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</si>
  <si>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</si>
  <si>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</si>
  <si>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</si>
  <si>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</si>
  <si>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</si>
  <si>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</si>
  <si>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</si>
  <si>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</si>
  <si>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</si>
  <si>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</si>
  <si>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</si>
  <si>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</si>
  <si>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</si>
  <si>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</si>
  <si>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</si>
  <si>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</si>
  <si>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</si>
  <si>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</si>
  <si>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</si>
  <si>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</si>
  <si>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</si>
  <si>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</si>
  <si>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</si>
  <si>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</si>
  <si>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</si>
  <si>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</si>
  <si>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</si>
  <si>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</si>
  <si>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</si>
  <si>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</si>
  <si>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</si>
  <si>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</si>
  <si>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</si>
  <si>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</si>
  <si>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</si>
  <si>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</si>
  <si>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</si>
  <si>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</si>
  <si>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</si>
  <si>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</si>
  <si>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</si>
  <si>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</si>
  <si>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</si>
  <si>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</si>
  <si>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</si>
  <si>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</si>
  <si>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</si>
  <si>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</si>
  <si>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</si>
  <si>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</si>
  <si>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</si>
  <si>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</si>
  <si>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</si>
  <si>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</si>
  <si>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</si>
  <si>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</si>
  <si>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</si>
  <si>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</si>
  <si>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</si>
  <si>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</si>
  <si>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</si>
  <si>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</si>
  <si>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</si>
  <si>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</si>
  <si>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</si>
  <si>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</si>
  <si>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</si>
  <si>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</si>
  <si>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</si>
  <si>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</si>
  <si>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</si>
  <si>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</si>
  <si>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</si>
  <si>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</si>
  <si>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</si>
  <si>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9月分）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</si>
</sst>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43555</v>
      </c>
      <c r="G7" s="151"/>
      <c r="H7" s="150">
        <v>47307</v>
      </c>
      <c r="I7" s="151"/>
      <c r="J7" s="150">
        <f>SUM(F7:I7)</f>
        <v>90862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3431</v>
      </c>
      <c r="G12" s="24">
        <f>SUM(G13:G14)</f>
        <v>2778</v>
      </c>
      <c r="H12" s="25">
        <f>F12+G12</f>
        <v>6209</v>
      </c>
      <c r="I12" s="19">
        <v>0</v>
      </c>
      <c r="J12" s="24">
        <f>J13+J14</f>
        <v>4326</v>
      </c>
      <c r="K12" s="24">
        <f>K13+K14</f>
        <v>2587</v>
      </c>
      <c r="L12" s="24">
        <f>L13+L14</f>
        <v>2103</v>
      </c>
      <c r="M12" s="24">
        <f>M13+M14</f>
        <v>2430</v>
      </c>
      <c r="N12" s="24">
        <f>N13+N14</f>
        <v>1476</v>
      </c>
      <c r="O12" s="25">
        <f>SUM(J12:N12)</f>
        <v>12922</v>
      </c>
      <c r="P12" s="27">
        <f>H12+O12</f>
        <v>19131</v>
      </c>
      <c r="Q12" s="17"/>
    </row>
    <row r="13" spans="3:16" ht="49.5" customHeight="1">
      <c r="C13" s="117" t="s">
        <v>14</v>
      </c>
      <c r="D13" s="118"/>
      <c r="E13" s="118"/>
      <c r="F13" s="24">
        <v>410</v>
      </c>
      <c r="G13" s="24">
        <v>284</v>
      </c>
      <c r="H13" s="25">
        <f>F13+G13</f>
        <v>694</v>
      </c>
      <c r="I13" s="19">
        <v>0</v>
      </c>
      <c r="J13" s="24">
        <v>490</v>
      </c>
      <c r="K13" s="24">
        <v>280</v>
      </c>
      <c r="L13" s="24">
        <v>220</v>
      </c>
      <c r="M13" s="24">
        <v>208</v>
      </c>
      <c r="N13" s="24">
        <v>131</v>
      </c>
      <c r="O13" s="25">
        <f>SUM(J13:N13)</f>
        <v>1329</v>
      </c>
      <c r="P13" s="27">
        <f>H13+O13</f>
        <v>2023</v>
      </c>
    </row>
    <row r="14" spans="3:16" ht="49.5" customHeight="1">
      <c r="C14" s="165" t="s">
        <v>15</v>
      </c>
      <c r="D14" s="166"/>
      <c r="E14" s="166"/>
      <c r="F14" s="24">
        <v>3021</v>
      </c>
      <c r="G14" s="24">
        <v>2494</v>
      </c>
      <c r="H14" s="25">
        <f>F14+G14</f>
        <v>5515</v>
      </c>
      <c r="I14" s="19">
        <v>0</v>
      </c>
      <c r="J14" s="24">
        <v>3836</v>
      </c>
      <c r="K14" s="24">
        <v>2307</v>
      </c>
      <c r="L14" s="24">
        <v>1883</v>
      </c>
      <c r="M14" s="24">
        <v>2222</v>
      </c>
      <c r="N14" s="24">
        <v>1345</v>
      </c>
      <c r="O14" s="25">
        <f>SUM(J14:N14)</f>
        <v>11593</v>
      </c>
      <c r="P14" s="27">
        <f>H14+O14</f>
        <v>17108</v>
      </c>
    </row>
    <row r="15" spans="3:16" ht="49.5" customHeight="1">
      <c r="C15" s="165" t="s">
        <v>16</v>
      </c>
      <c r="D15" s="166"/>
      <c r="E15" s="166"/>
      <c r="F15" s="24">
        <v>29</v>
      </c>
      <c r="G15" s="24">
        <v>39</v>
      </c>
      <c r="H15" s="25">
        <f>F15+G15</f>
        <v>68</v>
      </c>
      <c r="I15" s="19">
        <v>0</v>
      </c>
      <c r="J15" s="24">
        <v>73</v>
      </c>
      <c r="K15" s="24">
        <v>44</v>
      </c>
      <c r="L15" s="24">
        <v>32</v>
      </c>
      <c r="M15" s="24">
        <v>38</v>
      </c>
      <c r="N15" s="24">
        <v>31</v>
      </c>
      <c r="O15" s="25">
        <f>SUM(J15:N15)</f>
        <v>218</v>
      </c>
      <c r="P15" s="27">
        <f>H15+O15</f>
        <v>286</v>
      </c>
    </row>
    <row r="16" spans="3:16" ht="49.5" customHeight="1" thickBot="1">
      <c r="C16" s="167" t="s">
        <v>17</v>
      </c>
      <c r="D16" s="168"/>
      <c r="E16" s="168"/>
      <c r="F16" s="119">
        <f>F12+F15</f>
        <v>3460</v>
      </c>
      <c r="G16" s="119">
        <f>G12+G15</f>
        <v>2817</v>
      </c>
      <c r="H16" s="119">
        <f>H12+H15</f>
        <v>6277</v>
      </c>
      <c r="I16" s="120">
        <v>0</v>
      </c>
      <c r="J16" s="119">
        <f aca="true" t="shared" si="0" ref="J16:O16">J12+J15</f>
        <v>4399</v>
      </c>
      <c r="K16" s="119">
        <f t="shared" si="0"/>
        <v>2631</v>
      </c>
      <c r="L16" s="119">
        <f t="shared" si="0"/>
        <v>2135</v>
      </c>
      <c r="M16" s="119">
        <f t="shared" si="0"/>
        <v>2468</v>
      </c>
      <c r="N16" s="119">
        <f t="shared" si="0"/>
        <v>1507</v>
      </c>
      <c r="O16" s="119">
        <f t="shared" si="0"/>
        <v>13140</v>
      </c>
      <c r="P16" s="121">
        <f>H16+O16</f>
        <v>19417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1580</v>
      </c>
      <c r="G22" s="24">
        <v>1742</v>
      </c>
      <c r="H22" s="25">
        <f>SUM(F22:G22)</f>
        <v>3322</v>
      </c>
      <c r="I22" s="26">
        <v>0</v>
      </c>
      <c r="J22" s="24">
        <v>3221</v>
      </c>
      <c r="K22" s="24">
        <v>1957</v>
      </c>
      <c r="L22" s="24">
        <v>1168</v>
      </c>
      <c r="M22" s="24">
        <v>819</v>
      </c>
      <c r="N22" s="24">
        <v>346</v>
      </c>
      <c r="O22" s="25">
        <f>SUM(I22:N22)</f>
        <v>7511</v>
      </c>
      <c r="P22" s="27">
        <f>H22+O22</f>
        <v>10833</v>
      </c>
      <c r="Q22" s="17"/>
    </row>
    <row r="23" spans="3:16" ht="49.5" customHeight="1">
      <c r="C23" s="165" t="s">
        <v>16</v>
      </c>
      <c r="D23" s="166"/>
      <c r="E23" s="166"/>
      <c r="F23" s="24">
        <v>15</v>
      </c>
      <c r="G23" s="24">
        <v>20</v>
      </c>
      <c r="H23" s="25">
        <f>SUM(F23:G23)</f>
        <v>35</v>
      </c>
      <c r="I23" s="26">
        <v>0</v>
      </c>
      <c r="J23" s="24">
        <v>57</v>
      </c>
      <c r="K23" s="24">
        <v>36</v>
      </c>
      <c r="L23" s="24">
        <v>19</v>
      </c>
      <c r="M23" s="24">
        <v>20</v>
      </c>
      <c r="N23" s="24">
        <v>10</v>
      </c>
      <c r="O23" s="25">
        <f>SUM(I23:N23)</f>
        <v>142</v>
      </c>
      <c r="P23" s="27">
        <f>H23+O23</f>
        <v>177</v>
      </c>
    </row>
    <row r="24" spans="3:16" ht="49.5" customHeight="1" thickBot="1">
      <c r="C24" s="167" t="s">
        <v>17</v>
      </c>
      <c r="D24" s="168"/>
      <c r="E24" s="168"/>
      <c r="F24" s="119">
        <f>SUM(F22:F23)</f>
        <v>1595</v>
      </c>
      <c r="G24" s="119">
        <f>SUM(G22:G23)</f>
        <v>1762</v>
      </c>
      <c r="H24" s="122">
        <f>SUM(F24:G24)</f>
        <v>3357</v>
      </c>
      <c r="I24" s="123">
        <f>SUM(I22:I23)</f>
        <v>0</v>
      </c>
      <c r="J24" s="119">
        <f aca="true" t="shared" si="1" ref="J24:O24">SUM(J22:J23)</f>
        <v>3278</v>
      </c>
      <c r="K24" s="119">
        <f t="shared" si="1"/>
        <v>1993</v>
      </c>
      <c r="L24" s="119">
        <f t="shared" si="1"/>
        <v>1187</v>
      </c>
      <c r="M24" s="119">
        <f t="shared" si="1"/>
        <v>839</v>
      </c>
      <c r="N24" s="119">
        <f t="shared" si="1"/>
        <v>356</v>
      </c>
      <c r="O24" s="122">
        <f t="shared" si="1"/>
        <v>7653</v>
      </c>
      <c r="P24" s="121">
        <f>H24+O24</f>
        <v>11010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15</v>
      </c>
      <c r="G30" s="24">
        <v>15</v>
      </c>
      <c r="H30" s="25">
        <f>SUM(F30:G30)</f>
        <v>30</v>
      </c>
      <c r="I30" s="26">
        <v>0</v>
      </c>
      <c r="J30" s="24">
        <v>1018</v>
      </c>
      <c r="K30" s="24">
        <v>722</v>
      </c>
      <c r="L30" s="24">
        <v>563</v>
      </c>
      <c r="M30" s="24">
        <v>487</v>
      </c>
      <c r="N30" s="24">
        <v>288</v>
      </c>
      <c r="O30" s="25">
        <f>SUM(I30:N30)</f>
        <v>3078</v>
      </c>
      <c r="P30" s="27">
        <f>H30+O30</f>
        <v>3108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8</v>
      </c>
      <c r="K31" s="24">
        <v>9</v>
      </c>
      <c r="L31" s="24">
        <v>7</v>
      </c>
      <c r="M31" s="24">
        <v>5</v>
      </c>
      <c r="N31" s="24">
        <v>3</v>
      </c>
      <c r="O31" s="25">
        <f>SUM(I31:N31)</f>
        <v>32</v>
      </c>
      <c r="P31" s="27">
        <f>H31+O31</f>
        <v>32</v>
      </c>
    </row>
    <row r="32" spans="3:16" ht="49.5" customHeight="1" thickBot="1">
      <c r="C32" s="167" t="s">
        <v>17</v>
      </c>
      <c r="D32" s="168"/>
      <c r="E32" s="168"/>
      <c r="F32" s="119">
        <f>SUM(F30:F31)</f>
        <v>15</v>
      </c>
      <c r="G32" s="119">
        <f>SUM(G30:G31)</f>
        <v>15</v>
      </c>
      <c r="H32" s="122">
        <f>SUM(F32:G32)</f>
        <v>30</v>
      </c>
      <c r="I32" s="123">
        <f aca="true" t="shared" si="2" ref="I32:N32">SUM(I30:I31)</f>
        <v>0</v>
      </c>
      <c r="J32" s="119">
        <f t="shared" si="2"/>
        <v>1026</v>
      </c>
      <c r="K32" s="119">
        <f t="shared" si="2"/>
        <v>731</v>
      </c>
      <c r="L32" s="119">
        <f t="shared" si="2"/>
        <v>570</v>
      </c>
      <c r="M32" s="119">
        <f t="shared" si="2"/>
        <v>492</v>
      </c>
      <c r="N32" s="119">
        <f t="shared" si="2"/>
        <v>291</v>
      </c>
      <c r="O32" s="122">
        <f>SUM(I32:N32)</f>
        <v>3110</v>
      </c>
      <c r="P32" s="121">
        <f>H32+O32</f>
        <v>3140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f>SUM(F39:F40)</f>
        <v>0</v>
      </c>
      <c r="G38" s="33">
        <f>SUM(G39:G40)</f>
        <v>0</v>
      </c>
      <c r="H38" s="34">
        <f aca="true" t="shared" si="3" ref="H38:H47">SUM(F38:G38)</f>
        <v>0</v>
      </c>
      <c r="I38" s="35">
        <f>SUM(I39:I40)</f>
        <v>9</v>
      </c>
      <c r="J38" s="33">
        <f>SUM(J39:J40)</f>
        <v>23</v>
      </c>
      <c r="K38" s="33">
        <f>SUM(K39:K40)</f>
        <v>208</v>
      </c>
      <c r="L38" s="33">
        <f>SUM(L39:L40)</f>
        <v>454</v>
      </c>
      <c r="M38" s="33">
        <f>SUM(M39:M40)</f>
        <v>404</v>
      </c>
      <c r="N38" s="34">
        <f aca="true" t="shared" si="4" ref="N38:N47">SUM(I38:M38)</f>
        <v>1098</v>
      </c>
      <c r="O38" s="36">
        <f aca="true" t="shared" si="5" ref="O38:O47">H38+N38</f>
        <v>1098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f t="shared" si="3"/>
        <v>0</v>
      </c>
      <c r="I39" s="26">
        <v>9</v>
      </c>
      <c r="J39" s="24">
        <v>22</v>
      </c>
      <c r="K39" s="24">
        <v>204</v>
      </c>
      <c r="L39" s="24">
        <v>452</v>
      </c>
      <c r="M39" s="24">
        <v>401</v>
      </c>
      <c r="N39" s="25">
        <f t="shared" si="4"/>
        <v>1088</v>
      </c>
      <c r="O39" s="27">
        <f t="shared" si="5"/>
        <v>1088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f t="shared" si="3"/>
        <v>0</v>
      </c>
      <c r="I40" s="123">
        <v>0</v>
      </c>
      <c r="J40" s="119">
        <v>1</v>
      </c>
      <c r="K40" s="119">
        <v>4</v>
      </c>
      <c r="L40" s="119">
        <v>2</v>
      </c>
      <c r="M40" s="119">
        <v>3</v>
      </c>
      <c r="N40" s="122">
        <f t="shared" si="4"/>
        <v>10</v>
      </c>
      <c r="O40" s="121">
        <f t="shared" si="5"/>
        <v>10</v>
      </c>
    </row>
    <row r="41" spans="3:15" ht="49.5" customHeight="1">
      <c r="C41" s="177" t="s">
        <v>35</v>
      </c>
      <c r="D41" s="178"/>
      <c r="E41" s="178"/>
      <c r="F41" s="33">
        <f>SUM(F42:F43)</f>
        <v>0</v>
      </c>
      <c r="G41" s="33">
        <f>SUM(G42:G43)</f>
        <v>0</v>
      </c>
      <c r="H41" s="34">
        <f t="shared" si="3"/>
        <v>0</v>
      </c>
      <c r="I41" s="35">
        <f>SUM(I42:I43)</f>
        <v>140</v>
      </c>
      <c r="J41" s="33">
        <f>SUM(J42:J43)</f>
        <v>160</v>
      </c>
      <c r="K41" s="33">
        <f>SUM(K42:K43)</f>
        <v>193</v>
      </c>
      <c r="L41" s="33">
        <f>SUM(L42:L43)</f>
        <v>194</v>
      </c>
      <c r="M41" s="33">
        <f>SUM(M42:M43)</f>
        <v>96</v>
      </c>
      <c r="N41" s="34">
        <f t="shared" si="4"/>
        <v>783</v>
      </c>
      <c r="O41" s="36">
        <f t="shared" si="5"/>
        <v>783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f t="shared" si="3"/>
        <v>0</v>
      </c>
      <c r="I42" s="26">
        <v>140</v>
      </c>
      <c r="J42" s="24">
        <v>160</v>
      </c>
      <c r="K42" s="24">
        <v>190</v>
      </c>
      <c r="L42" s="24">
        <v>193</v>
      </c>
      <c r="M42" s="24">
        <v>93</v>
      </c>
      <c r="N42" s="25">
        <f t="shared" si="4"/>
        <v>776</v>
      </c>
      <c r="O42" s="27">
        <f t="shared" si="5"/>
        <v>776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f t="shared" si="3"/>
        <v>0</v>
      </c>
      <c r="I43" s="123">
        <v>0</v>
      </c>
      <c r="J43" s="119">
        <v>0</v>
      </c>
      <c r="K43" s="119">
        <v>3</v>
      </c>
      <c r="L43" s="119">
        <v>1</v>
      </c>
      <c r="M43" s="119">
        <v>3</v>
      </c>
      <c r="N43" s="122">
        <f t="shared" si="4"/>
        <v>7</v>
      </c>
      <c r="O43" s="121">
        <f t="shared" si="5"/>
        <v>7</v>
      </c>
    </row>
    <row r="44" spans="3:15" ht="49.5" customHeight="1">
      <c r="C44" s="177" t="s">
        <v>21</v>
      </c>
      <c r="D44" s="178"/>
      <c r="E44" s="178"/>
      <c r="F44" s="33">
        <f>SUM(F45:F46)</f>
        <v>0</v>
      </c>
      <c r="G44" s="33">
        <f>SUM(G45:G46)</f>
        <v>0</v>
      </c>
      <c r="H44" s="34">
        <f t="shared" si="3"/>
        <v>0</v>
      </c>
      <c r="I44" s="35">
        <f>SUM(I45:I46)</f>
        <v>7</v>
      </c>
      <c r="J44" s="33">
        <f>SUM(J45:J46)</f>
        <v>11</v>
      </c>
      <c r="K44" s="33">
        <f>SUM(K45:K46)</f>
        <v>37</v>
      </c>
      <c r="L44" s="33">
        <f>SUM(L45:L46)</f>
        <v>163</v>
      </c>
      <c r="M44" s="33">
        <f>SUM(M45:M46)</f>
        <v>116</v>
      </c>
      <c r="N44" s="34">
        <f t="shared" si="4"/>
        <v>334</v>
      </c>
      <c r="O44" s="36">
        <f t="shared" si="5"/>
        <v>334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f t="shared" si="3"/>
        <v>0</v>
      </c>
      <c r="I45" s="26">
        <v>7</v>
      </c>
      <c r="J45" s="24">
        <v>11</v>
      </c>
      <c r="K45" s="24">
        <v>37</v>
      </c>
      <c r="L45" s="24">
        <v>161</v>
      </c>
      <c r="M45" s="24">
        <v>113</v>
      </c>
      <c r="N45" s="25">
        <f t="shared" si="4"/>
        <v>329</v>
      </c>
      <c r="O45" s="27">
        <f t="shared" si="5"/>
        <v>329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f t="shared" si="3"/>
        <v>0</v>
      </c>
      <c r="I46" s="123">
        <v>0</v>
      </c>
      <c r="J46" s="119">
        <v>0</v>
      </c>
      <c r="K46" s="119">
        <v>0</v>
      </c>
      <c r="L46" s="119">
        <v>2</v>
      </c>
      <c r="M46" s="119">
        <v>3</v>
      </c>
      <c r="N46" s="122">
        <f t="shared" si="4"/>
        <v>5</v>
      </c>
      <c r="O46" s="121">
        <f t="shared" si="5"/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f t="shared" si="3"/>
        <v>0</v>
      </c>
      <c r="I47" s="127">
        <v>156</v>
      </c>
      <c r="J47" s="125">
        <v>193</v>
      </c>
      <c r="K47" s="125">
        <v>438</v>
      </c>
      <c r="L47" s="125">
        <v>807</v>
      </c>
      <c r="M47" s="125">
        <v>613</v>
      </c>
      <c r="N47" s="126">
        <f t="shared" si="4"/>
        <v>2207</v>
      </c>
      <c r="O47" s="128">
        <f t="shared" si="5"/>
        <v>2207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3633</v>
      </c>
      <c r="G10" s="60">
        <f>SUM(G11,G17,G20,G24,G28,G29)</f>
        <v>4397</v>
      </c>
      <c r="H10" s="85">
        <f>SUM(F10:G10)</f>
        <v>8030</v>
      </c>
      <c r="I10" s="135">
        <f aca="true" t="shared" si="0" ref="I10:N10">SUM(I11,I17,I20,I24,I28,I29)</f>
        <v>0</v>
      </c>
      <c r="J10" s="60">
        <f>SUM(J11,J17,J20,J24,J28,J29)</f>
        <v>8522</v>
      </c>
      <c r="K10" s="60">
        <f t="shared" si="0"/>
        <v>5847</v>
      </c>
      <c r="L10" s="60">
        <f t="shared" si="0"/>
        <v>3587</v>
      </c>
      <c r="M10" s="60">
        <f t="shared" si="0"/>
        <v>2722</v>
      </c>
      <c r="N10" s="60">
        <f t="shared" si="0"/>
        <v>1246</v>
      </c>
      <c r="O10" s="129">
        <f>SUM(I10:N10)</f>
        <v>21924</v>
      </c>
      <c r="P10" s="87">
        <f>SUM(O10,H10)</f>
        <v>29954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516</v>
      </c>
      <c r="G11" s="65">
        <f>SUM(G12:G16)</f>
        <v>746</v>
      </c>
      <c r="H11" s="66">
        <f>SUM(F11:G11)</f>
        <v>1262</v>
      </c>
      <c r="I11" s="136">
        <f aca="true" t="shared" si="1" ref="I11:N11">SUM(I12:I16)</f>
        <v>0</v>
      </c>
      <c r="J11" s="65">
        <f t="shared" si="1"/>
        <v>1722</v>
      </c>
      <c r="K11" s="65">
        <f t="shared" si="1"/>
        <v>1213</v>
      </c>
      <c r="L11" s="65">
        <f t="shared" si="1"/>
        <v>771</v>
      </c>
      <c r="M11" s="65">
        <f t="shared" si="1"/>
        <v>667</v>
      </c>
      <c r="N11" s="65">
        <f t="shared" si="1"/>
        <v>414</v>
      </c>
      <c r="O11" s="130">
        <f aca="true" t="shared" si="2" ref="O11:O43">SUM(I11:N11)</f>
        <v>4787</v>
      </c>
      <c r="P11" s="68">
        <f aca="true" t="shared" si="3" ref="P11:P43">SUM(O11,H11)</f>
        <v>6049</v>
      </c>
    </row>
    <row r="12" spans="3:16" s="61" customFormat="1" ht="30" customHeight="1">
      <c r="C12" s="62"/>
      <c r="D12" s="63"/>
      <c r="E12" s="69" t="s">
        <v>44</v>
      </c>
      <c r="F12" s="65">
        <v>424</v>
      </c>
      <c r="G12" s="65">
        <v>560</v>
      </c>
      <c r="H12" s="66">
        <f>SUM(F12:G12)</f>
        <v>984</v>
      </c>
      <c r="I12" s="136">
        <v>0</v>
      </c>
      <c r="J12" s="65">
        <v>1044</v>
      </c>
      <c r="K12" s="65">
        <v>631</v>
      </c>
      <c r="L12" s="65">
        <v>286</v>
      </c>
      <c r="M12" s="65">
        <v>264</v>
      </c>
      <c r="N12" s="65">
        <v>130</v>
      </c>
      <c r="O12" s="130">
        <f t="shared" si="2"/>
        <v>2355</v>
      </c>
      <c r="P12" s="68">
        <f t="shared" si="3"/>
        <v>3339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4</v>
      </c>
      <c r="L13" s="65">
        <v>14</v>
      </c>
      <c r="M13" s="65">
        <v>24</v>
      </c>
      <c r="N13" s="65">
        <v>38</v>
      </c>
      <c r="O13" s="130">
        <f t="shared" si="2"/>
        <v>80</v>
      </c>
      <c r="P13" s="68">
        <f t="shared" si="3"/>
        <v>80</v>
      </c>
    </row>
    <row r="14" spans="3:16" s="61" customFormat="1" ht="30" customHeight="1">
      <c r="C14" s="62"/>
      <c r="D14" s="63"/>
      <c r="E14" s="69" t="s">
        <v>46</v>
      </c>
      <c r="F14" s="65">
        <v>30</v>
      </c>
      <c r="G14" s="65">
        <v>68</v>
      </c>
      <c r="H14" s="66">
        <f t="shared" si="4"/>
        <v>98</v>
      </c>
      <c r="I14" s="136">
        <v>0</v>
      </c>
      <c r="J14" s="65">
        <v>177</v>
      </c>
      <c r="K14" s="65">
        <v>134</v>
      </c>
      <c r="L14" s="65">
        <v>101</v>
      </c>
      <c r="M14" s="65">
        <v>108</v>
      </c>
      <c r="N14" s="65">
        <v>69</v>
      </c>
      <c r="O14" s="130">
        <f t="shared" si="2"/>
        <v>589</v>
      </c>
      <c r="P14" s="68">
        <f t="shared" si="3"/>
        <v>687</v>
      </c>
    </row>
    <row r="15" spans="3:16" s="61" customFormat="1" ht="30" customHeight="1">
      <c r="C15" s="62"/>
      <c r="D15" s="63"/>
      <c r="E15" s="69" t="s">
        <v>47</v>
      </c>
      <c r="F15" s="65">
        <v>29</v>
      </c>
      <c r="G15" s="65">
        <v>78</v>
      </c>
      <c r="H15" s="66">
        <f t="shared" si="4"/>
        <v>107</v>
      </c>
      <c r="I15" s="136">
        <v>0</v>
      </c>
      <c r="J15" s="65">
        <v>153</v>
      </c>
      <c r="K15" s="65">
        <v>123</v>
      </c>
      <c r="L15" s="65">
        <v>97</v>
      </c>
      <c r="M15" s="65">
        <v>49</v>
      </c>
      <c r="N15" s="65">
        <v>40</v>
      </c>
      <c r="O15" s="130">
        <f t="shared" si="2"/>
        <v>462</v>
      </c>
      <c r="P15" s="68">
        <f t="shared" si="3"/>
        <v>569</v>
      </c>
    </row>
    <row r="16" spans="3:16" s="61" customFormat="1" ht="30" customHeight="1">
      <c r="C16" s="62"/>
      <c r="D16" s="63"/>
      <c r="E16" s="69" t="s">
        <v>48</v>
      </c>
      <c r="F16" s="65">
        <v>33</v>
      </c>
      <c r="G16" s="65">
        <v>40</v>
      </c>
      <c r="H16" s="66">
        <f t="shared" si="4"/>
        <v>73</v>
      </c>
      <c r="I16" s="136">
        <v>0</v>
      </c>
      <c r="J16" s="65">
        <v>348</v>
      </c>
      <c r="K16" s="65">
        <v>321</v>
      </c>
      <c r="L16" s="65">
        <v>273</v>
      </c>
      <c r="M16" s="65">
        <v>222</v>
      </c>
      <c r="N16" s="65">
        <v>137</v>
      </c>
      <c r="O16" s="130">
        <f t="shared" si="2"/>
        <v>1301</v>
      </c>
      <c r="P16" s="68">
        <f t="shared" si="3"/>
        <v>1374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987</v>
      </c>
      <c r="G17" s="65">
        <f>SUM(G18:G19)</f>
        <v>992</v>
      </c>
      <c r="H17" s="66">
        <f>SUM(F17:G17)</f>
        <v>1979</v>
      </c>
      <c r="I17" s="136">
        <f aca="true" t="shared" si="5" ref="I17:N17">SUM(I18:I19)</f>
        <v>0</v>
      </c>
      <c r="J17" s="65">
        <f t="shared" si="5"/>
        <v>2024</v>
      </c>
      <c r="K17" s="65">
        <f t="shared" si="5"/>
        <v>1258</v>
      </c>
      <c r="L17" s="65">
        <f t="shared" si="5"/>
        <v>639</v>
      </c>
      <c r="M17" s="65">
        <f t="shared" si="5"/>
        <v>441</v>
      </c>
      <c r="N17" s="65">
        <f t="shared" si="5"/>
        <v>157</v>
      </c>
      <c r="O17" s="130">
        <f t="shared" si="2"/>
        <v>4519</v>
      </c>
      <c r="P17" s="68">
        <f t="shared" si="3"/>
        <v>6498</v>
      </c>
    </row>
    <row r="18" spans="3:16" s="61" customFormat="1" ht="30" customHeight="1">
      <c r="C18" s="62"/>
      <c r="D18" s="63"/>
      <c r="E18" s="69" t="s">
        <v>50</v>
      </c>
      <c r="F18" s="65">
        <v>720</v>
      </c>
      <c r="G18" s="65">
        <v>682</v>
      </c>
      <c r="H18" s="66">
        <f t="shared" si="4"/>
        <v>1402</v>
      </c>
      <c r="I18" s="136">
        <v>0</v>
      </c>
      <c r="J18" s="65">
        <v>1418</v>
      </c>
      <c r="K18" s="65">
        <v>913</v>
      </c>
      <c r="L18" s="65">
        <v>450</v>
      </c>
      <c r="M18" s="65">
        <v>349</v>
      </c>
      <c r="N18" s="65">
        <v>129</v>
      </c>
      <c r="O18" s="130">
        <f t="shared" si="2"/>
        <v>3259</v>
      </c>
      <c r="P18" s="68">
        <f t="shared" si="3"/>
        <v>4661</v>
      </c>
    </row>
    <row r="19" spans="3:16" s="61" customFormat="1" ht="30" customHeight="1">
      <c r="C19" s="62"/>
      <c r="D19" s="63"/>
      <c r="E19" s="69" t="s">
        <v>51</v>
      </c>
      <c r="F19" s="65">
        <v>267</v>
      </c>
      <c r="G19" s="65">
        <v>310</v>
      </c>
      <c r="H19" s="66">
        <f t="shared" si="4"/>
        <v>577</v>
      </c>
      <c r="I19" s="136">
        <v>0</v>
      </c>
      <c r="J19" s="65">
        <v>606</v>
      </c>
      <c r="K19" s="65">
        <v>345</v>
      </c>
      <c r="L19" s="65">
        <v>189</v>
      </c>
      <c r="M19" s="65">
        <v>92</v>
      </c>
      <c r="N19" s="65">
        <v>28</v>
      </c>
      <c r="O19" s="130">
        <f t="shared" si="2"/>
        <v>1260</v>
      </c>
      <c r="P19" s="68">
        <f t="shared" si="3"/>
        <v>1837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8</v>
      </c>
      <c r="G20" s="65">
        <f>SUM(G21:G23)</f>
        <v>17</v>
      </c>
      <c r="H20" s="66">
        <f t="shared" si="4"/>
        <v>25</v>
      </c>
      <c r="I20" s="136">
        <f aca="true" t="shared" si="6" ref="I20:N20">SUM(I21:I23)</f>
        <v>0</v>
      </c>
      <c r="J20" s="65">
        <f t="shared" si="6"/>
        <v>160</v>
      </c>
      <c r="K20" s="65">
        <f t="shared" si="6"/>
        <v>148</v>
      </c>
      <c r="L20" s="65">
        <f t="shared" si="6"/>
        <v>200</v>
      </c>
      <c r="M20" s="65">
        <f t="shared" si="6"/>
        <v>184</v>
      </c>
      <c r="N20" s="65">
        <f t="shared" si="6"/>
        <v>71</v>
      </c>
      <c r="O20" s="130">
        <f t="shared" si="2"/>
        <v>763</v>
      </c>
      <c r="P20" s="68">
        <f t="shared" si="3"/>
        <v>788</v>
      </c>
    </row>
    <row r="21" spans="3:16" s="61" customFormat="1" ht="30" customHeight="1">
      <c r="C21" s="62"/>
      <c r="D21" s="63"/>
      <c r="E21" s="69" t="s">
        <v>53</v>
      </c>
      <c r="F21" s="65">
        <v>6</v>
      </c>
      <c r="G21" s="65">
        <v>16</v>
      </c>
      <c r="H21" s="66">
        <f t="shared" si="4"/>
        <v>22</v>
      </c>
      <c r="I21" s="136">
        <v>0</v>
      </c>
      <c r="J21" s="65">
        <v>136</v>
      </c>
      <c r="K21" s="65">
        <v>127</v>
      </c>
      <c r="L21" s="65">
        <v>182</v>
      </c>
      <c r="M21" s="65">
        <v>163</v>
      </c>
      <c r="N21" s="65">
        <v>67</v>
      </c>
      <c r="O21" s="130">
        <f t="shared" si="2"/>
        <v>675</v>
      </c>
      <c r="P21" s="68">
        <f t="shared" si="3"/>
        <v>697</v>
      </c>
    </row>
    <row r="22" spans="3:16" s="61" customFormat="1" ht="30" customHeight="1">
      <c r="C22" s="62"/>
      <c r="D22" s="63"/>
      <c r="E22" s="72" t="s">
        <v>54</v>
      </c>
      <c r="F22" s="65">
        <v>2</v>
      </c>
      <c r="G22" s="65">
        <v>1</v>
      </c>
      <c r="H22" s="66">
        <f t="shared" si="4"/>
        <v>3</v>
      </c>
      <c r="I22" s="136">
        <v>0</v>
      </c>
      <c r="J22" s="65">
        <v>24</v>
      </c>
      <c r="K22" s="65">
        <v>21</v>
      </c>
      <c r="L22" s="65">
        <v>18</v>
      </c>
      <c r="M22" s="65">
        <v>21</v>
      </c>
      <c r="N22" s="65">
        <v>4</v>
      </c>
      <c r="O22" s="130">
        <f t="shared" si="2"/>
        <v>88</v>
      </c>
      <c r="P22" s="68">
        <f t="shared" si="3"/>
        <v>91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571</v>
      </c>
      <c r="G24" s="65">
        <f>SUM(G25:G27)</f>
        <v>895</v>
      </c>
      <c r="H24" s="66">
        <f t="shared" si="4"/>
        <v>1466</v>
      </c>
      <c r="I24" s="136">
        <f aca="true" t="shared" si="7" ref="I24:N24">SUM(I25:I27)</f>
        <v>0</v>
      </c>
      <c r="J24" s="65">
        <f>SUM(J25:J27)</f>
        <v>1400</v>
      </c>
      <c r="K24" s="65">
        <f t="shared" si="7"/>
        <v>1287</v>
      </c>
      <c r="L24" s="65">
        <f t="shared" si="7"/>
        <v>839</v>
      </c>
      <c r="M24" s="65">
        <f t="shared" si="7"/>
        <v>610</v>
      </c>
      <c r="N24" s="65">
        <f t="shared" si="7"/>
        <v>265</v>
      </c>
      <c r="O24" s="130">
        <f t="shared" si="2"/>
        <v>4401</v>
      </c>
      <c r="P24" s="68">
        <f t="shared" si="3"/>
        <v>5867</v>
      </c>
    </row>
    <row r="25" spans="3:16" s="61" customFormat="1" ht="30" customHeight="1">
      <c r="C25" s="62"/>
      <c r="D25" s="63"/>
      <c r="E25" s="72" t="s">
        <v>57</v>
      </c>
      <c r="F25" s="65">
        <v>508</v>
      </c>
      <c r="G25" s="65">
        <v>857</v>
      </c>
      <c r="H25" s="66">
        <f t="shared" si="4"/>
        <v>1365</v>
      </c>
      <c r="I25" s="136">
        <v>0</v>
      </c>
      <c r="J25" s="65">
        <v>1332</v>
      </c>
      <c r="K25" s="65">
        <v>1257</v>
      </c>
      <c r="L25" s="65">
        <v>813</v>
      </c>
      <c r="M25" s="65">
        <v>587</v>
      </c>
      <c r="N25" s="65">
        <v>261</v>
      </c>
      <c r="O25" s="130">
        <f t="shared" si="2"/>
        <v>4250</v>
      </c>
      <c r="P25" s="68">
        <f t="shared" si="3"/>
        <v>5615</v>
      </c>
    </row>
    <row r="26" spans="3:16" s="61" customFormat="1" ht="30" customHeight="1">
      <c r="C26" s="62"/>
      <c r="D26" s="63"/>
      <c r="E26" s="72" t="s">
        <v>58</v>
      </c>
      <c r="F26" s="65">
        <v>28</v>
      </c>
      <c r="G26" s="65">
        <v>16</v>
      </c>
      <c r="H26" s="66">
        <f t="shared" si="4"/>
        <v>44</v>
      </c>
      <c r="I26" s="136">
        <v>0</v>
      </c>
      <c r="J26" s="65">
        <v>28</v>
      </c>
      <c r="K26" s="65">
        <v>12</v>
      </c>
      <c r="L26" s="65">
        <v>13</v>
      </c>
      <c r="M26" s="65">
        <v>12</v>
      </c>
      <c r="N26" s="65">
        <v>2</v>
      </c>
      <c r="O26" s="130">
        <f t="shared" si="2"/>
        <v>67</v>
      </c>
      <c r="P26" s="68">
        <f t="shared" si="3"/>
        <v>111</v>
      </c>
    </row>
    <row r="27" spans="3:16" s="61" customFormat="1" ht="30" customHeight="1">
      <c r="C27" s="62"/>
      <c r="D27" s="63"/>
      <c r="E27" s="72" t="s">
        <v>59</v>
      </c>
      <c r="F27" s="65">
        <v>35</v>
      </c>
      <c r="G27" s="65">
        <v>22</v>
      </c>
      <c r="H27" s="66">
        <f t="shared" si="4"/>
        <v>57</v>
      </c>
      <c r="I27" s="136">
        <v>0</v>
      </c>
      <c r="J27" s="65">
        <v>40</v>
      </c>
      <c r="K27" s="65">
        <v>18</v>
      </c>
      <c r="L27" s="65">
        <v>13</v>
      </c>
      <c r="M27" s="65">
        <v>11</v>
      </c>
      <c r="N27" s="65">
        <v>2</v>
      </c>
      <c r="O27" s="130">
        <f t="shared" si="2"/>
        <v>84</v>
      </c>
      <c r="P27" s="68">
        <f t="shared" si="3"/>
        <v>141</v>
      </c>
    </row>
    <row r="28" spans="3:16" s="61" customFormat="1" ht="30" customHeight="1">
      <c r="C28" s="62"/>
      <c r="D28" s="74" t="s">
        <v>60</v>
      </c>
      <c r="E28" s="75"/>
      <c r="F28" s="65">
        <v>24</v>
      </c>
      <c r="G28" s="65">
        <v>17</v>
      </c>
      <c r="H28" s="66">
        <f t="shared" si="4"/>
        <v>41</v>
      </c>
      <c r="I28" s="136">
        <v>0</v>
      </c>
      <c r="J28" s="65">
        <v>78</v>
      </c>
      <c r="K28" s="65">
        <v>65</v>
      </c>
      <c r="L28" s="65">
        <v>58</v>
      </c>
      <c r="M28" s="65">
        <v>62</v>
      </c>
      <c r="N28" s="65">
        <v>28</v>
      </c>
      <c r="O28" s="130">
        <f t="shared" si="2"/>
        <v>291</v>
      </c>
      <c r="P28" s="68">
        <f t="shared" si="3"/>
        <v>332</v>
      </c>
    </row>
    <row r="29" spans="3:16" s="61" customFormat="1" ht="30" customHeight="1" thickBot="1">
      <c r="C29" s="76"/>
      <c r="D29" s="77" t="s">
        <v>61</v>
      </c>
      <c r="E29" s="78"/>
      <c r="F29" s="79">
        <v>1527</v>
      </c>
      <c r="G29" s="79">
        <v>1730</v>
      </c>
      <c r="H29" s="80">
        <f t="shared" si="4"/>
        <v>3257</v>
      </c>
      <c r="I29" s="137">
        <v>0</v>
      </c>
      <c r="J29" s="79">
        <v>3138</v>
      </c>
      <c r="K29" s="79">
        <v>1876</v>
      </c>
      <c r="L29" s="79">
        <v>1080</v>
      </c>
      <c r="M29" s="79">
        <v>758</v>
      </c>
      <c r="N29" s="79">
        <v>311</v>
      </c>
      <c r="O29" s="131">
        <f t="shared" si="2"/>
        <v>7163</v>
      </c>
      <c r="P29" s="82">
        <f t="shared" si="3"/>
        <v>10420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15</v>
      </c>
      <c r="G30" s="60">
        <f>SUM(G31:G39)</f>
        <v>15</v>
      </c>
      <c r="H30" s="85">
        <f t="shared" si="4"/>
        <v>30</v>
      </c>
      <c r="I30" s="135">
        <f aca="true" t="shared" si="8" ref="I30:N30">SUM(I31:I39)</f>
        <v>0</v>
      </c>
      <c r="J30" s="60">
        <f t="shared" si="8"/>
        <v>1178</v>
      </c>
      <c r="K30" s="60">
        <f t="shared" si="8"/>
        <v>820</v>
      </c>
      <c r="L30" s="60">
        <f t="shared" si="8"/>
        <v>647</v>
      </c>
      <c r="M30" s="60">
        <f t="shared" si="8"/>
        <v>528</v>
      </c>
      <c r="N30" s="60">
        <f t="shared" si="8"/>
        <v>303</v>
      </c>
      <c r="O30" s="129">
        <f t="shared" si="2"/>
        <v>3476</v>
      </c>
      <c r="P30" s="87">
        <f t="shared" si="3"/>
        <v>3506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155</v>
      </c>
      <c r="K31" s="89">
        <v>124</v>
      </c>
      <c r="L31" s="89">
        <v>93</v>
      </c>
      <c r="M31" s="89">
        <v>48</v>
      </c>
      <c r="N31" s="89">
        <v>13</v>
      </c>
      <c r="O31" s="132">
        <f t="shared" si="2"/>
        <v>433</v>
      </c>
      <c r="P31" s="92">
        <f t="shared" si="3"/>
        <v>433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13</v>
      </c>
      <c r="K32" s="65">
        <v>17</v>
      </c>
      <c r="L32" s="65">
        <v>11</v>
      </c>
      <c r="M32" s="65">
        <v>5</v>
      </c>
      <c r="N32" s="65">
        <v>5</v>
      </c>
      <c r="O32" s="130">
        <f t="shared" si="2"/>
        <v>51</v>
      </c>
      <c r="P32" s="68">
        <f t="shared" si="3"/>
        <v>51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774</v>
      </c>
      <c r="K33" s="65">
        <v>467</v>
      </c>
      <c r="L33" s="65">
        <v>253</v>
      </c>
      <c r="M33" s="65">
        <v>133</v>
      </c>
      <c r="N33" s="65">
        <v>51</v>
      </c>
      <c r="O33" s="130">
        <f t="shared" si="2"/>
        <v>1678</v>
      </c>
      <c r="P33" s="68">
        <f t="shared" si="3"/>
        <v>1678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40</v>
      </c>
      <c r="K34" s="65">
        <v>39</v>
      </c>
      <c r="L34" s="65">
        <v>49</v>
      </c>
      <c r="M34" s="65">
        <v>38</v>
      </c>
      <c r="N34" s="65">
        <v>20</v>
      </c>
      <c r="O34" s="130">
        <f t="shared" si="2"/>
        <v>186</v>
      </c>
      <c r="P34" s="68">
        <f t="shared" si="3"/>
        <v>186</v>
      </c>
    </row>
    <row r="35" spans="3:16" s="61" customFormat="1" ht="30" customHeight="1">
      <c r="C35" s="62"/>
      <c r="D35" s="74" t="s">
        <v>66</v>
      </c>
      <c r="E35" s="75"/>
      <c r="F35" s="65">
        <v>15</v>
      </c>
      <c r="G35" s="65">
        <v>15</v>
      </c>
      <c r="H35" s="66">
        <f t="shared" si="4"/>
        <v>30</v>
      </c>
      <c r="I35" s="136">
        <v>0</v>
      </c>
      <c r="J35" s="65">
        <v>127</v>
      </c>
      <c r="K35" s="65">
        <v>76</v>
      </c>
      <c r="L35" s="65">
        <v>52</v>
      </c>
      <c r="M35" s="65">
        <v>29</v>
      </c>
      <c r="N35" s="65">
        <v>13</v>
      </c>
      <c r="O35" s="130">
        <f t="shared" si="2"/>
        <v>297</v>
      </c>
      <c r="P35" s="68">
        <f t="shared" si="3"/>
        <v>327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66</v>
      </c>
      <c r="K36" s="65">
        <v>90</v>
      </c>
      <c r="L36" s="65">
        <v>112</v>
      </c>
      <c r="M36" s="65">
        <v>60</v>
      </c>
      <c r="N36" s="65">
        <v>32</v>
      </c>
      <c r="O36" s="130">
        <f t="shared" si="2"/>
        <v>360</v>
      </c>
      <c r="P36" s="68">
        <f t="shared" si="3"/>
        <v>360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3</v>
      </c>
      <c r="K38" s="65">
        <v>7</v>
      </c>
      <c r="L38" s="65">
        <v>77</v>
      </c>
      <c r="M38" s="65">
        <v>215</v>
      </c>
      <c r="N38" s="65">
        <v>169</v>
      </c>
      <c r="O38" s="130">
        <f t="shared" si="2"/>
        <v>471</v>
      </c>
      <c r="P38" s="68">
        <f t="shared" si="3"/>
        <v>471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159</v>
      </c>
      <c r="K40" s="60">
        <f>SUM(K41:K43)</f>
        <v>197</v>
      </c>
      <c r="L40" s="60">
        <f>SUM(L41:L43)</f>
        <v>437</v>
      </c>
      <c r="M40" s="60">
        <f>SUM(M41:M43)</f>
        <v>815</v>
      </c>
      <c r="N40" s="60">
        <f>SUM(N41:N43)</f>
        <v>625</v>
      </c>
      <c r="O40" s="129">
        <f>SUM(I40:N40)</f>
        <v>2233</v>
      </c>
      <c r="P40" s="87">
        <f t="shared" si="3"/>
        <v>2233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9</v>
      </c>
      <c r="K41" s="65">
        <v>24</v>
      </c>
      <c r="L41" s="65">
        <v>208</v>
      </c>
      <c r="M41" s="65">
        <v>454</v>
      </c>
      <c r="N41" s="65">
        <v>406</v>
      </c>
      <c r="O41" s="130">
        <f t="shared" si="2"/>
        <v>1101</v>
      </c>
      <c r="P41" s="68">
        <f t="shared" si="3"/>
        <v>1101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143</v>
      </c>
      <c r="K42" s="65">
        <v>162</v>
      </c>
      <c r="L42" s="65">
        <v>192</v>
      </c>
      <c r="M42" s="65">
        <v>195</v>
      </c>
      <c r="N42" s="65">
        <v>102</v>
      </c>
      <c r="O42" s="130">
        <f t="shared" si="2"/>
        <v>794</v>
      </c>
      <c r="P42" s="68">
        <f t="shared" si="3"/>
        <v>794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7</v>
      </c>
      <c r="K43" s="79">
        <v>11</v>
      </c>
      <c r="L43" s="79">
        <v>37</v>
      </c>
      <c r="M43" s="79">
        <v>166</v>
      </c>
      <c r="N43" s="79">
        <v>117</v>
      </c>
      <c r="O43" s="131">
        <f t="shared" si="2"/>
        <v>338</v>
      </c>
      <c r="P43" s="82">
        <f t="shared" si="3"/>
        <v>338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3648</v>
      </c>
      <c r="G44" s="99">
        <f>SUM(G10,G30,G40)</f>
        <v>4412</v>
      </c>
      <c r="H44" s="101">
        <f>SUM(F44:G44)</f>
        <v>8060</v>
      </c>
      <c r="I44" s="142">
        <f aca="true" t="shared" si="9" ref="I44:N44">SUM(I10,I30,I40)</f>
        <v>0</v>
      </c>
      <c r="J44" s="99">
        <f t="shared" si="9"/>
        <v>9859</v>
      </c>
      <c r="K44" s="99">
        <f t="shared" si="9"/>
        <v>6864</v>
      </c>
      <c r="L44" s="99">
        <f t="shared" si="9"/>
        <v>4671</v>
      </c>
      <c r="M44" s="99">
        <f t="shared" si="9"/>
        <v>4065</v>
      </c>
      <c r="N44" s="99">
        <f t="shared" si="9"/>
        <v>2174</v>
      </c>
      <c r="O44" s="134">
        <f>SUM(I44:N44)</f>
        <v>27633</v>
      </c>
      <c r="P44" s="103">
        <f>SUM(O44,H44)</f>
        <v>35693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3923482</v>
      </c>
      <c r="G46" s="60">
        <f>SUM(G47,G53,G56,G60,G64,G65)</f>
        <v>7086652</v>
      </c>
      <c r="H46" s="85">
        <f>SUM(F46:G46)</f>
        <v>11010134</v>
      </c>
      <c r="I46" s="86">
        <f aca="true" t="shared" si="10" ref="I46:N46">SUM(I47,I53,I56,I60,I64,I65)</f>
        <v>0</v>
      </c>
      <c r="J46" s="60">
        <f t="shared" si="10"/>
        <v>25483151</v>
      </c>
      <c r="K46" s="60">
        <f t="shared" si="10"/>
        <v>21302119</v>
      </c>
      <c r="L46" s="60">
        <f t="shared" si="10"/>
        <v>17063197</v>
      </c>
      <c r="M46" s="60">
        <f t="shared" si="10"/>
        <v>16332414</v>
      </c>
      <c r="N46" s="60">
        <f t="shared" si="10"/>
        <v>8150294</v>
      </c>
      <c r="O46" s="129">
        <f>SUM(I46:N46)</f>
        <v>88331175</v>
      </c>
      <c r="P46" s="87">
        <f>SUM(O46,H46)</f>
        <v>99341309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880918</v>
      </c>
      <c r="G47" s="65">
        <f>SUM(G48:G52)</f>
        <v>1727751</v>
      </c>
      <c r="H47" s="66">
        <f aca="true" t="shared" si="11" ref="H47:H79">SUM(F47:G47)</f>
        <v>2608669</v>
      </c>
      <c r="I47" s="67">
        <f aca="true" t="shared" si="12" ref="I47:N47">SUM(I48:I52)</f>
        <v>0</v>
      </c>
      <c r="J47" s="65">
        <f t="shared" si="12"/>
        <v>4618855</v>
      </c>
      <c r="K47" s="65">
        <f t="shared" si="12"/>
        <v>4040348</v>
      </c>
      <c r="L47" s="65">
        <f t="shared" si="12"/>
        <v>3228867</v>
      </c>
      <c r="M47" s="65">
        <f t="shared" si="12"/>
        <v>3342798</v>
      </c>
      <c r="N47" s="65">
        <f t="shared" si="12"/>
        <v>2564020</v>
      </c>
      <c r="O47" s="130">
        <f aca="true" t="shared" si="13" ref="O47:O79">SUM(I47:N47)</f>
        <v>17794888</v>
      </c>
      <c r="P47" s="68">
        <f aca="true" t="shared" si="14" ref="P47:P79">SUM(O47,H47)</f>
        <v>20403557</v>
      </c>
    </row>
    <row r="48" spans="3:16" s="61" customFormat="1" ht="30" customHeight="1">
      <c r="C48" s="62"/>
      <c r="D48" s="63"/>
      <c r="E48" s="69" t="s">
        <v>44</v>
      </c>
      <c r="F48" s="65">
        <v>692963</v>
      </c>
      <c r="G48" s="65">
        <v>1165950</v>
      </c>
      <c r="H48" s="66">
        <f t="shared" si="11"/>
        <v>1858913</v>
      </c>
      <c r="I48" s="67">
        <v>0</v>
      </c>
      <c r="J48" s="65">
        <v>3070384</v>
      </c>
      <c r="K48" s="65">
        <v>2688456</v>
      </c>
      <c r="L48" s="65">
        <v>2097673</v>
      </c>
      <c r="M48" s="65">
        <v>2316826</v>
      </c>
      <c r="N48" s="65">
        <v>1679226</v>
      </c>
      <c r="O48" s="130">
        <f t="shared" si="13"/>
        <v>11852565</v>
      </c>
      <c r="P48" s="68">
        <f t="shared" si="14"/>
        <v>13711478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0</v>
      </c>
      <c r="K49" s="65">
        <v>27416</v>
      </c>
      <c r="L49" s="65">
        <v>93101</v>
      </c>
      <c r="M49" s="65">
        <v>172959</v>
      </c>
      <c r="N49" s="65">
        <v>299724</v>
      </c>
      <c r="O49" s="130">
        <f t="shared" si="13"/>
        <v>593200</v>
      </c>
      <c r="P49" s="68">
        <f t="shared" si="14"/>
        <v>593200</v>
      </c>
    </row>
    <row r="50" spans="3:16" s="61" customFormat="1" ht="30" customHeight="1">
      <c r="C50" s="62"/>
      <c r="D50" s="63"/>
      <c r="E50" s="69" t="s">
        <v>46</v>
      </c>
      <c r="F50" s="65">
        <v>79962</v>
      </c>
      <c r="G50" s="65">
        <v>221542</v>
      </c>
      <c r="H50" s="66">
        <f t="shared" si="11"/>
        <v>301504</v>
      </c>
      <c r="I50" s="67">
        <v>0</v>
      </c>
      <c r="J50" s="65">
        <v>659844</v>
      </c>
      <c r="K50" s="65">
        <v>547906</v>
      </c>
      <c r="L50" s="65">
        <v>411584</v>
      </c>
      <c r="M50" s="65">
        <v>458949</v>
      </c>
      <c r="N50" s="65">
        <v>342370</v>
      </c>
      <c r="O50" s="130">
        <f t="shared" si="13"/>
        <v>2420653</v>
      </c>
      <c r="P50" s="68">
        <f t="shared" si="14"/>
        <v>2722157</v>
      </c>
    </row>
    <row r="51" spans="3:16" s="61" customFormat="1" ht="30" customHeight="1">
      <c r="C51" s="62"/>
      <c r="D51" s="63"/>
      <c r="E51" s="69" t="s">
        <v>47</v>
      </c>
      <c r="F51" s="65">
        <v>77121</v>
      </c>
      <c r="G51" s="65">
        <v>306745</v>
      </c>
      <c r="H51" s="66">
        <f t="shared" si="11"/>
        <v>383866</v>
      </c>
      <c r="I51" s="67">
        <v>0</v>
      </c>
      <c r="J51" s="65">
        <v>619016</v>
      </c>
      <c r="K51" s="65">
        <v>511912</v>
      </c>
      <c r="L51" s="65">
        <v>406596</v>
      </c>
      <c r="M51" s="65">
        <v>217992</v>
      </c>
      <c r="N51" s="65">
        <v>139098</v>
      </c>
      <c r="O51" s="130">
        <f t="shared" si="13"/>
        <v>1894614</v>
      </c>
      <c r="P51" s="68">
        <f t="shared" si="14"/>
        <v>2278480</v>
      </c>
    </row>
    <row r="52" spans="3:16" s="61" customFormat="1" ht="30" customHeight="1">
      <c r="C52" s="62"/>
      <c r="D52" s="63"/>
      <c r="E52" s="69" t="s">
        <v>48</v>
      </c>
      <c r="F52" s="65">
        <v>30872</v>
      </c>
      <c r="G52" s="65">
        <v>33514</v>
      </c>
      <c r="H52" s="66">
        <f t="shared" si="11"/>
        <v>64386</v>
      </c>
      <c r="I52" s="67">
        <v>0</v>
      </c>
      <c r="J52" s="65">
        <v>269611</v>
      </c>
      <c r="K52" s="65">
        <v>264658</v>
      </c>
      <c r="L52" s="65">
        <v>219913</v>
      </c>
      <c r="M52" s="65">
        <v>176072</v>
      </c>
      <c r="N52" s="65">
        <v>103602</v>
      </c>
      <c r="O52" s="130">
        <f t="shared" si="13"/>
        <v>1033856</v>
      </c>
      <c r="P52" s="68">
        <f t="shared" si="14"/>
        <v>1098242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1940160</v>
      </c>
      <c r="G53" s="65">
        <f>SUM(G54:G55)</f>
        <v>3803043</v>
      </c>
      <c r="H53" s="66">
        <f t="shared" si="11"/>
        <v>5743203</v>
      </c>
      <c r="I53" s="67">
        <f aca="true" t="shared" si="15" ref="I53:N53">SUM(I54:I55)</f>
        <v>0</v>
      </c>
      <c r="J53" s="65">
        <f t="shared" si="15"/>
        <v>13831809</v>
      </c>
      <c r="K53" s="65">
        <f t="shared" si="15"/>
        <v>10968554</v>
      </c>
      <c r="L53" s="65">
        <f t="shared" si="15"/>
        <v>7415508</v>
      </c>
      <c r="M53" s="65">
        <f t="shared" si="15"/>
        <v>6370432</v>
      </c>
      <c r="N53" s="65">
        <f t="shared" si="15"/>
        <v>2677286</v>
      </c>
      <c r="O53" s="130">
        <f t="shared" si="13"/>
        <v>41263589</v>
      </c>
      <c r="P53" s="68">
        <f t="shared" si="14"/>
        <v>47006792</v>
      </c>
    </row>
    <row r="54" spans="3:16" s="61" customFormat="1" ht="30" customHeight="1">
      <c r="C54" s="62"/>
      <c r="D54" s="63"/>
      <c r="E54" s="69" t="s">
        <v>50</v>
      </c>
      <c r="F54" s="65">
        <v>1357413</v>
      </c>
      <c r="G54" s="65">
        <v>2511369</v>
      </c>
      <c r="H54" s="66">
        <f t="shared" si="11"/>
        <v>3868782</v>
      </c>
      <c r="I54" s="67">
        <v>0</v>
      </c>
      <c r="J54" s="65">
        <v>10089126</v>
      </c>
      <c r="K54" s="65">
        <v>8458748</v>
      </c>
      <c r="L54" s="65">
        <v>5713278</v>
      </c>
      <c r="M54" s="65">
        <v>5377704</v>
      </c>
      <c r="N54" s="65">
        <v>2345339</v>
      </c>
      <c r="O54" s="130">
        <f t="shared" si="13"/>
        <v>31984195</v>
      </c>
      <c r="P54" s="68">
        <f t="shared" si="14"/>
        <v>35852977</v>
      </c>
    </row>
    <row r="55" spans="3:16" s="61" customFormat="1" ht="30" customHeight="1">
      <c r="C55" s="62"/>
      <c r="D55" s="63"/>
      <c r="E55" s="69" t="s">
        <v>51</v>
      </c>
      <c r="F55" s="65">
        <v>582747</v>
      </c>
      <c r="G55" s="65">
        <v>1291674</v>
      </c>
      <c r="H55" s="66">
        <f t="shared" si="11"/>
        <v>1874421</v>
      </c>
      <c r="I55" s="67">
        <v>0</v>
      </c>
      <c r="J55" s="65">
        <v>3742683</v>
      </c>
      <c r="K55" s="65">
        <v>2509806</v>
      </c>
      <c r="L55" s="65">
        <v>1702230</v>
      </c>
      <c r="M55" s="65">
        <v>992728</v>
      </c>
      <c r="N55" s="65">
        <v>331947</v>
      </c>
      <c r="O55" s="130">
        <f t="shared" si="13"/>
        <v>9279394</v>
      </c>
      <c r="P55" s="68">
        <f t="shared" si="14"/>
        <v>11153815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14236</v>
      </c>
      <c r="G56" s="65">
        <f>SUM(G57:G59)</f>
        <v>83906</v>
      </c>
      <c r="H56" s="66">
        <f t="shared" si="11"/>
        <v>98142</v>
      </c>
      <c r="I56" s="67">
        <f aca="true" t="shared" si="16" ref="I56:N56">SUM(I57:I59)</f>
        <v>0</v>
      </c>
      <c r="J56" s="65">
        <f t="shared" si="16"/>
        <v>942117</v>
      </c>
      <c r="K56" s="65">
        <f t="shared" si="16"/>
        <v>1221896</v>
      </c>
      <c r="L56" s="65">
        <f t="shared" si="16"/>
        <v>2343375</v>
      </c>
      <c r="M56" s="65">
        <f t="shared" si="16"/>
        <v>3071558</v>
      </c>
      <c r="N56" s="65">
        <f t="shared" si="16"/>
        <v>1196646</v>
      </c>
      <c r="O56" s="130">
        <f t="shared" si="13"/>
        <v>8775592</v>
      </c>
      <c r="P56" s="68">
        <f t="shared" si="14"/>
        <v>8873734</v>
      </c>
    </row>
    <row r="57" spans="3:16" s="61" customFormat="1" ht="30" customHeight="1">
      <c r="C57" s="62"/>
      <c r="D57" s="63"/>
      <c r="E57" s="69" t="s">
        <v>53</v>
      </c>
      <c r="F57" s="65">
        <v>9135</v>
      </c>
      <c r="G57" s="65">
        <v>79602</v>
      </c>
      <c r="H57" s="66">
        <f t="shared" si="11"/>
        <v>88737</v>
      </c>
      <c r="I57" s="67">
        <v>0</v>
      </c>
      <c r="J57" s="65">
        <v>792288</v>
      </c>
      <c r="K57" s="65">
        <v>1090751</v>
      </c>
      <c r="L57" s="65">
        <v>2157109</v>
      </c>
      <c r="M57" s="65">
        <v>2865190</v>
      </c>
      <c r="N57" s="65">
        <v>1152667</v>
      </c>
      <c r="O57" s="130">
        <f t="shared" si="13"/>
        <v>8058005</v>
      </c>
      <c r="P57" s="68">
        <f t="shared" si="14"/>
        <v>8146742</v>
      </c>
    </row>
    <row r="58" spans="3:16" s="61" customFormat="1" ht="30" customHeight="1">
      <c r="C58" s="62"/>
      <c r="D58" s="63"/>
      <c r="E58" s="72" t="s">
        <v>54</v>
      </c>
      <c r="F58" s="65">
        <v>5101</v>
      </c>
      <c r="G58" s="65">
        <v>4304</v>
      </c>
      <c r="H58" s="66">
        <f t="shared" si="11"/>
        <v>9405</v>
      </c>
      <c r="I58" s="67">
        <v>0</v>
      </c>
      <c r="J58" s="65">
        <v>149829</v>
      </c>
      <c r="K58" s="65">
        <v>131145</v>
      </c>
      <c r="L58" s="65">
        <v>186266</v>
      </c>
      <c r="M58" s="65">
        <v>206368</v>
      </c>
      <c r="N58" s="65">
        <v>43979</v>
      </c>
      <c r="O58" s="130">
        <f t="shared" si="13"/>
        <v>717587</v>
      </c>
      <c r="P58" s="68">
        <f t="shared" si="14"/>
        <v>726992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SUM(F61)</f>
        <v>267576</v>
      </c>
      <c r="G60" s="65">
        <f>SUM(G61)</f>
        <v>553080</v>
      </c>
      <c r="H60" s="66">
        <f t="shared" si="11"/>
        <v>820656</v>
      </c>
      <c r="I60" s="67">
        <f aca="true" t="shared" si="17" ref="I60:N60">SUM(I61)</f>
        <v>0</v>
      </c>
      <c r="J60" s="65">
        <f t="shared" si="17"/>
        <v>980063</v>
      </c>
      <c r="K60" s="65">
        <f t="shared" si="17"/>
        <v>1599743</v>
      </c>
      <c r="L60" s="65">
        <f t="shared" si="17"/>
        <v>1254088</v>
      </c>
      <c r="M60" s="65">
        <f t="shared" si="17"/>
        <v>1008302</v>
      </c>
      <c r="N60" s="65">
        <f t="shared" si="17"/>
        <v>558313</v>
      </c>
      <c r="O60" s="130">
        <f t="shared" si="13"/>
        <v>5400509</v>
      </c>
      <c r="P60" s="68">
        <f t="shared" si="14"/>
        <v>6221165</v>
      </c>
    </row>
    <row r="61" spans="3:16" s="61" customFormat="1" ht="30" customHeight="1">
      <c r="C61" s="62"/>
      <c r="D61" s="63"/>
      <c r="E61" s="72" t="s">
        <v>57</v>
      </c>
      <c r="F61" s="65">
        <v>267576</v>
      </c>
      <c r="G61" s="65">
        <v>553080</v>
      </c>
      <c r="H61" s="66">
        <f t="shared" si="11"/>
        <v>820656</v>
      </c>
      <c r="I61" s="67">
        <v>0</v>
      </c>
      <c r="J61" s="65">
        <v>980063</v>
      </c>
      <c r="K61" s="65">
        <v>1599743</v>
      </c>
      <c r="L61" s="65">
        <v>1254088</v>
      </c>
      <c r="M61" s="65">
        <v>1008302</v>
      </c>
      <c r="N61" s="65">
        <v>558313</v>
      </c>
      <c r="O61" s="130">
        <f t="shared" si="13"/>
        <v>5400509</v>
      </c>
      <c r="P61" s="68">
        <f t="shared" si="14"/>
        <v>6221165</v>
      </c>
    </row>
    <row r="62" spans="3:16" s="61" customFormat="1" ht="30" customHeight="1" hidden="1">
      <c r="C62" s="62"/>
      <c r="D62" s="63"/>
      <c r="E62" s="72" t="s">
        <v>58</v>
      </c>
      <c r="F62" s="65"/>
      <c r="G62" s="65"/>
      <c r="H62" s="66">
        <f t="shared" si="11"/>
        <v>0</v>
      </c>
      <c r="I62" s="67"/>
      <c r="J62" s="65"/>
      <c r="K62" s="65"/>
      <c r="L62" s="65"/>
      <c r="M62" s="65"/>
      <c r="N62" s="65"/>
      <c r="O62" s="130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59</v>
      </c>
      <c r="F63" s="65"/>
      <c r="G63" s="65"/>
      <c r="H63" s="66">
        <f t="shared" si="11"/>
        <v>0</v>
      </c>
      <c r="I63" s="67"/>
      <c r="J63" s="65"/>
      <c r="K63" s="65"/>
      <c r="L63" s="65"/>
      <c r="M63" s="65"/>
      <c r="N63" s="65"/>
      <c r="O63" s="130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60</v>
      </c>
      <c r="E64" s="75"/>
      <c r="F64" s="65">
        <v>151982</v>
      </c>
      <c r="G64" s="65">
        <v>163272</v>
      </c>
      <c r="H64" s="66">
        <f t="shared" si="11"/>
        <v>315254</v>
      </c>
      <c r="I64" s="67">
        <v>0</v>
      </c>
      <c r="J64" s="65">
        <v>1390641</v>
      </c>
      <c r="K64" s="65">
        <v>1285955</v>
      </c>
      <c r="L64" s="65">
        <v>1219347</v>
      </c>
      <c r="M64" s="65">
        <v>1417848</v>
      </c>
      <c r="N64" s="65">
        <v>709284</v>
      </c>
      <c r="O64" s="130">
        <f t="shared" si="13"/>
        <v>6023075</v>
      </c>
      <c r="P64" s="68">
        <f t="shared" si="14"/>
        <v>6338329</v>
      </c>
    </row>
    <row r="65" spans="3:16" s="61" customFormat="1" ht="30" customHeight="1" thickBot="1">
      <c r="C65" s="76"/>
      <c r="D65" s="77" t="s">
        <v>61</v>
      </c>
      <c r="E65" s="78"/>
      <c r="F65" s="79">
        <v>668610</v>
      </c>
      <c r="G65" s="79">
        <v>755600</v>
      </c>
      <c r="H65" s="80">
        <f t="shared" si="11"/>
        <v>1424210</v>
      </c>
      <c r="I65" s="81">
        <v>0</v>
      </c>
      <c r="J65" s="79">
        <v>3719666</v>
      </c>
      <c r="K65" s="79">
        <v>2185623</v>
      </c>
      <c r="L65" s="79">
        <v>1602012</v>
      </c>
      <c r="M65" s="79">
        <v>1121476</v>
      </c>
      <c r="N65" s="79">
        <v>444745</v>
      </c>
      <c r="O65" s="131">
        <f t="shared" si="13"/>
        <v>9073522</v>
      </c>
      <c r="P65" s="82">
        <f t="shared" si="14"/>
        <v>10497732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75863</v>
      </c>
      <c r="G66" s="60">
        <f>SUM(G67:G75)</f>
        <v>126207</v>
      </c>
      <c r="H66" s="85">
        <f t="shared" si="11"/>
        <v>202070</v>
      </c>
      <c r="I66" s="86">
        <f aca="true" t="shared" si="18" ref="I66:N66">SUM(I67:I75)</f>
        <v>0</v>
      </c>
      <c r="J66" s="60">
        <f t="shared" si="18"/>
        <v>9911594</v>
      </c>
      <c r="K66" s="60">
        <f t="shared" si="18"/>
        <v>9840668</v>
      </c>
      <c r="L66" s="60">
        <f t="shared" si="18"/>
        <v>11893496</v>
      </c>
      <c r="M66" s="60">
        <f t="shared" si="18"/>
        <v>12551629</v>
      </c>
      <c r="N66" s="60">
        <f t="shared" si="18"/>
        <v>8524870</v>
      </c>
      <c r="O66" s="129">
        <f t="shared" si="13"/>
        <v>52722257</v>
      </c>
      <c r="P66" s="87">
        <f t="shared" si="14"/>
        <v>52924327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1019821</v>
      </c>
      <c r="K67" s="89">
        <v>1399950</v>
      </c>
      <c r="L67" s="89">
        <v>1641556</v>
      </c>
      <c r="M67" s="89">
        <v>1037133</v>
      </c>
      <c r="N67" s="89">
        <v>344060</v>
      </c>
      <c r="O67" s="132">
        <f t="shared" si="13"/>
        <v>5442520</v>
      </c>
      <c r="P67" s="92">
        <f t="shared" si="14"/>
        <v>5442520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23413</v>
      </c>
      <c r="K68" s="65">
        <v>30641</v>
      </c>
      <c r="L68" s="65">
        <v>16372</v>
      </c>
      <c r="M68" s="65">
        <v>8294</v>
      </c>
      <c r="N68" s="65">
        <v>32019</v>
      </c>
      <c r="O68" s="130">
        <f t="shared" si="13"/>
        <v>110739</v>
      </c>
      <c r="P68" s="68">
        <f t="shared" si="14"/>
        <v>110739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4953625</v>
      </c>
      <c r="K69" s="65">
        <v>3884124</v>
      </c>
      <c r="L69" s="65">
        <v>2947558</v>
      </c>
      <c r="M69" s="65">
        <v>2123164</v>
      </c>
      <c r="N69" s="65">
        <v>1021348</v>
      </c>
      <c r="O69" s="130">
        <f t="shared" si="13"/>
        <v>14929819</v>
      </c>
      <c r="P69" s="68">
        <f t="shared" si="14"/>
        <v>14929819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478547</v>
      </c>
      <c r="K70" s="65">
        <v>433345</v>
      </c>
      <c r="L70" s="65">
        <v>765959</v>
      </c>
      <c r="M70" s="65">
        <v>696199</v>
      </c>
      <c r="N70" s="65">
        <v>500824</v>
      </c>
      <c r="O70" s="130">
        <f t="shared" si="13"/>
        <v>2874874</v>
      </c>
      <c r="P70" s="68">
        <f t="shared" si="14"/>
        <v>2874874</v>
      </c>
    </row>
    <row r="71" spans="3:16" s="61" customFormat="1" ht="30" customHeight="1">
      <c r="C71" s="62"/>
      <c r="D71" s="74" t="s">
        <v>66</v>
      </c>
      <c r="E71" s="75"/>
      <c r="F71" s="65">
        <v>75863</v>
      </c>
      <c r="G71" s="65">
        <v>126207</v>
      </c>
      <c r="H71" s="65">
        <f t="shared" si="11"/>
        <v>202070</v>
      </c>
      <c r="I71" s="67">
        <v>0</v>
      </c>
      <c r="J71" s="65">
        <v>1659869</v>
      </c>
      <c r="K71" s="65">
        <v>1414107</v>
      </c>
      <c r="L71" s="65">
        <v>1275805</v>
      </c>
      <c r="M71" s="65">
        <v>772814</v>
      </c>
      <c r="N71" s="65">
        <v>326108</v>
      </c>
      <c r="O71" s="130">
        <f t="shared" si="13"/>
        <v>5448703</v>
      </c>
      <c r="P71" s="68">
        <f t="shared" si="14"/>
        <v>5650773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1708235</v>
      </c>
      <c r="K72" s="65">
        <v>2502581</v>
      </c>
      <c r="L72" s="65">
        <v>3205743</v>
      </c>
      <c r="M72" s="65">
        <v>1735679</v>
      </c>
      <c r="N72" s="65">
        <v>898478</v>
      </c>
      <c r="O72" s="130">
        <f t="shared" si="13"/>
        <v>10050716</v>
      </c>
      <c r="P72" s="68">
        <f t="shared" si="14"/>
        <v>10050716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68084</v>
      </c>
      <c r="K74" s="65">
        <v>175920</v>
      </c>
      <c r="L74" s="65">
        <v>2040503</v>
      </c>
      <c r="M74" s="65">
        <v>6178346</v>
      </c>
      <c r="N74" s="65">
        <v>5402033</v>
      </c>
      <c r="O74" s="130">
        <f t="shared" si="13"/>
        <v>13864886</v>
      </c>
      <c r="P74" s="68">
        <f t="shared" si="14"/>
        <v>13864886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3932944</v>
      </c>
      <c r="K76" s="60">
        <f>SUM(K77:K79)</f>
        <v>5231448</v>
      </c>
      <c r="L76" s="60">
        <f>SUM(L77:L79)</f>
        <v>12359468</v>
      </c>
      <c r="M76" s="60">
        <f>SUM(M77:M79)</f>
        <v>24760210</v>
      </c>
      <c r="N76" s="60">
        <f>SUM(N77:N79)</f>
        <v>20318553</v>
      </c>
      <c r="O76" s="129">
        <f t="shared" si="13"/>
        <v>66602623</v>
      </c>
      <c r="P76" s="87">
        <f t="shared" si="14"/>
        <v>66602623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202776</v>
      </c>
      <c r="K77" s="65">
        <v>545752</v>
      </c>
      <c r="L77" s="65">
        <v>5435424</v>
      </c>
      <c r="M77" s="65">
        <v>12540440</v>
      </c>
      <c r="N77" s="65">
        <v>12257829</v>
      </c>
      <c r="O77" s="130">
        <f t="shared" si="13"/>
        <v>30982221</v>
      </c>
      <c r="P77" s="68">
        <f t="shared" si="14"/>
        <v>30982221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3574566</v>
      </c>
      <c r="K78" s="65">
        <v>4372567</v>
      </c>
      <c r="L78" s="65">
        <v>5564394</v>
      </c>
      <c r="M78" s="65">
        <v>5977964</v>
      </c>
      <c r="N78" s="65">
        <v>3332291</v>
      </c>
      <c r="O78" s="130">
        <f t="shared" si="13"/>
        <v>22821782</v>
      </c>
      <c r="P78" s="68">
        <f t="shared" si="14"/>
        <v>22821782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155602</v>
      </c>
      <c r="K79" s="79">
        <v>313129</v>
      </c>
      <c r="L79" s="79">
        <v>1359650</v>
      </c>
      <c r="M79" s="79">
        <v>6241806</v>
      </c>
      <c r="N79" s="79">
        <v>4728433</v>
      </c>
      <c r="O79" s="131">
        <f t="shared" si="13"/>
        <v>12798620</v>
      </c>
      <c r="P79" s="82">
        <f t="shared" si="14"/>
        <v>12798620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3999345</v>
      </c>
      <c r="G80" s="99">
        <f>SUM(G46,G66,G76)</f>
        <v>7212859</v>
      </c>
      <c r="H80" s="101">
        <f>SUM(F80:G80)</f>
        <v>11212204</v>
      </c>
      <c r="I80" s="102">
        <f>SUM(I46,I66,I76)</f>
        <v>0</v>
      </c>
      <c r="J80" s="99">
        <f>SUM(J46,J66,J76)</f>
        <v>39327689</v>
      </c>
      <c r="K80" s="99">
        <f>SUM(K46,K66,K76)</f>
        <v>36374235</v>
      </c>
      <c r="L80" s="99">
        <f>SUM(L46,L66,L76)</f>
        <v>41316161</v>
      </c>
      <c r="M80" s="99">
        <f>SUM(M46,M66,M76)</f>
        <v>53644253</v>
      </c>
      <c r="N80" s="99">
        <f>SUM(N46,N66,N76)</f>
        <v>36993717</v>
      </c>
      <c r="O80" s="134">
        <f>SUM(I80:N80)</f>
        <v>207656055</v>
      </c>
      <c r="P80" s="103">
        <f>SUM(O80,H80)</f>
        <v>218868259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43412182</v>
      </c>
      <c r="G10" s="60">
        <f>SUM(G11,G17,G20,G24,G28,G29)</f>
        <v>73515119</v>
      </c>
      <c r="H10" s="85">
        <f>SUM(F10:G10)</f>
        <v>116927301</v>
      </c>
      <c r="I10" s="135">
        <f aca="true" t="shared" si="0" ref="I10:N10">SUM(I11,I17,I20,I24,I28,I29)</f>
        <v>0</v>
      </c>
      <c r="J10" s="60">
        <f>SUM(J11,J17,J20,J24,J28,J29)</f>
        <v>259249218</v>
      </c>
      <c r="K10" s="60">
        <f t="shared" si="0"/>
        <v>214937844</v>
      </c>
      <c r="L10" s="60">
        <f t="shared" si="0"/>
        <v>172470905</v>
      </c>
      <c r="M10" s="60">
        <f t="shared" si="0"/>
        <v>164613485</v>
      </c>
      <c r="N10" s="60">
        <f t="shared" si="0"/>
        <v>81936410</v>
      </c>
      <c r="O10" s="129">
        <f>SUM(I10:N10)</f>
        <v>893207862</v>
      </c>
      <c r="P10" s="87">
        <f>SUM(O10,H10)</f>
        <v>1010135163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8813671</v>
      </c>
      <c r="G11" s="65">
        <f>SUM(G12:G16)</f>
        <v>17288983</v>
      </c>
      <c r="H11" s="66">
        <f>SUM(F11:G11)</f>
        <v>26102654</v>
      </c>
      <c r="I11" s="136">
        <f aca="true" t="shared" si="1" ref="I11:N11">SUM(I12:I16)</f>
        <v>0</v>
      </c>
      <c r="J11" s="65">
        <f t="shared" si="1"/>
        <v>46214383</v>
      </c>
      <c r="K11" s="65">
        <f t="shared" si="1"/>
        <v>40427565</v>
      </c>
      <c r="L11" s="65">
        <f t="shared" si="1"/>
        <v>32344656</v>
      </c>
      <c r="M11" s="65">
        <f t="shared" si="1"/>
        <v>33492443</v>
      </c>
      <c r="N11" s="65">
        <f t="shared" si="1"/>
        <v>25710146</v>
      </c>
      <c r="O11" s="130">
        <f aca="true" t="shared" si="2" ref="O11:O43">SUM(I11:N11)</f>
        <v>178189193</v>
      </c>
      <c r="P11" s="68">
        <f aca="true" t="shared" si="3" ref="P11:P43">SUM(O11,H11)</f>
        <v>204291847</v>
      </c>
    </row>
    <row r="12" spans="3:16" s="61" customFormat="1" ht="30" customHeight="1">
      <c r="C12" s="62"/>
      <c r="D12" s="63"/>
      <c r="E12" s="69" t="s">
        <v>44</v>
      </c>
      <c r="F12" s="65">
        <v>6930466</v>
      </c>
      <c r="G12" s="65">
        <v>11659500</v>
      </c>
      <c r="H12" s="66">
        <f>SUM(F12:G12)</f>
        <v>18589966</v>
      </c>
      <c r="I12" s="136">
        <v>0</v>
      </c>
      <c r="J12" s="65">
        <v>30726351</v>
      </c>
      <c r="K12" s="65">
        <v>26904327</v>
      </c>
      <c r="L12" s="65">
        <v>21029265</v>
      </c>
      <c r="M12" s="65">
        <v>23223568</v>
      </c>
      <c r="N12" s="65">
        <v>16853766</v>
      </c>
      <c r="O12" s="130">
        <f t="shared" si="2"/>
        <v>118737277</v>
      </c>
      <c r="P12" s="68">
        <f t="shared" si="3"/>
        <v>137327243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275256</v>
      </c>
      <c r="L13" s="65">
        <v>932106</v>
      </c>
      <c r="M13" s="65">
        <v>1736442</v>
      </c>
      <c r="N13" s="65">
        <v>3005189</v>
      </c>
      <c r="O13" s="130">
        <f t="shared" si="2"/>
        <v>5948993</v>
      </c>
      <c r="P13" s="68">
        <f t="shared" si="3"/>
        <v>5948993</v>
      </c>
    </row>
    <row r="14" spans="3:16" s="61" customFormat="1" ht="30" customHeight="1">
      <c r="C14" s="62"/>
      <c r="D14" s="63"/>
      <c r="E14" s="69" t="s">
        <v>46</v>
      </c>
      <c r="F14" s="65">
        <v>803275</v>
      </c>
      <c r="G14" s="65">
        <v>2226893</v>
      </c>
      <c r="H14" s="66">
        <f t="shared" si="4"/>
        <v>3030168</v>
      </c>
      <c r="I14" s="136">
        <v>0</v>
      </c>
      <c r="J14" s="65">
        <v>6599072</v>
      </c>
      <c r="K14" s="65">
        <v>5481862</v>
      </c>
      <c r="L14" s="65">
        <v>4117363</v>
      </c>
      <c r="M14" s="65">
        <v>4591793</v>
      </c>
      <c r="N14" s="65">
        <v>3424191</v>
      </c>
      <c r="O14" s="130">
        <f t="shared" si="2"/>
        <v>24214281</v>
      </c>
      <c r="P14" s="68">
        <f t="shared" si="3"/>
        <v>27244449</v>
      </c>
    </row>
    <row r="15" spans="3:16" s="61" customFormat="1" ht="30" customHeight="1">
      <c r="C15" s="62"/>
      <c r="D15" s="63"/>
      <c r="E15" s="69" t="s">
        <v>47</v>
      </c>
      <c r="F15" s="65">
        <v>771210</v>
      </c>
      <c r="G15" s="65">
        <v>3067450</v>
      </c>
      <c r="H15" s="66">
        <f t="shared" si="4"/>
        <v>3838660</v>
      </c>
      <c r="I15" s="136">
        <v>0</v>
      </c>
      <c r="J15" s="65">
        <v>6192850</v>
      </c>
      <c r="K15" s="65">
        <v>5119540</v>
      </c>
      <c r="L15" s="65">
        <v>4066792</v>
      </c>
      <c r="M15" s="65">
        <v>2179920</v>
      </c>
      <c r="N15" s="65">
        <v>1390980</v>
      </c>
      <c r="O15" s="130">
        <f t="shared" si="2"/>
        <v>18950082</v>
      </c>
      <c r="P15" s="68">
        <f t="shared" si="3"/>
        <v>22788742</v>
      </c>
    </row>
    <row r="16" spans="3:16" s="61" customFormat="1" ht="30" customHeight="1">
      <c r="C16" s="62"/>
      <c r="D16" s="63"/>
      <c r="E16" s="69" t="s">
        <v>48</v>
      </c>
      <c r="F16" s="65">
        <v>308720</v>
      </c>
      <c r="G16" s="65">
        <v>335140</v>
      </c>
      <c r="H16" s="66">
        <f t="shared" si="4"/>
        <v>643860</v>
      </c>
      <c r="I16" s="136">
        <v>0</v>
      </c>
      <c r="J16" s="65">
        <v>2696110</v>
      </c>
      <c r="K16" s="65">
        <v>2646580</v>
      </c>
      <c r="L16" s="65">
        <v>2199130</v>
      </c>
      <c r="M16" s="65">
        <v>1760720</v>
      </c>
      <c r="N16" s="65">
        <v>1036020</v>
      </c>
      <c r="O16" s="130">
        <f t="shared" si="2"/>
        <v>10338560</v>
      </c>
      <c r="P16" s="68">
        <f t="shared" si="3"/>
        <v>10982420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19402549</v>
      </c>
      <c r="G17" s="65">
        <f>SUM(G18:G19)</f>
        <v>38030430</v>
      </c>
      <c r="H17" s="66">
        <f>SUM(F17:G17)</f>
        <v>57432979</v>
      </c>
      <c r="I17" s="136">
        <f aca="true" t="shared" si="5" ref="I17:N17">SUM(I18:I19)</f>
        <v>0</v>
      </c>
      <c r="J17" s="65">
        <f t="shared" si="5"/>
        <v>138332969</v>
      </c>
      <c r="K17" s="65">
        <f t="shared" si="5"/>
        <v>109733027</v>
      </c>
      <c r="L17" s="65">
        <f t="shared" si="5"/>
        <v>74184741</v>
      </c>
      <c r="M17" s="65">
        <f t="shared" si="5"/>
        <v>63704320</v>
      </c>
      <c r="N17" s="65">
        <f t="shared" si="5"/>
        <v>26785270</v>
      </c>
      <c r="O17" s="130">
        <f t="shared" si="2"/>
        <v>412740327</v>
      </c>
      <c r="P17" s="68">
        <f t="shared" si="3"/>
        <v>470173306</v>
      </c>
    </row>
    <row r="18" spans="3:16" s="61" customFormat="1" ht="30" customHeight="1">
      <c r="C18" s="62"/>
      <c r="D18" s="63"/>
      <c r="E18" s="69" t="s">
        <v>50</v>
      </c>
      <c r="F18" s="65">
        <v>13575079</v>
      </c>
      <c r="G18" s="65">
        <v>25113690</v>
      </c>
      <c r="H18" s="66">
        <f t="shared" si="4"/>
        <v>38688769</v>
      </c>
      <c r="I18" s="136">
        <v>0</v>
      </c>
      <c r="J18" s="65">
        <v>100900589</v>
      </c>
      <c r="K18" s="65">
        <v>84623364</v>
      </c>
      <c r="L18" s="65">
        <v>57160205</v>
      </c>
      <c r="M18" s="65">
        <v>53777040</v>
      </c>
      <c r="N18" s="65">
        <v>23465800</v>
      </c>
      <c r="O18" s="130">
        <f t="shared" si="2"/>
        <v>319926998</v>
      </c>
      <c r="P18" s="68">
        <f t="shared" si="3"/>
        <v>358615767</v>
      </c>
    </row>
    <row r="19" spans="3:16" s="61" customFormat="1" ht="30" customHeight="1">
      <c r="C19" s="62"/>
      <c r="D19" s="63"/>
      <c r="E19" s="69" t="s">
        <v>51</v>
      </c>
      <c r="F19" s="65">
        <v>5827470</v>
      </c>
      <c r="G19" s="65">
        <v>12916740</v>
      </c>
      <c r="H19" s="66">
        <f t="shared" si="4"/>
        <v>18744210</v>
      </c>
      <c r="I19" s="136">
        <v>0</v>
      </c>
      <c r="J19" s="65">
        <v>37432380</v>
      </c>
      <c r="K19" s="65">
        <v>25109663</v>
      </c>
      <c r="L19" s="65">
        <v>17024536</v>
      </c>
      <c r="M19" s="65">
        <v>9927280</v>
      </c>
      <c r="N19" s="65">
        <v>3319470</v>
      </c>
      <c r="O19" s="130">
        <f t="shared" si="2"/>
        <v>92813329</v>
      </c>
      <c r="P19" s="68">
        <f t="shared" si="3"/>
        <v>111557539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142360</v>
      </c>
      <c r="G20" s="65">
        <f>SUM(G21:G23)</f>
        <v>839060</v>
      </c>
      <c r="H20" s="66">
        <f t="shared" si="4"/>
        <v>981420</v>
      </c>
      <c r="I20" s="136">
        <f aca="true" t="shared" si="6" ref="I20:N20">SUM(I21:I23)</f>
        <v>0</v>
      </c>
      <c r="J20" s="65">
        <f t="shared" si="6"/>
        <v>9421170</v>
      </c>
      <c r="K20" s="65">
        <f t="shared" si="6"/>
        <v>12220166</v>
      </c>
      <c r="L20" s="65">
        <f t="shared" si="6"/>
        <v>23434122</v>
      </c>
      <c r="M20" s="65">
        <f t="shared" si="6"/>
        <v>30719623</v>
      </c>
      <c r="N20" s="65">
        <f t="shared" si="6"/>
        <v>11966460</v>
      </c>
      <c r="O20" s="130">
        <f t="shared" si="2"/>
        <v>87761541</v>
      </c>
      <c r="P20" s="68">
        <f t="shared" si="3"/>
        <v>88742961</v>
      </c>
    </row>
    <row r="21" spans="3:16" s="61" customFormat="1" ht="30" customHeight="1">
      <c r="C21" s="62"/>
      <c r="D21" s="63"/>
      <c r="E21" s="69" t="s">
        <v>53</v>
      </c>
      <c r="F21" s="65">
        <v>91350</v>
      </c>
      <c r="G21" s="65">
        <v>796020</v>
      </c>
      <c r="H21" s="66">
        <f t="shared" si="4"/>
        <v>887370</v>
      </c>
      <c r="I21" s="136">
        <v>0</v>
      </c>
      <c r="J21" s="65">
        <v>7922880</v>
      </c>
      <c r="K21" s="65">
        <v>10908716</v>
      </c>
      <c r="L21" s="65">
        <v>21571462</v>
      </c>
      <c r="M21" s="65">
        <v>28655943</v>
      </c>
      <c r="N21" s="65">
        <v>11526670</v>
      </c>
      <c r="O21" s="130">
        <f t="shared" si="2"/>
        <v>80585671</v>
      </c>
      <c r="P21" s="68">
        <f t="shared" si="3"/>
        <v>81473041</v>
      </c>
    </row>
    <row r="22" spans="3:16" s="61" customFormat="1" ht="30" customHeight="1">
      <c r="C22" s="62"/>
      <c r="D22" s="63"/>
      <c r="E22" s="72" t="s">
        <v>54</v>
      </c>
      <c r="F22" s="65">
        <v>51010</v>
      </c>
      <c r="G22" s="65">
        <v>43040</v>
      </c>
      <c r="H22" s="66">
        <f t="shared" si="4"/>
        <v>94050</v>
      </c>
      <c r="I22" s="136">
        <v>0</v>
      </c>
      <c r="J22" s="65">
        <v>1498290</v>
      </c>
      <c r="K22" s="65">
        <v>1311450</v>
      </c>
      <c r="L22" s="65">
        <v>1862660</v>
      </c>
      <c r="M22" s="65">
        <v>2063680</v>
      </c>
      <c r="N22" s="65">
        <v>439790</v>
      </c>
      <c r="O22" s="130">
        <f t="shared" si="2"/>
        <v>7175870</v>
      </c>
      <c r="P22" s="68">
        <f t="shared" si="3"/>
        <v>7269920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6836128</v>
      </c>
      <c r="G24" s="65">
        <f>SUM(G25:G27)</f>
        <v>8157543</v>
      </c>
      <c r="H24" s="66">
        <f t="shared" si="4"/>
        <v>14993671</v>
      </c>
      <c r="I24" s="136">
        <f aca="true" t="shared" si="7" ref="I24:N24">SUM(I25:I27)</f>
        <v>0</v>
      </c>
      <c r="J24" s="65">
        <f>SUM(J25:J27)</f>
        <v>14126987</v>
      </c>
      <c r="K24" s="65">
        <f t="shared" si="7"/>
        <v>17779868</v>
      </c>
      <c r="L24" s="65">
        <f t="shared" si="7"/>
        <v>14243754</v>
      </c>
      <c r="M24" s="65">
        <f t="shared" si="7"/>
        <v>11246450</v>
      </c>
      <c r="N24" s="65">
        <f t="shared" si="7"/>
        <v>5883366</v>
      </c>
      <c r="O24" s="130">
        <f t="shared" si="2"/>
        <v>63280425</v>
      </c>
      <c r="P24" s="68">
        <f t="shared" si="3"/>
        <v>78274096</v>
      </c>
    </row>
    <row r="25" spans="3:16" s="61" customFormat="1" ht="30" customHeight="1">
      <c r="C25" s="62"/>
      <c r="D25" s="63"/>
      <c r="E25" s="72" t="s">
        <v>57</v>
      </c>
      <c r="F25" s="65">
        <v>2675760</v>
      </c>
      <c r="G25" s="65">
        <v>5530800</v>
      </c>
      <c r="H25" s="66">
        <f t="shared" si="4"/>
        <v>8206560</v>
      </c>
      <c r="I25" s="136">
        <v>0</v>
      </c>
      <c r="J25" s="65">
        <v>9800630</v>
      </c>
      <c r="K25" s="65">
        <v>15997430</v>
      </c>
      <c r="L25" s="65">
        <v>12540880</v>
      </c>
      <c r="M25" s="65">
        <v>10083020</v>
      </c>
      <c r="N25" s="65">
        <v>5583130</v>
      </c>
      <c r="O25" s="130">
        <f t="shared" si="2"/>
        <v>54005090</v>
      </c>
      <c r="P25" s="68">
        <f t="shared" si="3"/>
        <v>62211650</v>
      </c>
    </row>
    <row r="26" spans="3:16" s="61" customFormat="1" ht="30" customHeight="1">
      <c r="C26" s="62"/>
      <c r="D26" s="63"/>
      <c r="E26" s="72" t="s">
        <v>58</v>
      </c>
      <c r="F26" s="65">
        <v>791798</v>
      </c>
      <c r="G26" s="65">
        <v>419674</v>
      </c>
      <c r="H26" s="66">
        <f t="shared" si="4"/>
        <v>1211472</v>
      </c>
      <c r="I26" s="136">
        <v>0</v>
      </c>
      <c r="J26" s="65">
        <v>992026</v>
      </c>
      <c r="K26" s="65">
        <v>410468</v>
      </c>
      <c r="L26" s="65">
        <v>417530</v>
      </c>
      <c r="M26" s="65">
        <v>468864</v>
      </c>
      <c r="N26" s="65">
        <v>136936</v>
      </c>
      <c r="O26" s="130">
        <f t="shared" si="2"/>
        <v>2425824</v>
      </c>
      <c r="P26" s="68">
        <f t="shared" si="3"/>
        <v>3637296</v>
      </c>
    </row>
    <row r="27" spans="3:16" s="61" customFormat="1" ht="30" customHeight="1">
      <c r="C27" s="62"/>
      <c r="D27" s="63"/>
      <c r="E27" s="72" t="s">
        <v>59</v>
      </c>
      <c r="F27" s="65">
        <v>3368570</v>
      </c>
      <c r="G27" s="65">
        <v>2207069</v>
      </c>
      <c r="H27" s="66">
        <f t="shared" si="4"/>
        <v>5575639</v>
      </c>
      <c r="I27" s="136">
        <v>0</v>
      </c>
      <c r="J27" s="65">
        <v>3334331</v>
      </c>
      <c r="K27" s="65">
        <v>1371970</v>
      </c>
      <c r="L27" s="65">
        <v>1285344</v>
      </c>
      <c r="M27" s="65">
        <v>694566</v>
      </c>
      <c r="N27" s="65">
        <v>163300</v>
      </c>
      <c r="O27" s="130">
        <f t="shared" si="2"/>
        <v>6849511</v>
      </c>
      <c r="P27" s="68">
        <f t="shared" si="3"/>
        <v>12425150</v>
      </c>
    </row>
    <row r="28" spans="3:16" s="61" customFormat="1" ht="30" customHeight="1">
      <c r="C28" s="62"/>
      <c r="D28" s="74" t="s">
        <v>60</v>
      </c>
      <c r="E28" s="75"/>
      <c r="F28" s="65">
        <v>1530772</v>
      </c>
      <c r="G28" s="65">
        <v>1643103</v>
      </c>
      <c r="H28" s="66">
        <f t="shared" si="4"/>
        <v>3173875</v>
      </c>
      <c r="I28" s="136">
        <v>0</v>
      </c>
      <c r="J28" s="65">
        <v>13946604</v>
      </c>
      <c r="K28" s="65">
        <v>12911453</v>
      </c>
      <c r="L28" s="65">
        <v>12235841</v>
      </c>
      <c r="M28" s="65">
        <v>14227652</v>
      </c>
      <c r="N28" s="65">
        <v>7139451</v>
      </c>
      <c r="O28" s="130">
        <f t="shared" si="2"/>
        <v>60461001</v>
      </c>
      <c r="P28" s="68">
        <f t="shared" si="3"/>
        <v>63634876</v>
      </c>
    </row>
    <row r="29" spans="3:16" s="61" customFormat="1" ht="30" customHeight="1" thickBot="1">
      <c r="C29" s="76"/>
      <c r="D29" s="77" t="s">
        <v>61</v>
      </c>
      <c r="E29" s="78"/>
      <c r="F29" s="79">
        <v>6686702</v>
      </c>
      <c r="G29" s="79">
        <v>7556000</v>
      </c>
      <c r="H29" s="80">
        <f t="shared" si="4"/>
        <v>14242702</v>
      </c>
      <c r="I29" s="137">
        <v>0</v>
      </c>
      <c r="J29" s="79">
        <v>37207105</v>
      </c>
      <c r="K29" s="79">
        <v>21865765</v>
      </c>
      <c r="L29" s="79">
        <v>16027791</v>
      </c>
      <c r="M29" s="79">
        <v>11222997</v>
      </c>
      <c r="N29" s="79">
        <v>4451717</v>
      </c>
      <c r="O29" s="131">
        <f t="shared" si="2"/>
        <v>90775375</v>
      </c>
      <c r="P29" s="82">
        <f t="shared" si="3"/>
        <v>105018077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758630</v>
      </c>
      <c r="G30" s="60">
        <f>SUM(G31:G39)</f>
        <v>1262070</v>
      </c>
      <c r="H30" s="85">
        <f t="shared" si="4"/>
        <v>2020700</v>
      </c>
      <c r="I30" s="135">
        <f aca="true" t="shared" si="8" ref="I30:N30">SUM(I31:I39)</f>
        <v>0</v>
      </c>
      <c r="J30" s="60">
        <f t="shared" si="8"/>
        <v>99135862</v>
      </c>
      <c r="K30" s="60">
        <f t="shared" si="8"/>
        <v>98439814</v>
      </c>
      <c r="L30" s="60">
        <f t="shared" si="8"/>
        <v>118936007</v>
      </c>
      <c r="M30" s="60">
        <f t="shared" si="8"/>
        <v>125530846</v>
      </c>
      <c r="N30" s="60">
        <f t="shared" si="8"/>
        <v>85263207</v>
      </c>
      <c r="O30" s="129">
        <f t="shared" si="2"/>
        <v>527305736</v>
      </c>
      <c r="P30" s="87">
        <f t="shared" si="3"/>
        <v>529326436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10198210</v>
      </c>
      <c r="K31" s="89">
        <v>14017028</v>
      </c>
      <c r="L31" s="89">
        <v>16415560</v>
      </c>
      <c r="M31" s="89">
        <v>10371330</v>
      </c>
      <c r="N31" s="89">
        <v>3440600</v>
      </c>
      <c r="O31" s="132">
        <f t="shared" si="2"/>
        <v>54442728</v>
      </c>
      <c r="P31" s="92">
        <f t="shared" si="3"/>
        <v>54442728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234130</v>
      </c>
      <c r="K32" s="65">
        <v>306410</v>
      </c>
      <c r="L32" s="65">
        <v>163720</v>
      </c>
      <c r="M32" s="65">
        <v>82940</v>
      </c>
      <c r="N32" s="65">
        <v>320190</v>
      </c>
      <c r="O32" s="130">
        <f t="shared" si="2"/>
        <v>1107390</v>
      </c>
      <c r="P32" s="68">
        <f t="shared" si="3"/>
        <v>1107390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49556172</v>
      </c>
      <c r="K33" s="65">
        <v>38843936</v>
      </c>
      <c r="L33" s="65">
        <v>29476627</v>
      </c>
      <c r="M33" s="65">
        <v>21242292</v>
      </c>
      <c r="N33" s="65">
        <v>10227987</v>
      </c>
      <c r="O33" s="130">
        <f t="shared" si="2"/>
        <v>149347014</v>
      </c>
      <c r="P33" s="68">
        <f t="shared" si="3"/>
        <v>149347014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4785470</v>
      </c>
      <c r="K34" s="65">
        <v>4333450</v>
      </c>
      <c r="L34" s="65">
        <v>7659590</v>
      </c>
      <c r="M34" s="65">
        <v>6961990</v>
      </c>
      <c r="N34" s="65">
        <v>5008240</v>
      </c>
      <c r="O34" s="130">
        <f t="shared" si="2"/>
        <v>28748740</v>
      </c>
      <c r="P34" s="68">
        <f t="shared" si="3"/>
        <v>28748740</v>
      </c>
    </row>
    <row r="35" spans="3:16" s="61" customFormat="1" ht="30" customHeight="1">
      <c r="C35" s="62"/>
      <c r="D35" s="74" t="s">
        <v>66</v>
      </c>
      <c r="E35" s="75"/>
      <c r="F35" s="65">
        <v>758630</v>
      </c>
      <c r="G35" s="65">
        <v>1262070</v>
      </c>
      <c r="H35" s="66">
        <f t="shared" si="4"/>
        <v>2020700</v>
      </c>
      <c r="I35" s="136">
        <v>0</v>
      </c>
      <c r="J35" s="65">
        <v>16598690</v>
      </c>
      <c r="K35" s="65">
        <v>14141070</v>
      </c>
      <c r="L35" s="65">
        <v>12758050</v>
      </c>
      <c r="M35" s="65">
        <v>7728140</v>
      </c>
      <c r="N35" s="65">
        <v>3261080</v>
      </c>
      <c r="O35" s="130">
        <f t="shared" si="2"/>
        <v>54487030</v>
      </c>
      <c r="P35" s="68">
        <f t="shared" si="3"/>
        <v>56507730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17082350</v>
      </c>
      <c r="K36" s="65">
        <v>25038720</v>
      </c>
      <c r="L36" s="65">
        <v>32057430</v>
      </c>
      <c r="M36" s="65">
        <v>17360694</v>
      </c>
      <c r="N36" s="65">
        <v>8984780</v>
      </c>
      <c r="O36" s="130">
        <f t="shared" si="2"/>
        <v>100523974</v>
      </c>
      <c r="P36" s="68">
        <f t="shared" si="3"/>
        <v>100523974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680840</v>
      </c>
      <c r="K38" s="65">
        <v>1759200</v>
      </c>
      <c r="L38" s="65">
        <v>20405030</v>
      </c>
      <c r="M38" s="65">
        <v>61783460</v>
      </c>
      <c r="N38" s="65">
        <v>54020330</v>
      </c>
      <c r="O38" s="130">
        <f t="shared" si="2"/>
        <v>138648860</v>
      </c>
      <c r="P38" s="68">
        <f t="shared" si="3"/>
        <v>138648860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39339351</v>
      </c>
      <c r="K40" s="60">
        <f>SUM(K41:K43)</f>
        <v>52317274</v>
      </c>
      <c r="L40" s="60">
        <f>SUM(L41:L43)</f>
        <v>123614147</v>
      </c>
      <c r="M40" s="60">
        <f>SUM(M41:M43)</f>
        <v>247692425</v>
      </c>
      <c r="N40" s="60">
        <f>SUM(N41:N43)</f>
        <v>203311691</v>
      </c>
      <c r="O40" s="129">
        <f>SUM(I40:N40)</f>
        <v>666274888</v>
      </c>
      <c r="P40" s="87">
        <f t="shared" si="3"/>
        <v>666274888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2034358</v>
      </c>
      <c r="K41" s="65">
        <v>5460314</v>
      </c>
      <c r="L41" s="65">
        <v>54364879</v>
      </c>
      <c r="M41" s="65">
        <v>125460001</v>
      </c>
      <c r="N41" s="65">
        <v>122677190</v>
      </c>
      <c r="O41" s="130">
        <f t="shared" si="2"/>
        <v>309996742</v>
      </c>
      <c r="P41" s="68">
        <f t="shared" si="3"/>
        <v>309996742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35748973</v>
      </c>
      <c r="K42" s="65">
        <v>43725670</v>
      </c>
      <c r="L42" s="65">
        <v>55652768</v>
      </c>
      <c r="M42" s="65">
        <v>59797620</v>
      </c>
      <c r="N42" s="65">
        <v>33338435</v>
      </c>
      <c r="O42" s="130">
        <f t="shared" si="2"/>
        <v>228263466</v>
      </c>
      <c r="P42" s="68">
        <f t="shared" si="3"/>
        <v>228263466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1556020</v>
      </c>
      <c r="K43" s="79">
        <v>3131290</v>
      </c>
      <c r="L43" s="79">
        <v>13596500</v>
      </c>
      <c r="M43" s="79">
        <v>62434804</v>
      </c>
      <c r="N43" s="79">
        <v>47296066</v>
      </c>
      <c r="O43" s="131">
        <f t="shared" si="2"/>
        <v>128014680</v>
      </c>
      <c r="P43" s="82">
        <f t="shared" si="3"/>
        <v>128014680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44170812</v>
      </c>
      <c r="G44" s="99">
        <f>SUM(G10,G30,G40)</f>
        <v>74777189</v>
      </c>
      <c r="H44" s="101">
        <f>SUM(F44:G44)</f>
        <v>118948001</v>
      </c>
      <c r="I44" s="142">
        <f aca="true" t="shared" si="9" ref="I44:N44">SUM(I10,I30,I40)</f>
        <v>0</v>
      </c>
      <c r="J44" s="99">
        <f t="shared" si="9"/>
        <v>397724431</v>
      </c>
      <c r="K44" s="99">
        <f t="shared" si="9"/>
        <v>365694932</v>
      </c>
      <c r="L44" s="99">
        <f t="shared" si="9"/>
        <v>415021059</v>
      </c>
      <c r="M44" s="99">
        <f t="shared" si="9"/>
        <v>537836756</v>
      </c>
      <c r="N44" s="99">
        <f t="shared" si="9"/>
        <v>370511308</v>
      </c>
      <c r="O44" s="134">
        <f>SUM(I44:N44)</f>
        <v>2086788486</v>
      </c>
      <c r="P44" s="103">
        <f>SUM(O44,H44)</f>
        <v>2205736487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39383124</v>
      </c>
      <c r="G46" s="60">
        <f>SUM(G47,G53,G56,G60,G64,G65)</f>
        <v>66312587</v>
      </c>
      <c r="H46" s="85">
        <f>SUM(F46:G46)</f>
        <v>105695711</v>
      </c>
      <c r="I46" s="135">
        <f aca="true" t="shared" si="10" ref="I46:N46">SUM(I47,I53,I56,I60,I64,I65)</f>
        <v>0</v>
      </c>
      <c r="J46" s="60">
        <f t="shared" si="10"/>
        <v>234914954</v>
      </c>
      <c r="K46" s="60">
        <f t="shared" si="10"/>
        <v>193770559</v>
      </c>
      <c r="L46" s="60">
        <f t="shared" si="10"/>
        <v>155222117</v>
      </c>
      <c r="M46" s="60">
        <f t="shared" si="10"/>
        <v>148147342</v>
      </c>
      <c r="N46" s="60">
        <f t="shared" si="10"/>
        <v>73469264</v>
      </c>
      <c r="O46" s="129">
        <f>SUM(I46:N46)</f>
        <v>805524236</v>
      </c>
      <c r="P46" s="87">
        <f>SUM(O46,H46)</f>
        <v>911219947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7844982</v>
      </c>
      <c r="G47" s="65">
        <f>SUM(G48:G52)</f>
        <v>15382146</v>
      </c>
      <c r="H47" s="66">
        <f aca="true" t="shared" si="11" ref="H47:H79">SUM(F47:G47)</f>
        <v>23227128</v>
      </c>
      <c r="I47" s="136">
        <f aca="true" t="shared" si="12" ref="I47:N47">SUM(I48:I52)</f>
        <v>0</v>
      </c>
      <c r="J47" s="65">
        <f t="shared" si="12"/>
        <v>41157975</v>
      </c>
      <c r="K47" s="65">
        <f t="shared" si="12"/>
        <v>35930383</v>
      </c>
      <c r="L47" s="65">
        <f t="shared" si="12"/>
        <v>28714081</v>
      </c>
      <c r="M47" s="65">
        <f t="shared" si="12"/>
        <v>29915070</v>
      </c>
      <c r="N47" s="65">
        <f t="shared" si="12"/>
        <v>22907799</v>
      </c>
      <c r="O47" s="130">
        <f aca="true" t="shared" si="13" ref="O47:O75">SUM(I47:N47)</f>
        <v>158625308</v>
      </c>
      <c r="P47" s="68">
        <f aca="true" t="shared" si="14" ref="P47:P79">SUM(O47,H47)</f>
        <v>181852436</v>
      </c>
    </row>
    <row r="48" spans="3:16" s="61" customFormat="1" ht="30" customHeight="1">
      <c r="C48" s="62"/>
      <c r="D48" s="63"/>
      <c r="E48" s="69" t="s">
        <v>44</v>
      </c>
      <c r="F48" s="65">
        <v>6160267</v>
      </c>
      <c r="G48" s="65">
        <v>10379069</v>
      </c>
      <c r="H48" s="66">
        <f t="shared" si="11"/>
        <v>16539336</v>
      </c>
      <c r="I48" s="136">
        <v>0</v>
      </c>
      <c r="J48" s="65">
        <v>27349458</v>
      </c>
      <c r="K48" s="65">
        <v>23945013</v>
      </c>
      <c r="L48" s="65">
        <v>18628553</v>
      </c>
      <c r="M48" s="65">
        <v>20751723</v>
      </c>
      <c r="N48" s="65">
        <v>15033036</v>
      </c>
      <c r="O48" s="130">
        <f t="shared" si="13"/>
        <v>105707783</v>
      </c>
      <c r="P48" s="68">
        <f t="shared" si="14"/>
        <v>122247119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136">
        <v>0</v>
      </c>
      <c r="J49" s="65">
        <v>0</v>
      </c>
      <c r="K49" s="65">
        <v>230758</v>
      </c>
      <c r="L49" s="65">
        <v>836283</v>
      </c>
      <c r="M49" s="65">
        <v>1542222</v>
      </c>
      <c r="N49" s="65">
        <v>2659923</v>
      </c>
      <c r="O49" s="130">
        <f t="shared" si="13"/>
        <v>5269186</v>
      </c>
      <c r="P49" s="68">
        <f t="shared" si="14"/>
        <v>5269186</v>
      </c>
    </row>
    <row r="50" spans="3:16" s="61" customFormat="1" ht="30" customHeight="1">
      <c r="C50" s="62"/>
      <c r="D50" s="63"/>
      <c r="E50" s="69" t="s">
        <v>46</v>
      </c>
      <c r="F50" s="65">
        <v>722555</v>
      </c>
      <c r="G50" s="65">
        <v>1967148</v>
      </c>
      <c r="H50" s="66">
        <f t="shared" si="11"/>
        <v>2689703</v>
      </c>
      <c r="I50" s="136">
        <v>0</v>
      </c>
      <c r="J50" s="65">
        <v>5869067</v>
      </c>
      <c r="K50" s="65">
        <v>4852476</v>
      </c>
      <c r="L50" s="65">
        <v>3672143</v>
      </c>
      <c r="M50" s="65">
        <v>4108522</v>
      </c>
      <c r="N50" s="65">
        <v>3052032</v>
      </c>
      <c r="O50" s="130">
        <f t="shared" si="13"/>
        <v>21554240</v>
      </c>
      <c r="P50" s="68">
        <f t="shared" si="14"/>
        <v>24243943</v>
      </c>
    </row>
    <row r="51" spans="3:16" s="61" customFormat="1" ht="30" customHeight="1">
      <c r="C51" s="62"/>
      <c r="D51" s="63"/>
      <c r="E51" s="69" t="s">
        <v>47</v>
      </c>
      <c r="F51" s="65">
        <v>689161</v>
      </c>
      <c r="G51" s="65">
        <v>2740389</v>
      </c>
      <c r="H51" s="66">
        <f t="shared" si="11"/>
        <v>3429550</v>
      </c>
      <c r="I51" s="136">
        <v>0</v>
      </c>
      <c r="J51" s="65">
        <v>5531435</v>
      </c>
      <c r="K51" s="65">
        <v>4541215</v>
      </c>
      <c r="L51" s="65">
        <v>3623548</v>
      </c>
      <c r="M51" s="65">
        <v>1935289</v>
      </c>
      <c r="N51" s="65">
        <v>1239812</v>
      </c>
      <c r="O51" s="130">
        <f t="shared" si="13"/>
        <v>16871299</v>
      </c>
      <c r="P51" s="68">
        <f t="shared" si="14"/>
        <v>20300849</v>
      </c>
    </row>
    <row r="52" spans="3:16" s="61" customFormat="1" ht="30" customHeight="1">
      <c r="C52" s="62"/>
      <c r="D52" s="63"/>
      <c r="E52" s="69" t="s">
        <v>48</v>
      </c>
      <c r="F52" s="65">
        <v>272999</v>
      </c>
      <c r="G52" s="65">
        <v>295540</v>
      </c>
      <c r="H52" s="66">
        <f t="shared" si="11"/>
        <v>568539</v>
      </c>
      <c r="I52" s="136">
        <v>0</v>
      </c>
      <c r="J52" s="65">
        <v>2408015</v>
      </c>
      <c r="K52" s="65">
        <v>2360921</v>
      </c>
      <c r="L52" s="65">
        <v>1953554</v>
      </c>
      <c r="M52" s="65">
        <v>1577314</v>
      </c>
      <c r="N52" s="65">
        <v>922996</v>
      </c>
      <c r="O52" s="130">
        <f t="shared" si="13"/>
        <v>9222800</v>
      </c>
      <c r="P52" s="68">
        <f t="shared" si="14"/>
        <v>9791339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17267786</v>
      </c>
      <c r="G53" s="65">
        <f>SUM(G54:G55)</f>
        <v>33926414</v>
      </c>
      <c r="H53" s="66">
        <f t="shared" si="11"/>
        <v>51194200</v>
      </c>
      <c r="I53" s="136">
        <f aca="true" t="shared" si="15" ref="I53:N53">SUM(I54:I55)</f>
        <v>0</v>
      </c>
      <c r="J53" s="65">
        <f t="shared" si="15"/>
        <v>123169810</v>
      </c>
      <c r="K53" s="65">
        <f t="shared" si="15"/>
        <v>97801906</v>
      </c>
      <c r="L53" s="65">
        <f t="shared" si="15"/>
        <v>65978942</v>
      </c>
      <c r="M53" s="65">
        <f t="shared" si="15"/>
        <v>56985929</v>
      </c>
      <c r="N53" s="65">
        <f t="shared" si="15"/>
        <v>23927028</v>
      </c>
      <c r="O53" s="130">
        <f t="shared" si="13"/>
        <v>367863615</v>
      </c>
      <c r="P53" s="68">
        <f t="shared" si="14"/>
        <v>419057815</v>
      </c>
    </row>
    <row r="54" spans="3:16" s="61" customFormat="1" ht="30" customHeight="1">
      <c r="C54" s="62"/>
      <c r="D54" s="63"/>
      <c r="E54" s="69" t="s">
        <v>50</v>
      </c>
      <c r="F54" s="65">
        <v>12082321</v>
      </c>
      <c r="G54" s="65">
        <v>22385543</v>
      </c>
      <c r="H54" s="66">
        <f t="shared" si="11"/>
        <v>34467864</v>
      </c>
      <c r="I54" s="136">
        <v>0</v>
      </c>
      <c r="J54" s="65">
        <v>89906586</v>
      </c>
      <c r="K54" s="65">
        <v>75431670</v>
      </c>
      <c r="L54" s="65">
        <v>50931431</v>
      </c>
      <c r="M54" s="65">
        <v>48105626</v>
      </c>
      <c r="N54" s="65">
        <v>20964227</v>
      </c>
      <c r="O54" s="130">
        <f t="shared" si="13"/>
        <v>285339540</v>
      </c>
      <c r="P54" s="68">
        <f t="shared" si="14"/>
        <v>319807404</v>
      </c>
    </row>
    <row r="55" spans="3:16" s="61" customFormat="1" ht="30" customHeight="1">
      <c r="C55" s="62"/>
      <c r="D55" s="63"/>
      <c r="E55" s="69" t="s">
        <v>51</v>
      </c>
      <c r="F55" s="65">
        <v>5185465</v>
      </c>
      <c r="G55" s="65">
        <v>11540871</v>
      </c>
      <c r="H55" s="66">
        <f t="shared" si="11"/>
        <v>16726336</v>
      </c>
      <c r="I55" s="136">
        <v>0</v>
      </c>
      <c r="J55" s="65">
        <v>33263224</v>
      </c>
      <c r="K55" s="65">
        <v>22370236</v>
      </c>
      <c r="L55" s="65">
        <v>15047511</v>
      </c>
      <c r="M55" s="65">
        <v>8880303</v>
      </c>
      <c r="N55" s="65">
        <v>2962801</v>
      </c>
      <c r="O55" s="130">
        <f t="shared" si="13"/>
        <v>82524075</v>
      </c>
      <c r="P55" s="68">
        <f t="shared" si="14"/>
        <v>99250411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128124</v>
      </c>
      <c r="G56" s="65">
        <f>SUM(G57:G59)</f>
        <v>737734</v>
      </c>
      <c r="H56" s="66">
        <f t="shared" si="11"/>
        <v>865858</v>
      </c>
      <c r="I56" s="136">
        <f aca="true" t="shared" si="16" ref="I56:N56">SUM(I57:I59)</f>
        <v>0</v>
      </c>
      <c r="J56" s="65">
        <f t="shared" si="16"/>
        <v>8354090</v>
      </c>
      <c r="K56" s="65">
        <f t="shared" si="16"/>
        <v>10945935</v>
      </c>
      <c r="L56" s="65">
        <f t="shared" si="16"/>
        <v>21003790</v>
      </c>
      <c r="M56" s="65">
        <f t="shared" si="16"/>
        <v>27303009</v>
      </c>
      <c r="N56" s="65">
        <f t="shared" si="16"/>
        <v>10693456</v>
      </c>
      <c r="O56" s="130">
        <f t="shared" si="13"/>
        <v>78300280</v>
      </c>
      <c r="P56" s="68">
        <f t="shared" si="14"/>
        <v>79166138</v>
      </c>
    </row>
    <row r="57" spans="3:16" s="61" customFormat="1" ht="30" customHeight="1">
      <c r="C57" s="62"/>
      <c r="D57" s="63"/>
      <c r="E57" s="69" t="s">
        <v>53</v>
      </c>
      <c r="F57" s="65">
        <v>82215</v>
      </c>
      <c r="G57" s="65">
        <v>698998</v>
      </c>
      <c r="H57" s="66">
        <f t="shared" si="11"/>
        <v>781213</v>
      </c>
      <c r="I57" s="136">
        <v>0</v>
      </c>
      <c r="J57" s="65">
        <v>7016163</v>
      </c>
      <c r="K57" s="65">
        <v>9765630</v>
      </c>
      <c r="L57" s="65">
        <v>19327396</v>
      </c>
      <c r="M57" s="65">
        <v>25459187</v>
      </c>
      <c r="N57" s="65">
        <v>10297645</v>
      </c>
      <c r="O57" s="130">
        <f t="shared" si="13"/>
        <v>71866021</v>
      </c>
      <c r="P57" s="68">
        <f t="shared" si="14"/>
        <v>72647234</v>
      </c>
    </row>
    <row r="58" spans="3:16" s="61" customFormat="1" ht="30" customHeight="1">
      <c r="C58" s="62"/>
      <c r="D58" s="63"/>
      <c r="E58" s="72" t="s">
        <v>54</v>
      </c>
      <c r="F58" s="65">
        <v>45909</v>
      </c>
      <c r="G58" s="65">
        <v>38736</v>
      </c>
      <c r="H58" s="66">
        <f t="shared" si="11"/>
        <v>84645</v>
      </c>
      <c r="I58" s="136">
        <v>0</v>
      </c>
      <c r="J58" s="65">
        <v>1337927</v>
      </c>
      <c r="K58" s="65">
        <v>1180305</v>
      </c>
      <c r="L58" s="65">
        <v>1676394</v>
      </c>
      <c r="M58" s="65">
        <v>1843822</v>
      </c>
      <c r="N58" s="65">
        <v>395811</v>
      </c>
      <c r="O58" s="130">
        <f t="shared" si="13"/>
        <v>6434259</v>
      </c>
      <c r="P58" s="68">
        <f t="shared" si="14"/>
        <v>6518904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6087983</v>
      </c>
      <c r="G60" s="65">
        <f>SUM(G61:G63)</f>
        <v>7258221</v>
      </c>
      <c r="H60" s="66">
        <f t="shared" si="11"/>
        <v>13346204</v>
      </c>
      <c r="I60" s="136">
        <f aca="true" t="shared" si="17" ref="I60:N60">SUM(I61:I63)</f>
        <v>0</v>
      </c>
      <c r="J60" s="65">
        <f t="shared" si="17"/>
        <v>12588260</v>
      </c>
      <c r="K60" s="65">
        <f t="shared" si="17"/>
        <v>15817928</v>
      </c>
      <c r="L60" s="65">
        <f t="shared" si="17"/>
        <v>12678976</v>
      </c>
      <c r="M60" s="65">
        <f t="shared" si="17"/>
        <v>10044811</v>
      </c>
      <c r="N60" s="65">
        <f t="shared" si="17"/>
        <v>5256421</v>
      </c>
      <c r="O60" s="130">
        <f t="shared" si="13"/>
        <v>56386396</v>
      </c>
      <c r="P60" s="68">
        <f t="shared" si="14"/>
        <v>69732600</v>
      </c>
    </row>
    <row r="61" spans="3:16" s="61" customFormat="1" ht="30" customHeight="1">
      <c r="C61" s="62"/>
      <c r="D61" s="63"/>
      <c r="E61" s="72" t="s">
        <v>57</v>
      </c>
      <c r="F61" s="65">
        <v>2391552</v>
      </c>
      <c r="G61" s="65">
        <v>4940255</v>
      </c>
      <c r="H61" s="66">
        <f t="shared" si="11"/>
        <v>7331807</v>
      </c>
      <c r="I61" s="136">
        <v>0</v>
      </c>
      <c r="J61" s="65">
        <v>8740140</v>
      </c>
      <c r="K61" s="65">
        <v>14250980</v>
      </c>
      <c r="L61" s="65">
        <v>11151892</v>
      </c>
      <c r="M61" s="65">
        <v>9020361</v>
      </c>
      <c r="N61" s="65">
        <v>4986209</v>
      </c>
      <c r="O61" s="130">
        <f t="shared" si="13"/>
        <v>48149582</v>
      </c>
      <c r="P61" s="68">
        <f t="shared" si="14"/>
        <v>55481389</v>
      </c>
    </row>
    <row r="62" spans="3:16" s="61" customFormat="1" ht="30" customHeight="1">
      <c r="C62" s="62"/>
      <c r="D62" s="63"/>
      <c r="E62" s="72" t="s">
        <v>58</v>
      </c>
      <c r="F62" s="65">
        <v>706797</v>
      </c>
      <c r="G62" s="65">
        <v>371605</v>
      </c>
      <c r="H62" s="66">
        <f t="shared" si="11"/>
        <v>1078402</v>
      </c>
      <c r="I62" s="136">
        <v>0</v>
      </c>
      <c r="J62" s="65">
        <v>876295</v>
      </c>
      <c r="K62" s="65">
        <v>367366</v>
      </c>
      <c r="L62" s="65">
        <v>370275</v>
      </c>
      <c r="M62" s="65">
        <v>419341</v>
      </c>
      <c r="N62" s="65">
        <v>123242</v>
      </c>
      <c r="O62" s="130">
        <f t="shared" si="13"/>
        <v>2156519</v>
      </c>
      <c r="P62" s="68">
        <f t="shared" si="14"/>
        <v>3234921</v>
      </c>
    </row>
    <row r="63" spans="3:16" s="61" customFormat="1" ht="30" customHeight="1">
      <c r="C63" s="62"/>
      <c r="D63" s="63"/>
      <c r="E63" s="72" t="s">
        <v>59</v>
      </c>
      <c r="F63" s="65">
        <v>2989634</v>
      </c>
      <c r="G63" s="65">
        <v>1946361</v>
      </c>
      <c r="H63" s="66">
        <f t="shared" si="11"/>
        <v>4935995</v>
      </c>
      <c r="I63" s="136">
        <v>0</v>
      </c>
      <c r="J63" s="65">
        <v>2971825</v>
      </c>
      <c r="K63" s="65">
        <v>1199582</v>
      </c>
      <c r="L63" s="65">
        <v>1156809</v>
      </c>
      <c r="M63" s="65">
        <v>605109</v>
      </c>
      <c r="N63" s="65">
        <v>146970</v>
      </c>
      <c r="O63" s="130">
        <f t="shared" si="13"/>
        <v>6080295</v>
      </c>
      <c r="P63" s="68">
        <f t="shared" si="14"/>
        <v>11016290</v>
      </c>
    </row>
    <row r="64" spans="3:16" s="61" customFormat="1" ht="30" customHeight="1">
      <c r="C64" s="62"/>
      <c r="D64" s="74" t="s">
        <v>60</v>
      </c>
      <c r="E64" s="75"/>
      <c r="F64" s="65">
        <v>1367547</v>
      </c>
      <c r="G64" s="65">
        <v>1452072</v>
      </c>
      <c r="H64" s="66">
        <f t="shared" si="11"/>
        <v>2819619</v>
      </c>
      <c r="I64" s="136">
        <v>0</v>
      </c>
      <c r="J64" s="65">
        <v>12437714</v>
      </c>
      <c r="K64" s="65">
        <v>11408642</v>
      </c>
      <c r="L64" s="65">
        <v>10818537</v>
      </c>
      <c r="M64" s="65">
        <v>12675526</v>
      </c>
      <c r="N64" s="65">
        <v>6232843</v>
      </c>
      <c r="O64" s="130">
        <f t="shared" si="13"/>
        <v>53573262</v>
      </c>
      <c r="P64" s="68">
        <f t="shared" si="14"/>
        <v>56392881</v>
      </c>
    </row>
    <row r="65" spans="3:16" s="61" customFormat="1" ht="30" customHeight="1" thickBot="1">
      <c r="C65" s="76"/>
      <c r="D65" s="77" t="s">
        <v>61</v>
      </c>
      <c r="E65" s="78"/>
      <c r="F65" s="79">
        <v>6686702</v>
      </c>
      <c r="G65" s="79">
        <v>7556000</v>
      </c>
      <c r="H65" s="80">
        <f t="shared" si="11"/>
        <v>14242702</v>
      </c>
      <c r="I65" s="137">
        <v>0</v>
      </c>
      <c r="J65" s="79">
        <v>37207105</v>
      </c>
      <c r="K65" s="79">
        <v>21865765</v>
      </c>
      <c r="L65" s="79">
        <v>16027791</v>
      </c>
      <c r="M65" s="79">
        <v>11222997</v>
      </c>
      <c r="N65" s="79">
        <v>4451717</v>
      </c>
      <c r="O65" s="131">
        <f t="shared" si="13"/>
        <v>90775375</v>
      </c>
      <c r="P65" s="82">
        <f t="shared" si="14"/>
        <v>105018077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672729</v>
      </c>
      <c r="G66" s="60">
        <f>SUM(G67:G75)</f>
        <v>1118702</v>
      </c>
      <c r="H66" s="85">
        <f t="shared" si="11"/>
        <v>1791431</v>
      </c>
      <c r="I66" s="135">
        <f aca="true" t="shared" si="18" ref="I66:N66">SUM(I67:I75)</f>
        <v>0</v>
      </c>
      <c r="J66" s="60">
        <f t="shared" si="18"/>
        <v>88364155</v>
      </c>
      <c r="K66" s="60">
        <f t="shared" si="18"/>
        <v>87789386</v>
      </c>
      <c r="L66" s="60">
        <f t="shared" si="18"/>
        <v>106320897</v>
      </c>
      <c r="M66" s="60">
        <f t="shared" si="18"/>
        <v>111997161</v>
      </c>
      <c r="N66" s="60">
        <f t="shared" si="18"/>
        <v>75936212</v>
      </c>
      <c r="O66" s="129">
        <f t="shared" si="13"/>
        <v>470407811</v>
      </c>
      <c r="P66" s="87">
        <f t="shared" si="14"/>
        <v>472199242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138">
        <v>0</v>
      </c>
      <c r="J67" s="89">
        <v>9120457</v>
      </c>
      <c r="K67" s="89">
        <v>12518667</v>
      </c>
      <c r="L67" s="89">
        <v>14687586</v>
      </c>
      <c r="M67" s="89">
        <v>9285806</v>
      </c>
      <c r="N67" s="89">
        <v>3069110</v>
      </c>
      <c r="O67" s="132">
        <f t="shared" si="13"/>
        <v>48681626</v>
      </c>
      <c r="P67" s="92">
        <f t="shared" si="14"/>
        <v>48681626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11"/>
        <v>0</v>
      </c>
      <c r="I68" s="138">
        <v>0</v>
      </c>
      <c r="J68" s="65">
        <v>210717</v>
      </c>
      <c r="K68" s="65">
        <v>267405</v>
      </c>
      <c r="L68" s="65">
        <v>145539</v>
      </c>
      <c r="M68" s="65">
        <v>71085</v>
      </c>
      <c r="N68" s="65">
        <v>288171</v>
      </c>
      <c r="O68" s="130">
        <f t="shared" si="13"/>
        <v>982917</v>
      </c>
      <c r="P68" s="68">
        <f t="shared" si="14"/>
        <v>982917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11"/>
        <v>0</v>
      </c>
      <c r="I69" s="138">
        <v>0</v>
      </c>
      <c r="J69" s="65">
        <v>44208373</v>
      </c>
      <c r="K69" s="65">
        <v>34813190</v>
      </c>
      <c r="L69" s="65">
        <v>26433397</v>
      </c>
      <c r="M69" s="65">
        <v>18976242</v>
      </c>
      <c r="N69" s="65">
        <v>9174075</v>
      </c>
      <c r="O69" s="130">
        <f t="shared" si="13"/>
        <v>133605277</v>
      </c>
      <c r="P69" s="68">
        <f t="shared" si="14"/>
        <v>133605277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f t="shared" si="11"/>
        <v>0</v>
      </c>
      <c r="I70" s="136">
        <v>0</v>
      </c>
      <c r="J70" s="65">
        <v>4219844</v>
      </c>
      <c r="K70" s="65">
        <v>3879488</v>
      </c>
      <c r="L70" s="65">
        <v>6812733</v>
      </c>
      <c r="M70" s="65">
        <v>6181757</v>
      </c>
      <c r="N70" s="65">
        <v>4415194</v>
      </c>
      <c r="O70" s="130">
        <f t="shared" si="13"/>
        <v>25509016</v>
      </c>
      <c r="P70" s="68">
        <f t="shared" si="14"/>
        <v>25509016</v>
      </c>
    </row>
    <row r="71" spans="3:16" s="61" customFormat="1" ht="30" customHeight="1">
      <c r="C71" s="62"/>
      <c r="D71" s="74" t="s">
        <v>66</v>
      </c>
      <c r="E71" s="75"/>
      <c r="F71" s="65">
        <v>672729</v>
      </c>
      <c r="G71" s="65">
        <v>1118702</v>
      </c>
      <c r="H71" s="66">
        <f t="shared" si="11"/>
        <v>1791431</v>
      </c>
      <c r="I71" s="136">
        <v>0</v>
      </c>
      <c r="J71" s="65">
        <v>14724568</v>
      </c>
      <c r="K71" s="65">
        <v>12587881</v>
      </c>
      <c r="L71" s="65">
        <v>11325786</v>
      </c>
      <c r="M71" s="65">
        <v>6887771</v>
      </c>
      <c r="N71" s="65">
        <v>2838251</v>
      </c>
      <c r="O71" s="130">
        <f t="shared" si="13"/>
        <v>48364257</v>
      </c>
      <c r="P71" s="68">
        <f t="shared" si="14"/>
        <v>50155688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f t="shared" si="11"/>
        <v>0</v>
      </c>
      <c r="I72" s="138">
        <v>0</v>
      </c>
      <c r="J72" s="65">
        <v>15267440</v>
      </c>
      <c r="K72" s="65">
        <v>22139475</v>
      </c>
      <c r="L72" s="65">
        <v>28625750</v>
      </c>
      <c r="M72" s="65">
        <v>15445186</v>
      </c>
      <c r="N72" s="65">
        <v>7965108</v>
      </c>
      <c r="O72" s="130">
        <f t="shared" si="13"/>
        <v>89442959</v>
      </c>
      <c r="P72" s="68">
        <f t="shared" si="14"/>
        <v>89442959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11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f t="shared" si="11"/>
        <v>0</v>
      </c>
      <c r="I74" s="138">
        <v>0</v>
      </c>
      <c r="J74" s="65">
        <v>612756</v>
      </c>
      <c r="K74" s="65">
        <v>1583280</v>
      </c>
      <c r="L74" s="65">
        <v>18290106</v>
      </c>
      <c r="M74" s="65">
        <v>55149314</v>
      </c>
      <c r="N74" s="65">
        <v>48186303</v>
      </c>
      <c r="O74" s="130">
        <f t="shared" si="13"/>
        <v>123821759</v>
      </c>
      <c r="P74" s="68">
        <f t="shared" si="14"/>
        <v>123821759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>SUM(F76:G76)</f>
        <v>0</v>
      </c>
      <c r="I76" s="140">
        <v>0</v>
      </c>
      <c r="J76" s="60">
        <f>SUM(J77:J79)</f>
        <v>35312655</v>
      </c>
      <c r="K76" s="60">
        <f>SUM(K77:K79)</f>
        <v>46970687</v>
      </c>
      <c r="L76" s="60">
        <f>SUM(L77:L79)</f>
        <v>110788446</v>
      </c>
      <c r="M76" s="60">
        <f>SUM(M77:M79)</f>
        <v>221832606</v>
      </c>
      <c r="N76" s="60">
        <f>SUM(N77:N79)</f>
        <v>182034505</v>
      </c>
      <c r="O76" s="129">
        <f>SUM(I76:N76)</f>
        <v>596938899</v>
      </c>
      <c r="P76" s="87">
        <f t="shared" si="14"/>
        <v>596938899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138">
        <v>0</v>
      </c>
      <c r="J77" s="65">
        <v>1852307</v>
      </c>
      <c r="K77" s="65">
        <v>4912772</v>
      </c>
      <c r="L77" s="65">
        <v>48815868</v>
      </c>
      <c r="M77" s="65">
        <v>112551198</v>
      </c>
      <c r="N77" s="65">
        <v>109793013</v>
      </c>
      <c r="O77" s="130">
        <f>SUM(I77:N77)</f>
        <v>277925158</v>
      </c>
      <c r="P77" s="68">
        <f t="shared" si="14"/>
        <v>277925158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138">
        <v>0</v>
      </c>
      <c r="J78" s="65">
        <v>32059930</v>
      </c>
      <c r="K78" s="65">
        <v>39239754</v>
      </c>
      <c r="L78" s="65">
        <v>49772904</v>
      </c>
      <c r="M78" s="65">
        <v>53218594</v>
      </c>
      <c r="N78" s="65">
        <v>29853479</v>
      </c>
      <c r="O78" s="130">
        <f>SUM(I78:N78)</f>
        <v>204144661</v>
      </c>
      <c r="P78" s="68">
        <f t="shared" si="14"/>
        <v>204144661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141">
        <v>0</v>
      </c>
      <c r="J79" s="79">
        <v>1400418</v>
      </c>
      <c r="K79" s="79">
        <v>2818161</v>
      </c>
      <c r="L79" s="79">
        <v>12199674</v>
      </c>
      <c r="M79" s="79">
        <v>56062814</v>
      </c>
      <c r="N79" s="79">
        <v>42388013</v>
      </c>
      <c r="O79" s="131">
        <f>SUM(I79:N79)</f>
        <v>114869080</v>
      </c>
      <c r="P79" s="82">
        <f t="shared" si="14"/>
        <v>114869080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40055853</v>
      </c>
      <c r="G80" s="99">
        <f>SUM(G46,G66,G76)</f>
        <v>67431289</v>
      </c>
      <c r="H80" s="101">
        <f>SUM(F80:G80)</f>
        <v>107487142</v>
      </c>
      <c r="I80" s="142">
        <f>SUM(I46,I66,I76)</f>
        <v>0</v>
      </c>
      <c r="J80" s="99">
        <f>SUM(J46,J66,J76)</f>
        <v>358591764</v>
      </c>
      <c r="K80" s="99">
        <f>SUM(K46,K66,K76)</f>
        <v>328530632</v>
      </c>
      <c r="L80" s="99">
        <f>SUM(L46,L66,L76)</f>
        <v>372331460</v>
      </c>
      <c r="M80" s="99">
        <f>SUM(M46,M66,M76)</f>
        <v>481977109</v>
      </c>
      <c r="N80" s="99">
        <f>SUM(N46,N66,N76)</f>
        <v>331439981</v>
      </c>
      <c r="O80" s="134">
        <f>SUM(I80:N80)</f>
        <v>1872870946</v>
      </c>
      <c r="P80" s="103">
        <f>SUM(O80,H80)</f>
        <v>1980358088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2017-10-16T07:39:17Z</cp:lastPrinted>
  <dcterms:created xsi:type="dcterms:W3CDTF">2012-04-10T04:28:23Z</dcterms:created>
  <dcterms:modified xsi:type="dcterms:W3CDTF">2018-07-02T01:38:33Z</dcterms:modified>
  <cp:category/>
  <cp:version/>
  <cp:contentType/>
  <cp:contentStatus/>
</cp:coreProperties>
</file>