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<sst xmlns="http://schemas.openxmlformats.org/spreadsheetml/2006/main" count="263" uniqueCount="81">
  <si>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</si>
  <si>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</si>
  <si>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</si>
  <si>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</si>
  <si>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</si>
  <si>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</si>
  <si>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</si>
  <si>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</si>
  <si>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</si>
  <si>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</si>
  <si>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</si>
  <si>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</si>
  <si>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</si>
  <si>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</si>
  <si>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</si>
  <si>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</si>
  <si>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</si>
  <si>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</si>
  <si>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</si>
  <si>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</si>
  <si>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</si>
  <si>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</si>
  <si>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</si>
  <si>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</si>
  <si>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</si>
  <si>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</si>
  <si>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</si>
  <si>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</si>
  <si>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</si>
  <si>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</si>
  <si>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</si>
  <si>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</si>
  <si>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</si>
  <si>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</si>
  <si>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</si>
  <si>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</si>
  <si>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</si>
  <si>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</si>
  <si>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</si>
  <si>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</si>
  <si>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</si>
  <si>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</si>
  <si>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</si>
  <si>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</si>
  <si>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</si>
  <si>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</si>
  <si>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</si>
  <si>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</si>
  <si>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</si>
  <si>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</si>
  <si>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</si>
  <si>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</si>
  <si>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</si>
  <si>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</si>
  <si>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</si>
  <si>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</si>
  <si>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</si>
  <si>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</si>
  <si>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</si>
  <si>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</si>
  <si>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</si>
  <si>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</si>
  <si>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</si>
  <si>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</si>
  <si>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</si>
  <si>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</si>
  <si>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</si>
  <si>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</si>
  <si>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</si>
  <si>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</si>
  <si>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</si>
  <si>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</si>
  <si>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</si>
  <si>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</si>
  <si>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</si>
  <si>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</si>
  <si>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</si>
  <si>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</si>
  <si>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</si>
  <si>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</si>
  <si>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29年 8月分）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</si>
</sst>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80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43553</v>
      </c>
      <c r="G7" s="151"/>
      <c r="H7" s="150">
        <v>47214</v>
      </c>
      <c r="I7" s="151"/>
      <c r="J7" s="150">
        <f>SUM(F7:I7)</f>
        <v>90767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3434</v>
      </c>
      <c r="G12" s="24">
        <f>SUM(G13:G14)</f>
        <v>2767</v>
      </c>
      <c r="H12" s="25">
        <f>F12+G12</f>
        <v>6201</v>
      </c>
      <c r="I12" s="19">
        <v>0</v>
      </c>
      <c r="J12" s="24">
        <f>J13+J14</f>
        <v>4337</v>
      </c>
      <c r="K12" s="24">
        <f>K13+K14</f>
        <v>2573</v>
      </c>
      <c r="L12" s="24">
        <f>L13+L14</f>
        <v>2079</v>
      </c>
      <c r="M12" s="24">
        <f>M13+M14</f>
        <v>2406</v>
      </c>
      <c r="N12" s="24">
        <f>N13+N14</f>
        <v>1486</v>
      </c>
      <c r="O12" s="25">
        <f>SUM(J12:N12)</f>
        <v>12881</v>
      </c>
      <c r="P12" s="27">
        <f>H12+O12</f>
        <v>19082</v>
      </c>
      <c r="Q12" s="17"/>
    </row>
    <row r="13" spans="3:16" ht="49.5" customHeight="1">
      <c r="C13" s="117" t="s">
        <v>14</v>
      </c>
      <c r="D13" s="118"/>
      <c r="E13" s="118"/>
      <c r="F13" s="24">
        <v>419</v>
      </c>
      <c r="G13" s="24">
        <v>279</v>
      </c>
      <c r="H13" s="25">
        <f>F13+G13</f>
        <v>698</v>
      </c>
      <c r="I13" s="19">
        <v>0</v>
      </c>
      <c r="J13" s="24">
        <v>492</v>
      </c>
      <c r="K13" s="24">
        <v>278</v>
      </c>
      <c r="L13" s="24">
        <v>221</v>
      </c>
      <c r="M13" s="24">
        <v>198</v>
      </c>
      <c r="N13" s="24">
        <v>130</v>
      </c>
      <c r="O13" s="25">
        <f>SUM(J13:N13)</f>
        <v>1319</v>
      </c>
      <c r="P13" s="27">
        <f>H13+O13</f>
        <v>2017</v>
      </c>
    </row>
    <row r="14" spans="3:16" ht="49.5" customHeight="1">
      <c r="C14" s="165" t="s">
        <v>15</v>
      </c>
      <c r="D14" s="166"/>
      <c r="E14" s="166"/>
      <c r="F14" s="24">
        <v>3015</v>
      </c>
      <c r="G14" s="24">
        <v>2488</v>
      </c>
      <c r="H14" s="25">
        <f>F14+G14</f>
        <v>5503</v>
      </c>
      <c r="I14" s="19">
        <v>0</v>
      </c>
      <c r="J14" s="24">
        <v>3845</v>
      </c>
      <c r="K14" s="24">
        <v>2295</v>
      </c>
      <c r="L14" s="24">
        <v>1858</v>
      </c>
      <c r="M14" s="24">
        <v>2208</v>
      </c>
      <c r="N14" s="24">
        <v>1356</v>
      </c>
      <c r="O14" s="25">
        <f>SUM(J14:N14)</f>
        <v>11562</v>
      </c>
      <c r="P14" s="27">
        <f>H14+O14</f>
        <v>17065</v>
      </c>
    </row>
    <row r="15" spans="3:16" ht="49.5" customHeight="1">
      <c r="C15" s="165" t="s">
        <v>16</v>
      </c>
      <c r="D15" s="166"/>
      <c r="E15" s="166"/>
      <c r="F15" s="24">
        <v>30</v>
      </c>
      <c r="G15" s="24">
        <v>34</v>
      </c>
      <c r="H15" s="25">
        <f>F15+G15</f>
        <v>64</v>
      </c>
      <c r="I15" s="19">
        <v>0</v>
      </c>
      <c r="J15" s="24">
        <v>76</v>
      </c>
      <c r="K15" s="24">
        <v>44</v>
      </c>
      <c r="L15" s="24">
        <v>35</v>
      </c>
      <c r="M15" s="24">
        <v>40</v>
      </c>
      <c r="N15" s="24">
        <v>32</v>
      </c>
      <c r="O15" s="25">
        <f>SUM(J15:N15)</f>
        <v>227</v>
      </c>
      <c r="P15" s="27">
        <f>H15+O15</f>
        <v>291</v>
      </c>
    </row>
    <row r="16" spans="3:16" ht="49.5" customHeight="1" thickBot="1">
      <c r="C16" s="167" t="s">
        <v>17</v>
      </c>
      <c r="D16" s="168"/>
      <c r="E16" s="168"/>
      <c r="F16" s="119">
        <f>F12+F15</f>
        <v>3464</v>
      </c>
      <c r="G16" s="119">
        <f>G12+G15</f>
        <v>2801</v>
      </c>
      <c r="H16" s="119">
        <f>H12+H15</f>
        <v>6265</v>
      </c>
      <c r="I16" s="120">
        <v>0</v>
      </c>
      <c r="J16" s="119">
        <f aca="true" t="shared" si="0" ref="J16:O16">J12+J15</f>
        <v>4413</v>
      </c>
      <c r="K16" s="119">
        <f t="shared" si="0"/>
        <v>2617</v>
      </c>
      <c r="L16" s="119">
        <f t="shared" si="0"/>
        <v>2114</v>
      </c>
      <c r="M16" s="119">
        <f t="shared" si="0"/>
        <v>2446</v>
      </c>
      <c r="N16" s="119">
        <f t="shared" si="0"/>
        <v>1518</v>
      </c>
      <c r="O16" s="119">
        <f t="shared" si="0"/>
        <v>13108</v>
      </c>
      <c r="P16" s="121">
        <f>H16+O16</f>
        <v>19373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1699</v>
      </c>
      <c r="G22" s="24">
        <v>1807</v>
      </c>
      <c r="H22" s="25">
        <f>SUM(F22:G22)</f>
        <v>3506</v>
      </c>
      <c r="I22" s="26">
        <v>0</v>
      </c>
      <c r="J22" s="24">
        <v>3197</v>
      </c>
      <c r="K22" s="24">
        <v>1959</v>
      </c>
      <c r="L22" s="24">
        <v>1168</v>
      </c>
      <c r="M22" s="24">
        <v>818</v>
      </c>
      <c r="N22" s="24">
        <v>347</v>
      </c>
      <c r="O22" s="25">
        <f>SUM(I22:N22)</f>
        <v>7489</v>
      </c>
      <c r="P22" s="27">
        <f>H22+O22</f>
        <v>10995</v>
      </c>
      <c r="Q22" s="17"/>
    </row>
    <row r="23" spans="3:16" ht="49.5" customHeight="1">
      <c r="C23" s="165" t="s">
        <v>16</v>
      </c>
      <c r="D23" s="166"/>
      <c r="E23" s="166"/>
      <c r="F23" s="24">
        <v>16</v>
      </c>
      <c r="G23" s="24">
        <v>21</v>
      </c>
      <c r="H23" s="25">
        <f>SUM(F23:G23)</f>
        <v>37</v>
      </c>
      <c r="I23" s="26">
        <v>0</v>
      </c>
      <c r="J23" s="24">
        <v>59</v>
      </c>
      <c r="K23" s="24">
        <v>34</v>
      </c>
      <c r="L23" s="24">
        <v>23</v>
      </c>
      <c r="M23" s="24">
        <v>19</v>
      </c>
      <c r="N23" s="24">
        <v>10</v>
      </c>
      <c r="O23" s="25">
        <f>SUM(I23:N23)</f>
        <v>145</v>
      </c>
      <c r="P23" s="27">
        <f>H23+O23</f>
        <v>182</v>
      </c>
    </row>
    <row r="24" spans="3:16" ht="49.5" customHeight="1" thickBot="1">
      <c r="C24" s="167" t="s">
        <v>17</v>
      </c>
      <c r="D24" s="168"/>
      <c r="E24" s="168"/>
      <c r="F24" s="119">
        <f>SUM(F22:F23)</f>
        <v>1715</v>
      </c>
      <c r="G24" s="119">
        <f>SUM(G22:G23)</f>
        <v>1828</v>
      </c>
      <c r="H24" s="122">
        <f>SUM(F24:G24)</f>
        <v>3543</v>
      </c>
      <c r="I24" s="123">
        <f>SUM(I22:I23)</f>
        <v>0</v>
      </c>
      <c r="J24" s="119">
        <f aca="true" t="shared" si="1" ref="J24:O24">SUM(J22:J23)</f>
        <v>3256</v>
      </c>
      <c r="K24" s="119">
        <f t="shared" si="1"/>
        <v>1993</v>
      </c>
      <c r="L24" s="119">
        <f t="shared" si="1"/>
        <v>1191</v>
      </c>
      <c r="M24" s="119">
        <f t="shared" si="1"/>
        <v>837</v>
      </c>
      <c r="N24" s="119">
        <f t="shared" si="1"/>
        <v>357</v>
      </c>
      <c r="O24" s="122">
        <f t="shared" si="1"/>
        <v>7634</v>
      </c>
      <c r="P24" s="121">
        <f>H24+O24</f>
        <v>11177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13</v>
      </c>
      <c r="G30" s="24">
        <v>19</v>
      </c>
      <c r="H30" s="25">
        <f>SUM(F30:G30)</f>
        <v>32</v>
      </c>
      <c r="I30" s="26">
        <v>0</v>
      </c>
      <c r="J30" s="24">
        <v>1016</v>
      </c>
      <c r="K30" s="24">
        <v>731</v>
      </c>
      <c r="L30" s="24">
        <v>568</v>
      </c>
      <c r="M30" s="24">
        <v>477</v>
      </c>
      <c r="N30" s="24">
        <v>292</v>
      </c>
      <c r="O30" s="25">
        <f>SUM(I30:N30)</f>
        <v>3084</v>
      </c>
      <c r="P30" s="27">
        <f>H30+O30</f>
        <v>3116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9</v>
      </c>
      <c r="K31" s="24">
        <v>8</v>
      </c>
      <c r="L31" s="24">
        <v>7</v>
      </c>
      <c r="M31" s="24">
        <v>5</v>
      </c>
      <c r="N31" s="24">
        <v>3</v>
      </c>
      <c r="O31" s="25">
        <f>SUM(I31:N31)</f>
        <v>32</v>
      </c>
      <c r="P31" s="27">
        <f>H31+O31</f>
        <v>32</v>
      </c>
    </row>
    <row r="32" spans="3:16" ht="49.5" customHeight="1" thickBot="1">
      <c r="C32" s="167" t="s">
        <v>17</v>
      </c>
      <c r="D32" s="168"/>
      <c r="E32" s="168"/>
      <c r="F32" s="119">
        <f>SUM(F30:F31)</f>
        <v>13</v>
      </c>
      <c r="G32" s="119">
        <f>SUM(G30:G31)</f>
        <v>19</v>
      </c>
      <c r="H32" s="122">
        <f>SUM(F32:G32)</f>
        <v>32</v>
      </c>
      <c r="I32" s="123">
        <f aca="true" t="shared" si="2" ref="I32:N32">SUM(I30:I31)</f>
        <v>0</v>
      </c>
      <c r="J32" s="119">
        <f t="shared" si="2"/>
        <v>1025</v>
      </c>
      <c r="K32" s="119">
        <f t="shared" si="2"/>
        <v>739</v>
      </c>
      <c r="L32" s="119">
        <f t="shared" si="2"/>
        <v>575</v>
      </c>
      <c r="M32" s="119">
        <f t="shared" si="2"/>
        <v>482</v>
      </c>
      <c r="N32" s="119">
        <f t="shared" si="2"/>
        <v>295</v>
      </c>
      <c r="O32" s="122">
        <f>SUM(I32:N32)</f>
        <v>3116</v>
      </c>
      <c r="P32" s="121">
        <f>H32+O32</f>
        <v>3148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f>SUM(F39:F40)</f>
        <v>0</v>
      </c>
      <c r="G38" s="33">
        <f>SUM(G39:G40)</f>
        <v>0</v>
      </c>
      <c r="H38" s="34">
        <f aca="true" t="shared" si="3" ref="H38:H47">SUM(F38:G38)</f>
        <v>0</v>
      </c>
      <c r="I38" s="35">
        <f>SUM(I39:I40)</f>
        <v>10</v>
      </c>
      <c r="J38" s="33">
        <f>SUM(J39:J40)</f>
        <v>21</v>
      </c>
      <c r="K38" s="33">
        <f>SUM(K39:K40)</f>
        <v>209</v>
      </c>
      <c r="L38" s="33">
        <f>SUM(L39:L40)</f>
        <v>458</v>
      </c>
      <c r="M38" s="33">
        <f>SUM(M39:M40)</f>
        <v>399</v>
      </c>
      <c r="N38" s="34">
        <f aca="true" t="shared" si="4" ref="N38:N47">SUM(I38:M38)</f>
        <v>1097</v>
      </c>
      <c r="O38" s="36">
        <f aca="true" t="shared" si="5" ref="O38:O47">H38+N38</f>
        <v>1097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f t="shared" si="3"/>
        <v>0</v>
      </c>
      <c r="I39" s="26">
        <v>10</v>
      </c>
      <c r="J39" s="24">
        <v>20</v>
      </c>
      <c r="K39" s="24">
        <v>205</v>
      </c>
      <c r="L39" s="24">
        <v>456</v>
      </c>
      <c r="M39" s="24">
        <v>396</v>
      </c>
      <c r="N39" s="25">
        <f t="shared" si="4"/>
        <v>1087</v>
      </c>
      <c r="O39" s="27">
        <f t="shared" si="5"/>
        <v>1087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f t="shared" si="3"/>
        <v>0</v>
      </c>
      <c r="I40" s="123">
        <v>0</v>
      </c>
      <c r="J40" s="119">
        <v>1</v>
      </c>
      <c r="K40" s="119">
        <v>4</v>
      </c>
      <c r="L40" s="119">
        <v>2</v>
      </c>
      <c r="M40" s="119">
        <v>3</v>
      </c>
      <c r="N40" s="122">
        <f t="shared" si="4"/>
        <v>10</v>
      </c>
      <c r="O40" s="121">
        <f t="shared" si="5"/>
        <v>10</v>
      </c>
    </row>
    <row r="41" spans="3:15" ht="49.5" customHeight="1">
      <c r="C41" s="177" t="s">
        <v>35</v>
      </c>
      <c r="D41" s="178"/>
      <c r="E41" s="178"/>
      <c r="F41" s="33">
        <f>SUM(F42:F43)</f>
        <v>0</v>
      </c>
      <c r="G41" s="33">
        <f>SUM(G42:G43)</f>
        <v>0</v>
      </c>
      <c r="H41" s="34">
        <f t="shared" si="3"/>
        <v>0</v>
      </c>
      <c r="I41" s="35">
        <f>SUM(I42:I43)</f>
        <v>135</v>
      </c>
      <c r="J41" s="33">
        <f>SUM(J42:J43)</f>
        <v>155</v>
      </c>
      <c r="K41" s="33">
        <f>SUM(K42:K43)</f>
        <v>188</v>
      </c>
      <c r="L41" s="33">
        <f>SUM(L42:L43)</f>
        <v>194</v>
      </c>
      <c r="M41" s="33">
        <f>SUM(M42:M43)</f>
        <v>94</v>
      </c>
      <c r="N41" s="34">
        <f t="shared" si="4"/>
        <v>766</v>
      </c>
      <c r="O41" s="36">
        <f t="shared" si="5"/>
        <v>766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f t="shared" si="3"/>
        <v>0</v>
      </c>
      <c r="I42" s="26">
        <v>135</v>
      </c>
      <c r="J42" s="24">
        <v>155</v>
      </c>
      <c r="K42" s="24">
        <v>183</v>
      </c>
      <c r="L42" s="24">
        <v>193</v>
      </c>
      <c r="M42" s="24">
        <v>91</v>
      </c>
      <c r="N42" s="25">
        <f t="shared" si="4"/>
        <v>757</v>
      </c>
      <c r="O42" s="27">
        <f t="shared" si="5"/>
        <v>757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f t="shared" si="3"/>
        <v>0</v>
      </c>
      <c r="I43" s="123">
        <v>0</v>
      </c>
      <c r="J43" s="119">
        <v>0</v>
      </c>
      <c r="K43" s="119">
        <v>5</v>
      </c>
      <c r="L43" s="119">
        <v>1</v>
      </c>
      <c r="M43" s="119">
        <v>3</v>
      </c>
      <c r="N43" s="122">
        <f t="shared" si="4"/>
        <v>9</v>
      </c>
      <c r="O43" s="121">
        <f t="shared" si="5"/>
        <v>9</v>
      </c>
    </row>
    <row r="44" spans="3:15" ht="49.5" customHeight="1">
      <c r="C44" s="177" t="s">
        <v>21</v>
      </c>
      <c r="D44" s="178"/>
      <c r="E44" s="178"/>
      <c r="F44" s="33">
        <f>SUM(F45:F46)</f>
        <v>0</v>
      </c>
      <c r="G44" s="33">
        <f>SUM(G45:G46)</f>
        <v>0</v>
      </c>
      <c r="H44" s="34">
        <f t="shared" si="3"/>
        <v>0</v>
      </c>
      <c r="I44" s="35">
        <f>SUM(I45:I46)</f>
        <v>5</v>
      </c>
      <c r="J44" s="33">
        <f>SUM(J45:J46)</f>
        <v>14</v>
      </c>
      <c r="K44" s="33">
        <f>SUM(K45:K46)</f>
        <v>42</v>
      </c>
      <c r="L44" s="33">
        <f>SUM(L45:L46)</f>
        <v>159</v>
      </c>
      <c r="M44" s="33">
        <f>SUM(M45:M46)</f>
        <v>119</v>
      </c>
      <c r="N44" s="34">
        <f t="shared" si="4"/>
        <v>339</v>
      </c>
      <c r="O44" s="36">
        <f t="shared" si="5"/>
        <v>339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f t="shared" si="3"/>
        <v>0</v>
      </c>
      <c r="I45" s="26">
        <v>5</v>
      </c>
      <c r="J45" s="24">
        <v>14</v>
      </c>
      <c r="K45" s="24">
        <v>41</v>
      </c>
      <c r="L45" s="24">
        <v>157</v>
      </c>
      <c r="M45" s="24">
        <v>116</v>
      </c>
      <c r="N45" s="25">
        <f t="shared" si="4"/>
        <v>333</v>
      </c>
      <c r="O45" s="27">
        <f t="shared" si="5"/>
        <v>333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f t="shared" si="3"/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3</v>
      </c>
      <c r="N46" s="122">
        <f t="shared" si="4"/>
        <v>6</v>
      </c>
      <c r="O46" s="121">
        <f t="shared" si="5"/>
        <v>6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f t="shared" si="3"/>
        <v>0</v>
      </c>
      <c r="I47" s="127">
        <v>150</v>
      </c>
      <c r="J47" s="125">
        <v>190</v>
      </c>
      <c r="K47" s="125">
        <v>438</v>
      </c>
      <c r="L47" s="125">
        <v>806</v>
      </c>
      <c r="M47" s="125">
        <v>611</v>
      </c>
      <c r="N47" s="126">
        <f t="shared" si="4"/>
        <v>2195</v>
      </c>
      <c r="O47" s="128">
        <f t="shared" si="5"/>
        <v>2195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3924</v>
      </c>
      <c r="G10" s="60">
        <f>SUM(G11,G17,G20,G24,G28,G29)</f>
        <v>4614</v>
      </c>
      <c r="H10" s="85">
        <f>SUM(F10:G10)</f>
        <v>8538</v>
      </c>
      <c r="I10" s="135">
        <f aca="true" t="shared" si="0" ref="I10:N10">SUM(I11,I17,I20,I24,I28,I29)</f>
        <v>0</v>
      </c>
      <c r="J10" s="60">
        <f>SUM(J11,J17,J20,J24,J28,J29)</f>
        <v>8533</v>
      </c>
      <c r="K10" s="60">
        <f t="shared" si="0"/>
        <v>5787</v>
      </c>
      <c r="L10" s="60">
        <f t="shared" si="0"/>
        <v>3622</v>
      </c>
      <c r="M10" s="60">
        <f t="shared" si="0"/>
        <v>2710</v>
      </c>
      <c r="N10" s="60">
        <f t="shared" si="0"/>
        <v>1253</v>
      </c>
      <c r="O10" s="129">
        <f>SUM(I10:N10)</f>
        <v>21905</v>
      </c>
      <c r="P10" s="87">
        <f>SUM(O10,H10)</f>
        <v>30443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585</v>
      </c>
      <c r="G11" s="65">
        <f>SUM(G12:G16)</f>
        <v>815</v>
      </c>
      <c r="H11" s="66">
        <f>SUM(F11:G11)</f>
        <v>1400</v>
      </c>
      <c r="I11" s="136">
        <f aca="true" t="shared" si="1" ref="I11:N11">SUM(I12:I16)</f>
        <v>0</v>
      </c>
      <c r="J11" s="65">
        <f t="shared" si="1"/>
        <v>1720</v>
      </c>
      <c r="K11" s="65">
        <f t="shared" si="1"/>
        <v>1182</v>
      </c>
      <c r="L11" s="65">
        <f t="shared" si="1"/>
        <v>788</v>
      </c>
      <c r="M11" s="65">
        <f t="shared" si="1"/>
        <v>672</v>
      </c>
      <c r="N11" s="65">
        <f t="shared" si="1"/>
        <v>419</v>
      </c>
      <c r="O11" s="130">
        <f aca="true" t="shared" si="2" ref="O11:O43">SUM(I11:N11)</f>
        <v>4781</v>
      </c>
      <c r="P11" s="68">
        <f aca="true" t="shared" si="3" ref="P11:P43">SUM(O11,H11)</f>
        <v>6181</v>
      </c>
    </row>
    <row r="12" spans="3:16" s="61" customFormat="1" ht="30" customHeight="1">
      <c r="C12" s="62"/>
      <c r="D12" s="63"/>
      <c r="E12" s="69" t="s">
        <v>44</v>
      </c>
      <c r="F12" s="65">
        <v>490</v>
      </c>
      <c r="G12" s="65">
        <v>635</v>
      </c>
      <c r="H12" s="66">
        <f>SUM(F12:G12)</f>
        <v>1125</v>
      </c>
      <c r="I12" s="136">
        <v>0</v>
      </c>
      <c r="J12" s="65">
        <v>1075</v>
      </c>
      <c r="K12" s="65">
        <v>616</v>
      </c>
      <c r="L12" s="65">
        <v>307</v>
      </c>
      <c r="M12" s="65">
        <v>271</v>
      </c>
      <c r="N12" s="65">
        <v>133</v>
      </c>
      <c r="O12" s="130">
        <f t="shared" si="2"/>
        <v>2402</v>
      </c>
      <c r="P12" s="68">
        <f t="shared" si="3"/>
        <v>3527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0</v>
      </c>
      <c r="K13" s="65">
        <v>5</v>
      </c>
      <c r="L13" s="65">
        <v>13</v>
      </c>
      <c r="M13" s="65">
        <v>25</v>
      </c>
      <c r="N13" s="65">
        <v>37</v>
      </c>
      <c r="O13" s="130">
        <f t="shared" si="2"/>
        <v>80</v>
      </c>
      <c r="P13" s="68">
        <f t="shared" si="3"/>
        <v>80</v>
      </c>
    </row>
    <row r="14" spans="3:16" s="61" customFormat="1" ht="30" customHeight="1">
      <c r="C14" s="62"/>
      <c r="D14" s="63"/>
      <c r="E14" s="69" t="s">
        <v>46</v>
      </c>
      <c r="F14" s="65">
        <v>31</v>
      </c>
      <c r="G14" s="65">
        <v>58</v>
      </c>
      <c r="H14" s="66">
        <f t="shared" si="4"/>
        <v>89</v>
      </c>
      <c r="I14" s="136">
        <v>0</v>
      </c>
      <c r="J14" s="65">
        <v>174</v>
      </c>
      <c r="K14" s="65">
        <v>119</v>
      </c>
      <c r="L14" s="65">
        <v>106</v>
      </c>
      <c r="M14" s="65">
        <v>106</v>
      </c>
      <c r="N14" s="65">
        <v>72</v>
      </c>
      <c r="O14" s="130">
        <f t="shared" si="2"/>
        <v>577</v>
      </c>
      <c r="P14" s="68">
        <f t="shared" si="3"/>
        <v>666</v>
      </c>
    </row>
    <row r="15" spans="3:16" s="61" customFormat="1" ht="30" customHeight="1">
      <c r="C15" s="62"/>
      <c r="D15" s="63"/>
      <c r="E15" s="69" t="s">
        <v>47</v>
      </c>
      <c r="F15" s="65">
        <v>28</v>
      </c>
      <c r="G15" s="65">
        <v>78</v>
      </c>
      <c r="H15" s="66">
        <f t="shared" si="4"/>
        <v>106</v>
      </c>
      <c r="I15" s="136">
        <v>0</v>
      </c>
      <c r="J15" s="65">
        <v>154</v>
      </c>
      <c r="K15" s="65">
        <v>129</v>
      </c>
      <c r="L15" s="65">
        <v>97</v>
      </c>
      <c r="M15" s="65">
        <v>52</v>
      </c>
      <c r="N15" s="65">
        <v>40</v>
      </c>
      <c r="O15" s="130">
        <f t="shared" si="2"/>
        <v>472</v>
      </c>
      <c r="P15" s="68">
        <f t="shared" si="3"/>
        <v>578</v>
      </c>
    </row>
    <row r="16" spans="3:16" s="61" customFormat="1" ht="30" customHeight="1">
      <c r="C16" s="62"/>
      <c r="D16" s="63"/>
      <c r="E16" s="69" t="s">
        <v>48</v>
      </c>
      <c r="F16" s="65">
        <v>36</v>
      </c>
      <c r="G16" s="65">
        <v>44</v>
      </c>
      <c r="H16" s="66">
        <f t="shared" si="4"/>
        <v>80</v>
      </c>
      <c r="I16" s="136">
        <v>0</v>
      </c>
      <c r="J16" s="65">
        <v>317</v>
      </c>
      <c r="K16" s="65">
        <v>313</v>
      </c>
      <c r="L16" s="65">
        <v>265</v>
      </c>
      <c r="M16" s="65">
        <v>218</v>
      </c>
      <c r="N16" s="65">
        <v>137</v>
      </c>
      <c r="O16" s="130">
        <f t="shared" si="2"/>
        <v>1250</v>
      </c>
      <c r="P16" s="68">
        <f t="shared" si="3"/>
        <v>1330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1085</v>
      </c>
      <c r="G17" s="65">
        <f>SUM(G18:G19)</f>
        <v>1091</v>
      </c>
      <c r="H17" s="66">
        <f>SUM(F17:G17)</f>
        <v>2176</v>
      </c>
      <c r="I17" s="136">
        <f aca="true" t="shared" si="5" ref="I17:N17">SUM(I18:I19)</f>
        <v>0</v>
      </c>
      <c r="J17" s="65">
        <f t="shared" si="5"/>
        <v>2056</v>
      </c>
      <c r="K17" s="65">
        <f t="shared" si="5"/>
        <v>1231</v>
      </c>
      <c r="L17" s="65">
        <f t="shared" si="5"/>
        <v>649</v>
      </c>
      <c r="M17" s="65">
        <f t="shared" si="5"/>
        <v>437</v>
      </c>
      <c r="N17" s="65">
        <f t="shared" si="5"/>
        <v>158</v>
      </c>
      <c r="O17" s="130">
        <f t="shared" si="2"/>
        <v>4531</v>
      </c>
      <c r="P17" s="68">
        <f t="shared" si="3"/>
        <v>6707</v>
      </c>
    </row>
    <row r="18" spans="3:16" s="61" customFormat="1" ht="30" customHeight="1">
      <c r="C18" s="62"/>
      <c r="D18" s="63"/>
      <c r="E18" s="69" t="s">
        <v>50</v>
      </c>
      <c r="F18" s="65">
        <v>822</v>
      </c>
      <c r="G18" s="65">
        <v>772</v>
      </c>
      <c r="H18" s="66">
        <f t="shared" si="4"/>
        <v>1594</v>
      </c>
      <c r="I18" s="136">
        <v>0</v>
      </c>
      <c r="J18" s="65">
        <v>1422</v>
      </c>
      <c r="K18" s="65">
        <v>886</v>
      </c>
      <c r="L18" s="65">
        <v>449</v>
      </c>
      <c r="M18" s="65">
        <v>343</v>
      </c>
      <c r="N18" s="65">
        <v>130</v>
      </c>
      <c r="O18" s="130">
        <f t="shared" si="2"/>
        <v>3230</v>
      </c>
      <c r="P18" s="68">
        <f t="shared" si="3"/>
        <v>4824</v>
      </c>
    </row>
    <row r="19" spans="3:16" s="61" customFormat="1" ht="30" customHeight="1">
      <c r="C19" s="62"/>
      <c r="D19" s="63"/>
      <c r="E19" s="69" t="s">
        <v>51</v>
      </c>
      <c r="F19" s="65">
        <v>263</v>
      </c>
      <c r="G19" s="65">
        <v>319</v>
      </c>
      <c r="H19" s="66">
        <f t="shared" si="4"/>
        <v>582</v>
      </c>
      <c r="I19" s="136">
        <v>0</v>
      </c>
      <c r="J19" s="65">
        <v>634</v>
      </c>
      <c r="K19" s="65">
        <v>345</v>
      </c>
      <c r="L19" s="65">
        <v>200</v>
      </c>
      <c r="M19" s="65">
        <v>94</v>
      </c>
      <c r="N19" s="65">
        <v>28</v>
      </c>
      <c r="O19" s="130">
        <f t="shared" si="2"/>
        <v>1301</v>
      </c>
      <c r="P19" s="68">
        <f t="shared" si="3"/>
        <v>1883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5</v>
      </c>
      <c r="G20" s="65">
        <f>SUM(G21:G23)</f>
        <v>15</v>
      </c>
      <c r="H20" s="66">
        <f t="shared" si="4"/>
        <v>20</v>
      </c>
      <c r="I20" s="136">
        <f aca="true" t="shared" si="6" ref="I20:N20">SUM(I21:I23)</f>
        <v>0</v>
      </c>
      <c r="J20" s="65">
        <f t="shared" si="6"/>
        <v>160</v>
      </c>
      <c r="K20" s="65">
        <f t="shared" si="6"/>
        <v>166</v>
      </c>
      <c r="L20" s="65">
        <f t="shared" si="6"/>
        <v>195</v>
      </c>
      <c r="M20" s="65">
        <f t="shared" si="6"/>
        <v>168</v>
      </c>
      <c r="N20" s="65">
        <f t="shared" si="6"/>
        <v>62</v>
      </c>
      <c r="O20" s="130">
        <f t="shared" si="2"/>
        <v>751</v>
      </c>
      <c r="P20" s="68">
        <f t="shared" si="3"/>
        <v>771</v>
      </c>
    </row>
    <row r="21" spans="3:16" s="61" customFormat="1" ht="30" customHeight="1">
      <c r="C21" s="62"/>
      <c r="D21" s="63"/>
      <c r="E21" s="69" t="s">
        <v>53</v>
      </c>
      <c r="F21" s="65">
        <v>5</v>
      </c>
      <c r="G21" s="65">
        <v>15</v>
      </c>
      <c r="H21" s="66">
        <f t="shared" si="4"/>
        <v>20</v>
      </c>
      <c r="I21" s="136">
        <v>0</v>
      </c>
      <c r="J21" s="65">
        <v>129</v>
      </c>
      <c r="K21" s="65">
        <v>140</v>
      </c>
      <c r="L21" s="65">
        <v>173</v>
      </c>
      <c r="M21" s="65">
        <v>150</v>
      </c>
      <c r="N21" s="65">
        <v>60</v>
      </c>
      <c r="O21" s="130">
        <f t="shared" si="2"/>
        <v>652</v>
      </c>
      <c r="P21" s="68">
        <f t="shared" si="3"/>
        <v>672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0</v>
      </c>
      <c r="H22" s="66">
        <f t="shared" si="4"/>
        <v>0</v>
      </c>
      <c r="I22" s="136">
        <v>0</v>
      </c>
      <c r="J22" s="65">
        <v>31</v>
      </c>
      <c r="K22" s="65">
        <v>26</v>
      </c>
      <c r="L22" s="65">
        <v>22</v>
      </c>
      <c r="M22" s="65">
        <v>18</v>
      </c>
      <c r="N22" s="65">
        <v>2</v>
      </c>
      <c r="O22" s="130">
        <f t="shared" si="2"/>
        <v>99</v>
      </c>
      <c r="P22" s="68">
        <f t="shared" si="3"/>
        <v>99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569</v>
      </c>
      <c r="G24" s="65">
        <f>SUM(G25:G27)</f>
        <v>881</v>
      </c>
      <c r="H24" s="66">
        <f t="shared" si="4"/>
        <v>1450</v>
      </c>
      <c r="I24" s="136">
        <f aca="true" t="shared" si="7" ref="I24:N24">SUM(I25:I27)</f>
        <v>0</v>
      </c>
      <c r="J24" s="65">
        <f>SUM(J25:J27)</f>
        <v>1391</v>
      </c>
      <c r="K24" s="65">
        <f t="shared" si="7"/>
        <v>1286</v>
      </c>
      <c r="L24" s="65">
        <f t="shared" si="7"/>
        <v>854</v>
      </c>
      <c r="M24" s="65">
        <f t="shared" si="7"/>
        <v>611</v>
      </c>
      <c r="N24" s="65">
        <f t="shared" si="7"/>
        <v>269</v>
      </c>
      <c r="O24" s="130">
        <f t="shared" si="2"/>
        <v>4411</v>
      </c>
      <c r="P24" s="68">
        <f t="shared" si="3"/>
        <v>5861</v>
      </c>
    </row>
    <row r="25" spans="3:16" s="61" customFormat="1" ht="30" customHeight="1">
      <c r="C25" s="62"/>
      <c r="D25" s="63"/>
      <c r="E25" s="72" t="s">
        <v>57</v>
      </c>
      <c r="F25" s="65">
        <v>517</v>
      </c>
      <c r="G25" s="65">
        <v>843</v>
      </c>
      <c r="H25" s="66">
        <f t="shared" si="4"/>
        <v>1360</v>
      </c>
      <c r="I25" s="136">
        <v>0</v>
      </c>
      <c r="J25" s="65">
        <v>1318</v>
      </c>
      <c r="K25" s="65">
        <v>1265</v>
      </c>
      <c r="L25" s="65">
        <v>827</v>
      </c>
      <c r="M25" s="65">
        <v>602</v>
      </c>
      <c r="N25" s="65">
        <v>265</v>
      </c>
      <c r="O25" s="130">
        <f t="shared" si="2"/>
        <v>4277</v>
      </c>
      <c r="P25" s="68">
        <f t="shared" si="3"/>
        <v>5637</v>
      </c>
    </row>
    <row r="26" spans="3:16" s="61" customFormat="1" ht="30" customHeight="1">
      <c r="C26" s="62"/>
      <c r="D26" s="63"/>
      <c r="E26" s="72" t="s">
        <v>58</v>
      </c>
      <c r="F26" s="65">
        <v>20</v>
      </c>
      <c r="G26" s="65">
        <v>20</v>
      </c>
      <c r="H26" s="66">
        <f t="shared" si="4"/>
        <v>40</v>
      </c>
      <c r="I26" s="136">
        <v>0</v>
      </c>
      <c r="J26" s="65">
        <v>40</v>
      </c>
      <c r="K26" s="65">
        <v>11</v>
      </c>
      <c r="L26" s="65">
        <v>13</v>
      </c>
      <c r="M26" s="65">
        <v>4</v>
      </c>
      <c r="N26" s="65">
        <v>3</v>
      </c>
      <c r="O26" s="130">
        <f t="shared" si="2"/>
        <v>71</v>
      </c>
      <c r="P26" s="68">
        <f t="shared" si="3"/>
        <v>111</v>
      </c>
    </row>
    <row r="27" spans="3:16" s="61" customFormat="1" ht="30" customHeight="1">
      <c r="C27" s="62"/>
      <c r="D27" s="63"/>
      <c r="E27" s="72" t="s">
        <v>59</v>
      </c>
      <c r="F27" s="65">
        <v>32</v>
      </c>
      <c r="G27" s="65">
        <v>18</v>
      </c>
      <c r="H27" s="66">
        <f t="shared" si="4"/>
        <v>50</v>
      </c>
      <c r="I27" s="136">
        <v>0</v>
      </c>
      <c r="J27" s="65">
        <v>33</v>
      </c>
      <c r="K27" s="65">
        <v>10</v>
      </c>
      <c r="L27" s="65">
        <v>14</v>
      </c>
      <c r="M27" s="65">
        <v>5</v>
      </c>
      <c r="N27" s="65">
        <v>1</v>
      </c>
      <c r="O27" s="130">
        <f t="shared" si="2"/>
        <v>63</v>
      </c>
      <c r="P27" s="68">
        <f t="shared" si="3"/>
        <v>113</v>
      </c>
    </row>
    <row r="28" spans="3:16" s="61" customFormat="1" ht="30" customHeight="1">
      <c r="C28" s="62"/>
      <c r="D28" s="74" t="s">
        <v>60</v>
      </c>
      <c r="E28" s="75"/>
      <c r="F28" s="65">
        <v>26</v>
      </c>
      <c r="G28" s="65">
        <v>15</v>
      </c>
      <c r="H28" s="66">
        <f t="shared" si="4"/>
        <v>41</v>
      </c>
      <c r="I28" s="136">
        <v>0</v>
      </c>
      <c r="J28" s="65">
        <v>78</v>
      </c>
      <c r="K28" s="65">
        <v>64</v>
      </c>
      <c r="L28" s="65">
        <v>60</v>
      </c>
      <c r="M28" s="65">
        <v>63</v>
      </c>
      <c r="N28" s="65">
        <v>27</v>
      </c>
      <c r="O28" s="130">
        <f t="shared" si="2"/>
        <v>292</v>
      </c>
      <c r="P28" s="68">
        <f t="shared" si="3"/>
        <v>333</v>
      </c>
    </row>
    <row r="29" spans="3:16" s="61" customFormat="1" ht="30" customHeight="1" thickBot="1">
      <c r="C29" s="76"/>
      <c r="D29" s="77" t="s">
        <v>61</v>
      </c>
      <c r="E29" s="78"/>
      <c r="F29" s="79">
        <v>1654</v>
      </c>
      <c r="G29" s="79">
        <v>1797</v>
      </c>
      <c r="H29" s="80">
        <f t="shared" si="4"/>
        <v>3451</v>
      </c>
      <c r="I29" s="137">
        <v>0</v>
      </c>
      <c r="J29" s="79">
        <v>3128</v>
      </c>
      <c r="K29" s="79">
        <v>1858</v>
      </c>
      <c r="L29" s="79">
        <v>1076</v>
      </c>
      <c r="M29" s="79">
        <v>759</v>
      </c>
      <c r="N29" s="79">
        <v>318</v>
      </c>
      <c r="O29" s="131">
        <f t="shared" si="2"/>
        <v>7139</v>
      </c>
      <c r="P29" s="82">
        <f t="shared" si="3"/>
        <v>10590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13</v>
      </c>
      <c r="G30" s="60">
        <f>SUM(G31:G39)</f>
        <v>19</v>
      </c>
      <c r="H30" s="85">
        <f t="shared" si="4"/>
        <v>32</v>
      </c>
      <c r="I30" s="135">
        <f aca="true" t="shared" si="8" ref="I30:N30">SUM(I31:I39)</f>
        <v>0</v>
      </c>
      <c r="J30" s="60">
        <f t="shared" si="8"/>
        <v>1167</v>
      </c>
      <c r="K30" s="60">
        <f t="shared" si="8"/>
        <v>828</v>
      </c>
      <c r="L30" s="60">
        <f t="shared" si="8"/>
        <v>649</v>
      </c>
      <c r="M30" s="60">
        <f t="shared" si="8"/>
        <v>523</v>
      </c>
      <c r="N30" s="60">
        <f t="shared" si="8"/>
        <v>309</v>
      </c>
      <c r="O30" s="129">
        <f t="shared" si="2"/>
        <v>3476</v>
      </c>
      <c r="P30" s="87">
        <f t="shared" si="3"/>
        <v>3508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143</v>
      </c>
      <c r="K31" s="89">
        <v>122</v>
      </c>
      <c r="L31" s="89">
        <v>95</v>
      </c>
      <c r="M31" s="89">
        <v>51</v>
      </c>
      <c r="N31" s="89">
        <v>14</v>
      </c>
      <c r="O31" s="132">
        <f t="shared" si="2"/>
        <v>425</v>
      </c>
      <c r="P31" s="92">
        <f t="shared" si="3"/>
        <v>425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16</v>
      </c>
      <c r="K32" s="65">
        <v>18</v>
      </c>
      <c r="L32" s="65">
        <v>9</v>
      </c>
      <c r="M32" s="65">
        <v>5</v>
      </c>
      <c r="N32" s="65">
        <v>5</v>
      </c>
      <c r="O32" s="130">
        <f t="shared" si="2"/>
        <v>53</v>
      </c>
      <c r="P32" s="68">
        <f t="shared" si="3"/>
        <v>53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785</v>
      </c>
      <c r="K33" s="65">
        <v>473</v>
      </c>
      <c r="L33" s="65">
        <v>255</v>
      </c>
      <c r="M33" s="65">
        <v>138</v>
      </c>
      <c r="N33" s="65">
        <v>48</v>
      </c>
      <c r="O33" s="130">
        <f t="shared" si="2"/>
        <v>1699</v>
      </c>
      <c r="P33" s="68">
        <f t="shared" si="3"/>
        <v>1699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41</v>
      </c>
      <c r="K34" s="65">
        <v>37</v>
      </c>
      <c r="L34" s="65">
        <v>47</v>
      </c>
      <c r="M34" s="65">
        <v>36</v>
      </c>
      <c r="N34" s="65">
        <v>20</v>
      </c>
      <c r="O34" s="130">
        <f t="shared" si="2"/>
        <v>181</v>
      </c>
      <c r="P34" s="68">
        <f t="shared" si="3"/>
        <v>181</v>
      </c>
    </row>
    <row r="35" spans="3:16" s="61" customFormat="1" ht="30" customHeight="1">
      <c r="C35" s="62"/>
      <c r="D35" s="74" t="s">
        <v>66</v>
      </c>
      <c r="E35" s="75"/>
      <c r="F35" s="65">
        <v>13</v>
      </c>
      <c r="G35" s="65">
        <v>19</v>
      </c>
      <c r="H35" s="66">
        <f t="shared" si="4"/>
        <v>32</v>
      </c>
      <c r="I35" s="136">
        <v>0</v>
      </c>
      <c r="J35" s="65">
        <v>111</v>
      </c>
      <c r="K35" s="65">
        <v>85</v>
      </c>
      <c r="L35" s="65">
        <v>50</v>
      </c>
      <c r="M35" s="65">
        <v>26</v>
      </c>
      <c r="N35" s="65">
        <v>11</v>
      </c>
      <c r="O35" s="130">
        <f t="shared" si="2"/>
        <v>283</v>
      </c>
      <c r="P35" s="68">
        <f t="shared" si="3"/>
        <v>315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68</v>
      </c>
      <c r="K36" s="65">
        <v>87</v>
      </c>
      <c r="L36" s="65">
        <v>115</v>
      </c>
      <c r="M36" s="65">
        <v>60</v>
      </c>
      <c r="N36" s="65">
        <v>36</v>
      </c>
      <c r="O36" s="130">
        <f t="shared" si="2"/>
        <v>366</v>
      </c>
      <c r="P36" s="68">
        <f t="shared" si="3"/>
        <v>366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3</v>
      </c>
      <c r="K38" s="65">
        <v>6</v>
      </c>
      <c r="L38" s="65">
        <v>78</v>
      </c>
      <c r="M38" s="65">
        <v>207</v>
      </c>
      <c r="N38" s="65">
        <v>175</v>
      </c>
      <c r="O38" s="130">
        <f t="shared" si="2"/>
        <v>469</v>
      </c>
      <c r="P38" s="68">
        <f t="shared" si="3"/>
        <v>469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148</v>
      </c>
      <c r="K40" s="60">
        <f>SUM(K41:K43)</f>
        <v>192</v>
      </c>
      <c r="L40" s="60">
        <f>SUM(L41:L43)</f>
        <v>440</v>
      </c>
      <c r="M40" s="60">
        <f>SUM(M41:M43)</f>
        <v>820</v>
      </c>
      <c r="N40" s="60">
        <f>SUM(N41:N43)</f>
        <v>618</v>
      </c>
      <c r="O40" s="129">
        <f>SUM(I40:N40)</f>
        <v>2218</v>
      </c>
      <c r="P40" s="87">
        <f t="shared" si="3"/>
        <v>2218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10</v>
      </c>
      <c r="K41" s="65">
        <v>21</v>
      </c>
      <c r="L41" s="65">
        <v>210</v>
      </c>
      <c r="M41" s="65">
        <v>459</v>
      </c>
      <c r="N41" s="65">
        <v>399</v>
      </c>
      <c r="O41" s="130">
        <f t="shared" si="2"/>
        <v>1099</v>
      </c>
      <c r="P41" s="68">
        <f t="shared" si="3"/>
        <v>1099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133</v>
      </c>
      <c r="K42" s="65">
        <v>156</v>
      </c>
      <c r="L42" s="65">
        <v>188</v>
      </c>
      <c r="M42" s="65">
        <v>199</v>
      </c>
      <c r="N42" s="65">
        <v>96</v>
      </c>
      <c r="O42" s="130">
        <f t="shared" si="2"/>
        <v>772</v>
      </c>
      <c r="P42" s="68">
        <f t="shared" si="3"/>
        <v>772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5</v>
      </c>
      <c r="K43" s="79">
        <v>15</v>
      </c>
      <c r="L43" s="79">
        <v>42</v>
      </c>
      <c r="M43" s="79">
        <v>162</v>
      </c>
      <c r="N43" s="79">
        <v>123</v>
      </c>
      <c r="O43" s="131">
        <f t="shared" si="2"/>
        <v>347</v>
      </c>
      <c r="P43" s="82">
        <f t="shared" si="3"/>
        <v>347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3937</v>
      </c>
      <c r="G44" s="99">
        <f>SUM(G10,G30,G40)</f>
        <v>4633</v>
      </c>
      <c r="H44" s="101">
        <f>SUM(F44:G44)</f>
        <v>8570</v>
      </c>
      <c r="I44" s="142">
        <f aca="true" t="shared" si="9" ref="I44:N44">SUM(I10,I30,I40)</f>
        <v>0</v>
      </c>
      <c r="J44" s="99">
        <f t="shared" si="9"/>
        <v>9848</v>
      </c>
      <c r="K44" s="99">
        <f t="shared" si="9"/>
        <v>6807</v>
      </c>
      <c r="L44" s="99">
        <f t="shared" si="9"/>
        <v>4711</v>
      </c>
      <c r="M44" s="99">
        <f t="shared" si="9"/>
        <v>4053</v>
      </c>
      <c r="N44" s="99">
        <f t="shared" si="9"/>
        <v>2180</v>
      </c>
      <c r="O44" s="134">
        <f>SUM(I44:N44)</f>
        <v>27599</v>
      </c>
      <c r="P44" s="103">
        <f>SUM(O44,H44)</f>
        <v>36169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4282806</v>
      </c>
      <c r="G46" s="60">
        <f>SUM(G47,G53,G56,G60,G64,G65)</f>
        <v>7620104</v>
      </c>
      <c r="H46" s="85">
        <f>SUM(F46:G46)</f>
        <v>11902910</v>
      </c>
      <c r="I46" s="86">
        <f aca="true" t="shared" si="10" ref="I46:N46">SUM(I47,I53,I56,I60,I64,I65)</f>
        <v>0</v>
      </c>
      <c r="J46" s="60">
        <f t="shared" si="10"/>
        <v>25746250</v>
      </c>
      <c r="K46" s="60">
        <f t="shared" si="10"/>
        <v>20891858</v>
      </c>
      <c r="L46" s="60">
        <f t="shared" si="10"/>
        <v>17151802</v>
      </c>
      <c r="M46" s="60">
        <f t="shared" si="10"/>
        <v>15843565</v>
      </c>
      <c r="N46" s="60">
        <f t="shared" si="10"/>
        <v>8050131</v>
      </c>
      <c r="O46" s="129">
        <f>SUM(I46:N46)</f>
        <v>87683606</v>
      </c>
      <c r="P46" s="87">
        <f>SUM(O46,H46)</f>
        <v>99586516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1000906</v>
      </c>
      <c r="G47" s="65">
        <f>SUM(G48:G52)</f>
        <v>1879682</v>
      </c>
      <c r="H47" s="66">
        <f aca="true" t="shared" si="11" ref="H47:H79">SUM(F47:G47)</f>
        <v>2880588</v>
      </c>
      <c r="I47" s="67">
        <f aca="true" t="shared" si="12" ref="I47:N47">SUM(I48:I52)</f>
        <v>0</v>
      </c>
      <c r="J47" s="65">
        <f t="shared" si="12"/>
        <v>4814672</v>
      </c>
      <c r="K47" s="65">
        <f t="shared" si="12"/>
        <v>4002179</v>
      </c>
      <c r="L47" s="65">
        <f t="shared" si="12"/>
        <v>3472282</v>
      </c>
      <c r="M47" s="65">
        <f t="shared" si="12"/>
        <v>3299471</v>
      </c>
      <c r="N47" s="65">
        <f t="shared" si="12"/>
        <v>2616348</v>
      </c>
      <c r="O47" s="130">
        <f aca="true" t="shared" si="13" ref="O47:O79">SUM(I47:N47)</f>
        <v>18204952</v>
      </c>
      <c r="P47" s="68">
        <f aca="true" t="shared" si="14" ref="P47:P79">SUM(O47,H47)</f>
        <v>21085540</v>
      </c>
    </row>
    <row r="48" spans="3:16" s="61" customFormat="1" ht="30" customHeight="1">
      <c r="C48" s="62"/>
      <c r="D48" s="63"/>
      <c r="E48" s="69" t="s">
        <v>44</v>
      </c>
      <c r="F48" s="65">
        <v>800522</v>
      </c>
      <c r="G48" s="65">
        <v>1319725</v>
      </c>
      <c r="H48" s="66">
        <f t="shared" si="11"/>
        <v>2120247</v>
      </c>
      <c r="I48" s="67">
        <v>0</v>
      </c>
      <c r="J48" s="65">
        <v>3213341</v>
      </c>
      <c r="K48" s="65">
        <v>2628649</v>
      </c>
      <c r="L48" s="65">
        <v>2248879</v>
      </c>
      <c r="M48" s="65">
        <v>2272250</v>
      </c>
      <c r="N48" s="65">
        <v>1690031</v>
      </c>
      <c r="O48" s="130">
        <f t="shared" si="13"/>
        <v>12053150</v>
      </c>
      <c r="P48" s="68">
        <f t="shared" si="14"/>
        <v>14173397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67">
        <v>0</v>
      </c>
      <c r="J49" s="65">
        <v>0</v>
      </c>
      <c r="K49" s="65">
        <v>31333</v>
      </c>
      <c r="L49" s="65">
        <v>110834</v>
      </c>
      <c r="M49" s="65">
        <v>168904</v>
      </c>
      <c r="N49" s="65">
        <v>277695</v>
      </c>
      <c r="O49" s="130">
        <f t="shared" si="13"/>
        <v>588766</v>
      </c>
      <c r="P49" s="68">
        <f t="shared" si="14"/>
        <v>588766</v>
      </c>
    </row>
    <row r="50" spans="3:16" s="61" customFormat="1" ht="30" customHeight="1">
      <c r="C50" s="62"/>
      <c r="D50" s="63"/>
      <c r="E50" s="69" t="s">
        <v>46</v>
      </c>
      <c r="F50" s="65">
        <v>81391</v>
      </c>
      <c r="G50" s="65">
        <v>202117</v>
      </c>
      <c r="H50" s="66">
        <f t="shared" si="11"/>
        <v>283508</v>
      </c>
      <c r="I50" s="67">
        <v>0</v>
      </c>
      <c r="J50" s="65">
        <v>693040</v>
      </c>
      <c r="K50" s="65">
        <v>507731</v>
      </c>
      <c r="L50" s="65">
        <v>449398</v>
      </c>
      <c r="M50" s="65">
        <v>458734</v>
      </c>
      <c r="N50" s="65">
        <v>373153</v>
      </c>
      <c r="O50" s="130">
        <f t="shared" si="13"/>
        <v>2482056</v>
      </c>
      <c r="P50" s="68">
        <f t="shared" si="14"/>
        <v>2765564</v>
      </c>
    </row>
    <row r="51" spans="3:16" s="61" customFormat="1" ht="30" customHeight="1">
      <c r="C51" s="62"/>
      <c r="D51" s="63"/>
      <c r="E51" s="69" t="s">
        <v>47</v>
      </c>
      <c r="F51" s="65">
        <v>86260</v>
      </c>
      <c r="G51" s="65">
        <v>323744</v>
      </c>
      <c r="H51" s="66">
        <f t="shared" si="11"/>
        <v>410004</v>
      </c>
      <c r="I51" s="67">
        <v>0</v>
      </c>
      <c r="J51" s="65">
        <v>656986</v>
      </c>
      <c r="K51" s="65">
        <v>563369</v>
      </c>
      <c r="L51" s="65">
        <v>448207</v>
      </c>
      <c r="M51" s="65">
        <v>237298</v>
      </c>
      <c r="N51" s="65">
        <v>172765</v>
      </c>
      <c r="O51" s="130">
        <f t="shared" si="13"/>
        <v>2078625</v>
      </c>
      <c r="P51" s="68">
        <f t="shared" si="14"/>
        <v>2488629</v>
      </c>
    </row>
    <row r="52" spans="3:16" s="61" customFormat="1" ht="30" customHeight="1">
      <c r="C52" s="62"/>
      <c r="D52" s="63"/>
      <c r="E52" s="69" t="s">
        <v>48</v>
      </c>
      <c r="F52" s="65">
        <v>32733</v>
      </c>
      <c r="G52" s="65">
        <v>34096</v>
      </c>
      <c r="H52" s="66">
        <f t="shared" si="11"/>
        <v>66829</v>
      </c>
      <c r="I52" s="67">
        <v>0</v>
      </c>
      <c r="J52" s="65">
        <v>251305</v>
      </c>
      <c r="K52" s="65">
        <v>271097</v>
      </c>
      <c r="L52" s="65">
        <v>214964</v>
      </c>
      <c r="M52" s="65">
        <v>162285</v>
      </c>
      <c r="N52" s="65">
        <v>102704</v>
      </c>
      <c r="O52" s="130">
        <f t="shared" si="13"/>
        <v>1002355</v>
      </c>
      <c r="P52" s="68">
        <f t="shared" si="14"/>
        <v>1069184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2125869</v>
      </c>
      <c r="G53" s="65">
        <f>SUM(G54:G55)</f>
        <v>4172613</v>
      </c>
      <c r="H53" s="66">
        <f t="shared" si="11"/>
        <v>6298482</v>
      </c>
      <c r="I53" s="67">
        <f aca="true" t="shared" si="15" ref="I53:N53">SUM(I54:I55)</f>
        <v>0</v>
      </c>
      <c r="J53" s="65">
        <f t="shared" si="15"/>
        <v>13977447</v>
      </c>
      <c r="K53" s="65">
        <f t="shared" si="15"/>
        <v>10544934</v>
      </c>
      <c r="L53" s="65">
        <f t="shared" si="15"/>
        <v>7446152</v>
      </c>
      <c r="M53" s="65">
        <f t="shared" si="15"/>
        <v>6431328</v>
      </c>
      <c r="N53" s="65">
        <f t="shared" si="15"/>
        <v>2648838</v>
      </c>
      <c r="O53" s="130">
        <f t="shared" si="13"/>
        <v>41048699</v>
      </c>
      <c r="P53" s="68">
        <f t="shared" si="14"/>
        <v>47347181</v>
      </c>
    </row>
    <row r="54" spans="3:16" s="61" customFormat="1" ht="30" customHeight="1">
      <c r="C54" s="62"/>
      <c r="D54" s="63"/>
      <c r="E54" s="69" t="s">
        <v>50</v>
      </c>
      <c r="F54" s="65">
        <v>1553143</v>
      </c>
      <c r="G54" s="65">
        <v>2841309</v>
      </c>
      <c r="H54" s="66">
        <f t="shared" si="11"/>
        <v>4394452</v>
      </c>
      <c r="I54" s="67">
        <v>0</v>
      </c>
      <c r="J54" s="65">
        <v>10035647</v>
      </c>
      <c r="K54" s="65">
        <v>7954412</v>
      </c>
      <c r="L54" s="65">
        <v>5614203</v>
      </c>
      <c r="M54" s="65">
        <v>5423385</v>
      </c>
      <c r="N54" s="65">
        <v>2295638</v>
      </c>
      <c r="O54" s="130">
        <f t="shared" si="13"/>
        <v>31323285</v>
      </c>
      <c r="P54" s="68">
        <f t="shared" si="14"/>
        <v>35717737</v>
      </c>
    </row>
    <row r="55" spans="3:16" s="61" customFormat="1" ht="30" customHeight="1">
      <c r="C55" s="62"/>
      <c r="D55" s="63"/>
      <c r="E55" s="69" t="s">
        <v>51</v>
      </c>
      <c r="F55" s="65">
        <v>572726</v>
      </c>
      <c r="G55" s="65">
        <v>1331304</v>
      </c>
      <c r="H55" s="66">
        <f t="shared" si="11"/>
        <v>1904030</v>
      </c>
      <c r="I55" s="67">
        <v>0</v>
      </c>
      <c r="J55" s="65">
        <v>3941800</v>
      </c>
      <c r="K55" s="65">
        <v>2590522</v>
      </c>
      <c r="L55" s="65">
        <v>1831949</v>
      </c>
      <c r="M55" s="65">
        <v>1007943</v>
      </c>
      <c r="N55" s="65">
        <v>353200</v>
      </c>
      <c r="O55" s="130">
        <f t="shared" si="13"/>
        <v>9725414</v>
      </c>
      <c r="P55" s="68">
        <f t="shared" si="14"/>
        <v>11629444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10350</v>
      </c>
      <c r="G56" s="65">
        <f>SUM(G57:G59)</f>
        <v>74086</v>
      </c>
      <c r="H56" s="66">
        <f t="shared" si="11"/>
        <v>84436</v>
      </c>
      <c r="I56" s="67">
        <f aca="true" t="shared" si="16" ref="I56:N56">SUM(I57:I59)</f>
        <v>0</v>
      </c>
      <c r="J56" s="65">
        <f t="shared" si="16"/>
        <v>976083</v>
      </c>
      <c r="K56" s="65">
        <f t="shared" si="16"/>
        <v>1354449</v>
      </c>
      <c r="L56" s="65">
        <f t="shared" si="16"/>
        <v>2197529</v>
      </c>
      <c r="M56" s="65">
        <f t="shared" si="16"/>
        <v>2470447</v>
      </c>
      <c r="N56" s="65">
        <f t="shared" si="16"/>
        <v>1056384</v>
      </c>
      <c r="O56" s="130">
        <f t="shared" si="13"/>
        <v>8054892</v>
      </c>
      <c r="P56" s="68">
        <f t="shared" si="14"/>
        <v>8139328</v>
      </c>
    </row>
    <row r="57" spans="3:16" s="61" customFormat="1" ht="30" customHeight="1">
      <c r="C57" s="62"/>
      <c r="D57" s="63"/>
      <c r="E57" s="69" t="s">
        <v>53</v>
      </c>
      <c r="F57" s="65">
        <v>10350</v>
      </c>
      <c r="G57" s="65">
        <v>74086</v>
      </c>
      <c r="H57" s="66">
        <f t="shared" si="11"/>
        <v>84436</v>
      </c>
      <c r="I57" s="67">
        <v>0</v>
      </c>
      <c r="J57" s="65">
        <v>763201</v>
      </c>
      <c r="K57" s="65">
        <v>1154858</v>
      </c>
      <c r="L57" s="65">
        <v>2049666</v>
      </c>
      <c r="M57" s="65">
        <v>2354539</v>
      </c>
      <c r="N57" s="65">
        <v>1031571</v>
      </c>
      <c r="O57" s="130">
        <f t="shared" si="13"/>
        <v>7353835</v>
      </c>
      <c r="P57" s="68">
        <f t="shared" si="14"/>
        <v>7438271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0</v>
      </c>
      <c r="H58" s="66">
        <f t="shared" si="11"/>
        <v>0</v>
      </c>
      <c r="I58" s="67">
        <v>0</v>
      </c>
      <c r="J58" s="65">
        <v>212882</v>
      </c>
      <c r="K58" s="65">
        <v>199591</v>
      </c>
      <c r="L58" s="65">
        <v>147863</v>
      </c>
      <c r="M58" s="65">
        <v>115908</v>
      </c>
      <c r="N58" s="65">
        <v>24813</v>
      </c>
      <c r="O58" s="130">
        <f t="shared" si="13"/>
        <v>701057</v>
      </c>
      <c r="P58" s="68">
        <f t="shared" si="14"/>
        <v>701057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56</v>
      </c>
      <c r="E60" s="71"/>
      <c r="F60" s="65">
        <f>SUM(F61)</f>
        <v>262595</v>
      </c>
      <c r="G60" s="65">
        <f>SUM(G61)</f>
        <v>557878</v>
      </c>
      <c r="H60" s="66">
        <f t="shared" si="11"/>
        <v>820473</v>
      </c>
      <c r="I60" s="67">
        <f aca="true" t="shared" si="17" ref="I60:N60">SUM(I61)</f>
        <v>0</v>
      </c>
      <c r="J60" s="65">
        <f t="shared" si="17"/>
        <v>970331</v>
      </c>
      <c r="K60" s="65">
        <f t="shared" si="17"/>
        <v>1602631</v>
      </c>
      <c r="L60" s="65">
        <f t="shared" si="17"/>
        <v>1284825</v>
      </c>
      <c r="M60" s="65">
        <f t="shared" si="17"/>
        <v>1026460</v>
      </c>
      <c r="N60" s="65">
        <f t="shared" si="17"/>
        <v>569285</v>
      </c>
      <c r="O60" s="130">
        <f t="shared" si="13"/>
        <v>5453532</v>
      </c>
      <c r="P60" s="68">
        <f t="shared" si="14"/>
        <v>6274005</v>
      </c>
    </row>
    <row r="61" spans="3:16" s="61" customFormat="1" ht="30" customHeight="1">
      <c r="C61" s="62"/>
      <c r="D61" s="63"/>
      <c r="E61" s="72" t="s">
        <v>57</v>
      </c>
      <c r="F61" s="65">
        <v>262595</v>
      </c>
      <c r="G61" s="65">
        <v>557878</v>
      </c>
      <c r="H61" s="66">
        <f t="shared" si="11"/>
        <v>820473</v>
      </c>
      <c r="I61" s="67">
        <v>0</v>
      </c>
      <c r="J61" s="65">
        <v>970331</v>
      </c>
      <c r="K61" s="65">
        <v>1602631</v>
      </c>
      <c r="L61" s="65">
        <v>1284825</v>
      </c>
      <c r="M61" s="65">
        <v>1026460</v>
      </c>
      <c r="N61" s="65">
        <v>569285</v>
      </c>
      <c r="O61" s="130">
        <f t="shared" si="13"/>
        <v>5453532</v>
      </c>
      <c r="P61" s="68">
        <f t="shared" si="14"/>
        <v>6274005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f t="shared" si="1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f t="shared" si="13"/>
        <v>0</v>
      </c>
      <c r="P62" s="68">
        <f t="shared" si="14"/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f t="shared" si="11"/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f t="shared" si="13"/>
        <v>0</v>
      </c>
      <c r="P63" s="68">
        <f t="shared" si="14"/>
        <v>0</v>
      </c>
    </row>
    <row r="64" spans="3:16" s="61" customFormat="1" ht="30" customHeight="1">
      <c r="C64" s="62"/>
      <c r="D64" s="74" t="s">
        <v>60</v>
      </c>
      <c r="E64" s="75"/>
      <c r="F64" s="65">
        <v>155966</v>
      </c>
      <c r="G64" s="65">
        <v>144535</v>
      </c>
      <c r="H64" s="66">
        <f t="shared" si="11"/>
        <v>300501</v>
      </c>
      <c r="I64" s="67">
        <v>0</v>
      </c>
      <c r="J64" s="65">
        <v>1299718</v>
      </c>
      <c r="K64" s="65">
        <v>1209553</v>
      </c>
      <c r="L64" s="65">
        <v>1156492</v>
      </c>
      <c r="M64" s="65">
        <v>1490928</v>
      </c>
      <c r="N64" s="65">
        <v>705161</v>
      </c>
      <c r="O64" s="130">
        <f t="shared" si="13"/>
        <v>5861852</v>
      </c>
      <c r="P64" s="68">
        <f t="shared" si="14"/>
        <v>6162353</v>
      </c>
    </row>
    <row r="65" spans="3:16" s="61" customFormat="1" ht="30" customHeight="1" thickBot="1">
      <c r="C65" s="76"/>
      <c r="D65" s="77" t="s">
        <v>61</v>
      </c>
      <c r="E65" s="78"/>
      <c r="F65" s="79">
        <v>727120</v>
      </c>
      <c r="G65" s="79">
        <v>791310</v>
      </c>
      <c r="H65" s="80">
        <f t="shared" si="11"/>
        <v>1518430</v>
      </c>
      <c r="I65" s="81">
        <v>0</v>
      </c>
      <c r="J65" s="79">
        <v>3707999</v>
      </c>
      <c r="K65" s="79">
        <v>2178112</v>
      </c>
      <c r="L65" s="79">
        <v>1594522</v>
      </c>
      <c r="M65" s="79">
        <v>1124931</v>
      </c>
      <c r="N65" s="79">
        <v>454115</v>
      </c>
      <c r="O65" s="131">
        <f t="shared" si="13"/>
        <v>9059679</v>
      </c>
      <c r="P65" s="82">
        <f t="shared" si="14"/>
        <v>10578109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66133</v>
      </c>
      <c r="G66" s="60">
        <f>SUM(G67:G75)</f>
        <v>163170</v>
      </c>
      <c r="H66" s="85">
        <f t="shared" si="11"/>
        <v>229303</v>
      </c>
      <c r="I66" s="86">
        <f aca="true" t="shared" si="18" ref="I66:N66">SUM(I67:I75)</f>
        <v>0</v>
      </c>
      <c r="J66" s="60">
        <f t="shared" si="18"/>
        <v>9738074</v>
      </c>
      <c r="K66" s="60">
        <f t="shared" si="18"/>
        <v>9657516</v>
      </c>
      <c r="L66" s="60">
        <f t="shared" si="18"/>
        <v>11808907</v>
      </c>
      <c r="M66" s="60">
        <f t="shared" si="18"/>
        <v>12310985</v>
      </c>
      <c r="N66" s="60">
        <f t="shared" si="18"/>
        <v>8527748</v>
      </c>
      <c r="O66" s="129">
        <f t="shared" si="13"/>
        <v>52043230</v>
      </c>
      <c r="P66" s="87">
        <f t="shared" si="14"/>
        <v>52272533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91">
        <v>0</v>
      </c>
      <c r="J67" s="89">
        <v>967003</v>
      </c>
      <c r="K67" s="89">
        <v>1364263</v>
      </c>
      <c r="L67" s="89">
        <v>1623391</v>
      </c>
      <c r="M67" s="89">
        <v>1110131</v>
      </c>
      <c r="N67" s="89">
        <v>368445</v>
      </c>
      <c r="O67" s="132">
        <f t="shared" si="13"/>
        <v>5433233</v>
      </c>
      <c r="P67" s="92">
        <f t="shared" si="14"/>
        <v>5433233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f t="shared" si="11"/>
        <v>0</v>
      </c>
      <c r="I68" s="91">
        <v>0</v>
      </c>
      <c r="J68" s="65">
        <v>26454</v>
      </c>
      <c r="K68" s="65">
        <v>30557</v>
      </c>
      <c r="L68" s="65">
        <v>16595</v>
      </c>
      <c r="M68" s="65">
        <v>7657</v>
      </c>
      <c r="N68" s="65">
        <v>29309</v>
      </c>
      <c r="O68" s="130">
        <f t="shared" si="13"/>
        <v>110572</v>
      </c>
      <c r="P68" s="68">
        <f t="shared" si="14"/>
        <v>110572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f t="shared" si="11"/>
        <v>0</v>
      </c>
      <c r="I69" s="91">
        <v>0</v>
      </c>
      <c r="J69" s="65">
        <v>5025467</v>
      </c>
      <c r="K69" s="65">
        <v>3941326</v>
      </c>
      <c r="L69" s="65">
        <v>2921128</v>
      </c>
      <c r="M69" s="65">
        <v>2244034</v>
      </c>
      <c r="N69" s="65">
        <v>978023</v>
      </c>
      <c r="O69" s="130">
        <f t="shared" si="13"/>
        <v>15109978</v>
      </c>
      <c r="P69" s="68">
        <f t="shared" si="14"/>
        <v>15109978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5">
        <f t="shared" si="11"/>
        <v>0</v>
      </c>
      <c r="I70" s="67">
        <v>0</v>
      </c>
      <c r="J70" s="65">
        <v>467099</v>
      </c>
      <c r="K70" s="65">
        <v>358876</v>
      </c>
      <c r="L70" s="65">
        <v>813316</v>
      </c>
      <c r="M70" s="65">
        <v>650109</v>
      </c>
      <c r="N70" s="65">
        <v>500761</v>
      </c>
      <c r="O70" s="130">
        <f t="shared" si="13"/>
        <v>2790161</v>
      </c>
      <c r="P70" s="68">
        <f t="shared" si="14"/>
        <v>2790161</v>
      </c>
    </row>
    <row r="71" spans="3:16" s="61" customFormat="1" ht="30" customHeight="1">
      <c r="C71" s="62"/>
      <c r="D71" s="74" t="s">
        <v>66</v>
      </c>
      <c r="E71" s="75"/>
      <c r="F71" s="65">
        <v>66133</v>
      </c>
      <c r="G71" s="65">
        <v>163170</v>
      </c>
      <c r="H71" s="65">
        <f t="shared" si="11"/>
        <v>229303</v>
      </c>
      <c r="I71" s="67">
        <v>0</v>
      </c>
      <c r="J71" s="65">
        <v>1457238</v>
      </c>
      <c r="K71" s="65">
        <v>1523372</v>
      </c>
      <c r="L71" s="65">
        <v>1256233</v>
      </c>
      <c r="M71" s="65">
        <v>699965</v>
      </c>
      <c r="N71" s="65">
        <v>342813</v>
      </c>
      <c r="O71" s="130">
        <f t="shared" si="13"/>
        <v>5279621</v>
      </c>
      <c r="P71" s="68">
        <f t="shared" si="14"/>
        <v>5508924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1728923</v>
      </c>
      <c r="K72" s="65">
        <v>2292257</v>
      </c>
      <c r="L72" s="65">
        <v>3115359</v>
      </c>
      <c r="M72" s="65">
        <v>1706853</v>
      </c>
      <c r="N72" s="65">
        <v>939959</v>
      </c>
      <c r="O72" s="130">
        <f t="shared" si="13"/>
        <v>9783351</v>
      </c>
      <c r="P72" s="68">
        <f t="shared" si="14"/>
        <v>9783351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f t="shared" si="11"/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f t="shared" si="11"/>
        <v>0</v>
      </c>
      <c r="I74" s="91">
        <v>0</v>
      </c>
      <c r="J74" s="65">
        <v>65890</v>
      </c>
      <c r="K74" s="65">
        <v>146865</v>
      </c>
      <c r="L74" s="65">
        <v>2062885</v>
      </c>
      <c r="M74" s="65">
        <v>5892236</v>
      </c>
      <c r="N74" s="65">
        <v>5368438</v>
      </c>
      <c r="O74" s="130">
        <f t="shared" si="13"/>
        <v>13536314</v>
      </c>
      <c r="P74" s="68">
        <f t="shared" si="14"/>
        <v>13536314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f t="shared" si="11"/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 t="shared" si="11"/>
        <v>0</v>
      </c>
      <c r="I76" s="97">
        <v>0</v>
      </c>
      <c r="J76" s="60">
        <f>SUM(J77:J79)</f>
        <v>3666881</v>
      </c>
      <c r="K76" s="60">
        <f>SUM(K77:K79)</f>
        <v>4939066</v>
      </c>
      <c r="L76" s="60">
        <f>SUM(L77:L79)</f>
        <v>11756322</v>
      </c>
      <c r="M76" s="60">
        <f>SUM(M77:M79)</f>
        <v>24081694</v>
      </c>
      <c r="N76" s="60">
        <f>SUM(N77:N79)</f>
        <v>19609216</v>
      </c>
      <c r="O76" s="129">
        <f t="shared" si="13"/>
        <v>64053179</v>
      </c>
      <c r="P76" s="87">
        <f t="shared" si="14"/>
        <v>64053179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196085</v>
      </c>
      <c r="K77" s="65">
        <v>491767</v>
      </c>
      <c r="L77" s="65">
        <v>5202450</v>
      </c>
      <c r="M77" s="65">
        <v>12306599</v>
      </c>
      <c r="N77" s="65">
        <v>11806116</v>
      </c>
      <c r="O77" s="130">
        <f t="shared" si="13"/>
        <v>30003017</v>
      </c>
      <c r="P77" s="68">
        <f t="shared" si="14"/>
        <v>30003017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91">
        <v>0</v>
      </c>
      <c r="J78" s="65">
        <v>3349690</v>
      </c>
      <c r="K78" s="65">
        <v>4065465</v>
      </c>
      <c r="L78" s="65">
        <v>5188023</v>
      </c>
      <c r="M78" s="65">
        <v>5837110</v>
      </c>
      <c r="N78" s="65">
        <v>3042666</v>
      </c>
      <c r="O78" s="130">
        <f t="shared" si="13"/>
        <v>21482954</v>
      </c>
      <c r="P78" s="68">
        <f t="shared" si="14"/>
        <v>21482954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98">
        <v>0</v>
      </c>
      <c r="J79" s="79">
        <v>121106</v>
      </c>
      <c r="K79" s="79">
        <v>381834</v>
      </c>
      <c r="L79" s="79">
        <v>1365849</v>
      </c>
      <c r="M79" s="79">
        <v>5937985</v>
      </c>
      <c r="N79" s="79">
        <v>4760434</v>
      </c>
      <c r="O79" s="131">
        <f t="shared" si="13"/>
        <v>12567208</v>
      </c>
      <c r="P79" s="82">
        <f t="shared" si="14"/>
        <v>12567208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4348939</v>
      </c>
      <c r="G80" s="99">
        <f>SUM(G46,G66,G76)</f>
        <v>7783274</v>
      </c>
      <c r="H80" s="101">
        <f>SUM(F80:G80)</f>
        <v>12132213</v>
      </c>
      <c r="I80" s="102">
        <f>SUM(I46,I66,I76)</f>
        <v>0</v>
      </c>
      <c r="J80" s="99">
        <f>SUM(J46,J66,J76)</f>
        <v>39151205</v>
      </c>
      <c r="K80" s="99">
        <f>SUM(K46,K66,K76)</f>
        <v>35488440</v>
      </c>
      <c r="L80" s="99">
        <f>SUM(L46,L66,L76)</f>
        <v>40717031</v>
      </c>
      <c r="M80" s="99">
        <f>SUM(M46,M66,M76)</f>
        <v>52236244</v>
      </c>
      <c r="N80" s="99">
        <f>SUM(N46,N66,N76)</f>
        <v>36187095</v>
      </c>
      <c r="O80" s="134">
        <f>SUM(I80:N80)</f>
        <v>203780015</v>
      </c>
      <c r="P80" s="103">
        <f>SUM(O80,H80)</f>
        <v>215912228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80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46769368</v>
      </c>
      <c r="G10" s="60">
        <f>SUM(G11,G17,G20,G24,G28,G29)</f>
        <v>78413783</v>
      </c>
      <c r="H10" s="85">
        <f>SUM(F10:G10)</f>
        <v>125183151</v>
      </c>
      <c r="I10" s="135">
        <f aca="true" t="shared" si="0" ref="I10:N10">SUM(I11,I17,I20,I24,I28,I29)</f>
        <v>0</v>
      </c>
      <c r="J10" s="60">
        <f>SUM(J11,J17,J20,J24,J28,J29)</f>
        <v>261650832</v>
      </c>
      <c r="K10" s="60">
        <f t="shared" si="0"/>
        <v>209982634</v>
      </c>
      <c r="L10" s="60">
        <f t="shared" si="0"/>
        <v>173385401</v>
      </c>
      <c r="M10" s="60">
        <f t="shared" si="0"/>
        <v>159321698</v>
      </c>
      <c r="N10" s="60">
        <f t="shared" si="0"/>
        <v>80819971</v>
      </c>
      <c r="O10" s="129">
        <f>SUM(I10:N10)</f>
        <v>885160536</v>
      </c>
      <c r="P10" s="87">
        <f>SUM(O10,H10)</f>
        <v>1010343687</v>
      </c>
      <c r="Q10" s="17"/>
    </row>
    <row r="11" spans="3:16" s="61" customFormat="1" ht="30" customHeight="1">
      <c r="C11" s="62"/>
      <c r="D11" s="63" t="s">
        <v>43</v>
      </c>
      <c r="E11" s="64"/>
      <c r="F11" s="65">
        <f>SUM(F12:F16)</f>
        <v>10014465</v>
      </c>
      <c r="G11" s="65">
        <f>SUM(G12:G16)</f>
        <v>18798618</v>
      </c>
      <c r="H11" s="66">
        <f>SUM(F11:G11)</f>
        <v>28813083</v>
      </c>
      <c r="I11" s="136">
        <f aca="true" t="shared" si="1" ref="I11:N11">SUM(I12:I16)</f>
        <v>0</v>
      </c>
      <c r="J11" s="65">
        <f t="shared" si="1"/>
        <v>48170438</v>
      </c>
      <c r="K11" s="65">
        <f t="shared" si="1"/>
        <v>40046737</v>
      </c>
      <c r="L11" s="65">
        <f t="shared" si="1"/>
        <v>34778736</v>
      </c>
      <c r="M11" s="65">
        <f t="shared" si="1"/>
        <v>33061659</v>
      </c>
      <c r="N11" s="65">
        <f t="shared" si="1"/>
        <v>26229599</v>
      </c>
      <c r="O11" s="130">
        <f aca="true" t="shared" si="2" ref="O11:O43">SUM(I11:N11)</f>
        <v>182287169</v>
      </c>
      <c r="P11" s="68">
        <f aca="true" t="shared" si="3" ref="P11:P43">SUM(O11,H11)</f>
        <v>211100252</v>
      </c>
    </row>
    <row r="12" spans="3:16" s="61" customFormat="1" ht="30" customHeight="1">
      <c r="C12" s="62"/>
      <c r="D12" s="63"/>
      <c r="E12" s="69" t="s">
        <v>44</v>
      </c>
      <c r="F12" s="65">
        <v>8006056</v>
      </c>
      <c r="G12" s="65">
        <v>13199048</v>
      </c>
      <c r="H12" s="66">
        <f>SUM(F12:G12)</f>
        <v>21205104</v>
      </c>
      <c r="I12" s="136">
        <v>0</v>
      </c>
      <c r="J12" s="65">
        <v>32155508</v>
      </c>
      <c r="K12" s="65">
        <v>26306811</v>
      </c>
      <c r="L12" s="65">
        <v>22542981</v>
      </c>
      <c r="M12" s="65">
        <v>22777621</v>
      </c>
      <c r="N12" s="65">
        <v>16960457</v>
      </c>
      <c r="O12" s="130">
        <f t="shared" si="2"/>
        <v>120743378</v>
      </c>
      <c r="P12" s="68">
        <f t="shared" si="3"/>
        <v>141948482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f aca="true" t="shared" si="4" ref="H13:H43">SUM(F13:G13)</f>
        <v>0</v>
      </c>
      <c r="I13" s="136">
        <v>0</v>
      </c>
      <c r="J13" s="65">
        <v>0</v>
      </c>
      <c r="K13" s="65">
        <v>314426</v>
      </c>
      <c r="L13" s="65">
        <v>1109436</v>
      </c>
      <c r="M13" s="65">
        <v>1698633</v>
      </c>
      <c r="N13" s="65">
        <v>2782431</v>
      </c>
      <c r="O13" s="130">
        <f t="shared" si="2"/>
        <v>5904926</v>
      </c>
      <c r="P13" s="68">
        <f t="shared" si="3"/>
        <v>5904926</v>
      </c>
    </row>
    <row r="14" spans="3:16" s="61" customFormat="1" ht="30" customHeight="1">
      <c r="C14" s="62"/>
      <c r="D14" s="63"/>
      <c r="E14" s="69" t="s">
        <v>46</v>
      </c>
      <c r="F14" s="65">
        <v>818479</v>
      </c>
      <c r="G14" s="65">
        <v>2021170</v>
      </c>
      <c r="H14" s="66">
        <f t="shared" si="4"/>
        <v>2839649</v>
      </c>
      <c r="I14" s="136">
        <v>0</v>
      </c>
      <c r="J14" s="65">
        <v>6930991</v>
      </c>
      <c r="K14" s="65">
        <v>5080112</v>
      </c>
      <c r="L14" s="65">
        <v>4493980</v>
      </c>
      <c r="M14" s="65">
        <v>4589575</v>
      </c>
      <c r="N14" s="65">
        <v>3732021</v>
      </c>
      <c r="O14" s="130">
        <f t="shared" si="2"/>
        <v>24826679</v>
      </c>
      <c r="P14" s="68">
        <f t="shared" si="3"/>
        <v>27666328</v>
      </c>
    </row>
    <row r="15" spans="3:16" s="61" customFormat="1" ht="30" customHeight="1">
      <c r="C15" s="62"/>
      <c r="D15" s="63"/>
      <c r="E15" s="69" t="s">
        <v>47</v>
      </c>
      <c r="F15" s="65">
        <v>862600</v>
      </c>
      <c r="G15" s="65">
        <v>3237440</v>
      </c>
      <c r="H15" s="66">
        <f t="shared" si="4"/>
        <v>4100040</v>
      </c>
      <c r="I15" s="136">
        <v>0</v>
      </c>
      <c r="J15" s="65">
        <v>6570889</v>
      </c>
      <c r="K15" s="65">
        <v>5634418</v>
      </c>
      <c r="L15" s="65">
        <v>4482699</v>
      </c>
      <c r="M15" s="65">
        <v>2372980</v>
      </c>
      <c r="N15" s="65">
        <v>1727650</v>
      </c>
      <c r="O15" s="130">
        <f t="shared" si="2"/>
        <v>20788636</v>
      </c>
      <c r="P15" s="68">
        <f t="shared" si="3"/>
        <v>24888676</v>
      </c>
    </row>
    <row r="16" spans="3:16" s="61" customFormat="1" ht="30" customHeight="1">
      <c r="C16" s="62"/>
      <c r="D16" s="63"/>
      <c r="E16" s="69" t="s">
        <v>48</v>
      </c>
      <c r="F16" s="65">
        <v>327330</v>
      </c>
      <c r="G16" s="65">
        <v>340960</v>
      </c>
      <c r="H16" s="66">
        <f t="shared" si="4"/>
        <v>668290</v>
      </c>
      <c r="I16" s="136">
        <v>0</v>
      </c>
      <c r="J16" s="65">
        <v>2513050</v>
      </c>
      <c r="K16" s="65">
        <v>2710970</v>
      </c>
      <c r="L16" s="65">
        <v>2149640</v>
      </c>
      <c r="M16" s="65">
        <v>1622850</v>
      </c>
      <c r="N16" s="65">
        <v>1027040</v>
      </c>
      <c r="O16" s="130">
        <f t="shared" si="2"/>
        <v>10023550</v>
      </c>
      <c r="P16" s="68">
        <f t="shared" si="3"/>
        <v>10691840</v>
      </c>
    </row>
    <row r="17" spans="3:16" s="61" customFormat="1" ht="30" customHeight="1">
      <c r="C17" s="62"/>
      <c r="D17" s="70" t="s">
        <v>49</v>
      </c>
      <c r="E17" s="71"/>
      <c r="F17" s="65">
        <f>SUM(F18:F19)</f>
        <v>21259639</v>
      </c>
      <c r="G17" s="65">
        <f>SUM(G18:G19)</f>
        <v>41726130</v>
      </c>
      <c r="H17" s="66">
        <f>SUM(F17:G17)</f>
        <v>62985769</v>
      </c>
      <c r="I17" s="136">
        <f aca="true" t="shared" si="5" ref="I17:N17">SUM(I18:I19)</f>
        <v>0</v>
      </c>
      <c r="J17" s="65">
        <f t="shared" si="5"/>
        <v>139809565</v>
      </c>
      <c r="K17" s="65">
        <f t="shared" si="5"/>
        <v>105481354</v>
      </c>
      <c r="L17" s="65">
        <f t="shared" si="5"/>
        <v>74494380</v>
      </c>
      <c r="M17" s="65">
        <f t="shared" si="5"/>
        <v>64323010</v>
      </c>
      <c r="N17" s="65">
        <f t="shared" si="5"/>
        <v>26501638</v>
      </c>
      <c r="O17" s="130">
        <f t="shared" si="2"/>
        <v>410609947</v>
      </c>
      <c r="P17" s="68">
        <f t="shared" si="3"/>
        <v>473595716</v>
      </c>
    </row>
    <row r="18" spans="3:16" s="61" customFormat="1" ht="30" customHeight="1">
      <c r="C18" s="62"/>
      <c r="D18" s="63"/>
      <c r="E18" s="69" t="s">
        <v>50</v>
      </c>
      <c r="F18" s="65">
        <v>15532379</v>
      </c>
      <c r="G18" s="65">
        <v>28413090</v>
      </c>
      <c r="H18" s="66">
        <f t="shared" si="4"/>
        <v>43945469</v>
      </c>
      <c r="I18" s="136">
        <v>0</v>
      </c>
      <c r="J18" s="65">
        <v>100385728</v>
      </c>
      <c r="K18" s="65">
        <v>79564622</v>
      </c>
      <c r="L18" s="65">
        <v>56173329</v>
      </c>
      <c r="M18" s="65">
        <v>54243580</v>
      </c>
      <c r="N18" s="65">
        <v>22969638</v>
      </c>
      <c r="O18" s="130">
        <f t="shared" si="2"/>
        <v>313336897</v>
      </c>
      <c r="P18" s="68">
        <f t="shared" si="3"/>
        <v>357282366</v>
      </c>
    </row>
    <row r="19" spans="3:16" s="61" customFormat="1" ht="30" customHeight="1">
      <c r="C19" s="62"/>
      <c r="D19" s="63"/>
      <c r="E19" s="69" t="s">
        <v>51</v>
      </c>
      <c r="F19" s="65">
        <v>5727260</v>
      </c>
      <c r="G19" s="65">
        <v>13313040</v>
      </c>
      <c r="H19" s="66">
        <f t="shared" si="4"/>
        <v>19040300</v>
      </c>
      <c r="I19" s="136">
        <v>0</v>
      </c>
      <c r="J19" s="65">
        <v>39423837</v>
      </c>
      <c r="K19" s="65">
        <v>25916732</v>
      </c>
      <c r="L19" s="65">
        <v>18321051</v>
      </c>
      <c r="M19" s="65">
        <v>10079430</v>
      </c>
      <c r="N19" s="65">
        <v>3532000</v>
      </c>
      <c r="O19" s="130">
        <f t="shared" si="2"/>
        <v>97273050</v>
      </c>
      <c r="P19" s="68">
        <f t="shared" si="3"/>
        <v>116313350</v>
      </c>
    </row>
    <row r="20" spans="3:16" s="61" customFormat="1" ht="30" customHeight="1">
      <c r="C20" s="62"/>
      <c r="D20" s="70" t="s">
        <v>52</v>
      </c>
      <c r="E20" s="71"/>
      <c r="F20" s="65">
        <f>SUM(F21:F23)</f>
        <v>103500</v>
      </c>
      <c r="G20" s="65">
        <f>SUM(G21:G23)</f>
        <v>740860</v>
      </c>
      <c r="H20" s="66">
        <f t="shared" si="4"/>
        <v>844360</v>
      </c>
      <c r="I20" s="136">
        <f aca="true" t="shared" si="6" ref="I20:N20">SUM(I21:I23)</f>
        <v>0</v>
      </c>
      <c r="J20" s="65">
        <f t="shared" si="6"/>
        <v>9760830</v>
      </c>
      <c r="K20" s="65">
        <f t="shared" si="6"/>
        <v>13545391</v>
      </c>
      <c r="L20" s="65">
        <f t="shared" si="6"/>
        <v>21976058</v>
      </c>
      <c r="M20" s="65">
        <f t="shared" si="6"/>
        <v>24725962</v>
      </c>
      <c r="N20" s="65">
        <f t="shared" si="6"/>
        <v>10563840</v>
      </c>
      <c r="O20" s="130">
        <f t="shared" si="2"/>
        <v>80572081</v>
      </c>
      <c r="P20" s="68">
        <f t="shared" si="3"/>
        <v>81416441</v>
      </c>
    </row>
    <row r="21" spans="3:16" s="61" customFormat="1" ht="30" customHeight="1">
      <c r="C21" s="62"/>
      <c r="D21" s="63"/>
      <c r="E21" s="69" t="s">
        <v>53</v>
      </c>
      <c r="F21" s="65">
        <v>103500</v>
      </c>
      <c r="G21" s="65">
        <v>740860</v>
      </c>
      <c r="H21" s="66">
        <f t="shared" si="4"/>
        <v>844360</v>
      </c>
      <c r="I21" s="136">
        <v>0</v>
      </c>
      <c r="J21" s="65">
        <v>7632010</v>
      </c>
      <c r="K21" s="65">
        <v>11549481</v>
      </c>
      <c r="L21" s="65">
        <v>20497428</v>
      </c>
      <c r="M21" s="65">
        <v>23566882</v>
      </c>
      <c r="N21" s="65">
        <v>10315710</v>
      </c>
      <c r="O21" s="130">
        <f t="shared" si="2"/>
        <v>73561511</v>
      </c>
      <c r="P21" s="68">
        <f t="shared" si="3"/>
        <v>74405871</v>
      </c>
    </row>
    <row r="22" spans="3:16" s="61" customFormat="1" ht="30" customHeight="1">
      <c r="C22" s="62"/>
      <c r="D22" s="63"/>
      <c r="E22" s="72" t="s">
        <v>54</v>
      </c>
      <c r="F22" s="65">
        <v>0</v>
      </c>
      <c r="G22" s="65">
        <v>0</v>
      </c>
      <c r="H22" s="66">
        <f t="shared" si="4"/>
        <v>0</v>
      </c>
      <c r="I22" s="136">
        <v>0</v>
      </c>
      <c r="J22" s="65">
        <v>2128820</v>
      </c>
      <c r="K22" s="65">
        <v>1995910</v>
      </c>
      <c r="L22" s="65">
        <v>1478630</v>
      </c>
      <c r="M22" s="65">
        <v>1159080</v>
      </c>
      <c r="N22" s="65">
        <v>248130</v>
      </c>
      <c r="O22" s="130">
        <f t="shared" si="2"/>
        <v>7010570</v>
      </c>
      <c r="P22" s="68">
        <f t="shared" si="3"/>
        <v>7010570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f t="shared" si="4"/>
        <v>0</v>
      </c>
      <c r="I23" s="136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30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6545300</v>
      </c>
      <c r="G24" s="65">
        <f>SUM(G25:G27)</f>
        <v>7786872</v>
      </c>
      <c r="H24" s="66">
        <f t="shared" si="4"/>
        <v>14332172</v>
      </c>
      <c r="I24" s="136">
        <f aca="true" t="shared" si="7" ref="I24:N24">SUM(I25:I27)</f>
        <v>0</v>
      </c>
      <c r="J24" s="65">
        <f>SUM(J25:J27)</f>
        <v>13778181</v>
      </c>
      <c r="K24" s="65">
        <f t="shared" si="7"/>
        <v>16970320</v>
      </c>
      <c r="L24" s="65">
        <f t="shared" si="7"/>
        <v>14578830</v>
      </c>
      <c r="M24" s="65">
        <f t="shared" si="7"/>
        <v>10996646</v>
      </c>
      <c r="N24" s="65">
        <f t="shared" si="7"/>
        <v>5882528</v>
      </c>
      <c r="O24" s="130">
        <f t="shared" si="2"/>
        <v>62206505</v>
      </c>
      <c r="P24" s="68">
        <f t="shared" si="3"/>
        <v>76538677</v>
      </c>
    </row>
    <row r="25" spans="3:16" s="61" customFormat="1" ht="30" customHeight="1">
      <c r="C25" s="62"/>
      <c r="D25" s="63"/>
      <c r="E25" s="72" t="s">
        <v>57</v>
      </c>
      <c r="F25" s="65">
        <v>2625950</v>
      </c>
      <c r="G25" s="65">
        <v>5578780</v>
      </c>
      <c r="H25" s="66">
        <f t="shared" si="4"/>
        <v>8204730</v>
      </c>
      <c r="I25" s="136">
        <v>0</v>
      </c>
      <c r="J25" s="65">
        <v>9703310</v>
      </c>
      <c r="K25" s="65">
        <v>16026310</v>
      </c>
      <c r="L25" s="65">
        <v>12848250</v>
      </c>
      <c r="M25" s="65">
        <v>10264600</v>
      </c>
      <c r="N25" s="65">
        <v>5692850</v>
      </c>
      <c r="O25" s="130">
        <f t="shared" si="2"/>
        <v>54535320</v>
      </c>
      <c r="P25" s="68">
        <f t="shared" si="3"/>
        <v>62740050</v>
      </c>
    </row>
    <row r="26" spans="3:16" s="61" customFormat="1" ht="30" customHeight="1">
      <c r="C26" s="62"/>
      <c r="D26" s="63"/>
      <c r="E26" s="72" t="s">
        <v>58</v>
      </c>
      <c r="F26" s="65">
        <v>584952</v>
      </c>
      <c r="G26" s="65">
        <v>654773</v>
      </c>
      <c r="H26" s="66">
        <f t="shared" si="4"/>
        <v>1239725</v>
      </c>
      <c r="I26" s="136">
        <v>0</v>
      </c>
      <c r="J26" s="65">
        <v>1200301</v>
      </c>
      <c r="K26" s="65">
        <v>344600</v>
      </c>
      <c r="L26" s="65">
        <v>486973</v>
      </c>
      <c r="M26" s="65">
        <v>181596</v>
      </c>
      <c r="N26" s="65">
        <v>91020</v>
      </c>
      <c r="O26" s="130">
        <f t="shared" si="2"/>
        <v>2304490</v>
      </c>
      <c r="P26" s="68">
        <f t="shared" si="3"/>
        <v>3544215</v>
      </c>
    </row>
    <row r="27" spans="3:16" s="61" customFormat="1" ht="30" customHeight="1">
      <c r="C27" s="62"/>
      <c r="D27" s="63"/>
      <c r="E27" s="72" t="s">
        <v>59</v>
      </c>
      <c r="F27" s="65">
        <v>3334398</v>
      </c>
      <c r="G27" s="65">
        <v>1553319</v>
      </c>
      <c r="H27" s="66">
        <f t="shared" si="4"/>
        <v>4887717</v>
      </c>
      <c r="I27" s="136">
        <v>0</v>
      </c>
      <c r="J27" s="65">
        <v>2874570</v>
      </c>
      <c r="K27" s="65">
        <v>599410</v>
      </c>
      <c r="L27" s="65">
        <v>1243607</v>
      </c>
      <c r="M27" s="65">
        <v>550450</v>
      </c>
      <c r="N27" s="65">
        <v>98658</v>
      </c>
      <c r="O27" s="130">
        <f t="shared" si="2"/>
        <v>5366695</v>
      </c>
      <c r="P27" s="68">
        <f t="shared" si="3"/>
        <v>10254412</v>
      </c>
    </row>
    <row r="28" spans="3:16" s="61" customFormat="1" ht="30" customHeight="1">
      <c r="C28" s="62"/>
      <c r="D28" s="74" t="s">
        <v>60</v>
      </c>
      <c r="E28" s="75"/>
      <c r="F28" s="65">
        <v>1574662</v>
      </c>
      <c r="G28" s="65">
        <v>1448203</v>
      </c>
      <c r="H28" s="66">
        <f t="shared" si="4"/>
        <v>3022865</v>
      </c>
      <c r="I28" s="136">
        <v>0</v>
      </c>
      <c r="J28" s="65">
        <v>13039334</v>
      </c>
      <c r="K28" s="65">
        <v>12148536</v>
      </c>
      <c r="L28" s="65">
        <v>11604380</v>
      </c>
      <c r="M28" s="65">
        <v>14956874</v>
      </c>
      <c r="N28" s="65">
        <v>7096739</v>
      </c>
      <c r="O28" s="130">
        <f t="shared" si="2"/>
        <v>58845863</v>
      </c>
      <c r="P28" s="68">
        <f t="shared" si="3"/>
        <v>61868728</v>
      </c>
    </row>
    <row r="29" spans="3:16" s="61" customFormat="1" ht="30" customHeight="1" thickBot="1">
      <c r="C29" s="76"/>
      <c r="D29" s="77" t="s">
        <v>61</v>
      </c>
      <c r="E29" s="78"/>
      <c r="F29" s="79">
        <v>7271802</v>
      </c>
      <c r="G29" s="79">
        <v>7913100</v>
      </c>
      <c r="H29" s="80">
        <f t="shared" si="4"/>
        <v>15184902</v>
      </c>
      <c r="I29" s="137">
        <v>0</v>
      </c>
      <c r="J29" s="79">
        <v>37092484</v>
      </c>
      <c r="K29" s="79">
        <v>21790296</v>
      </c>
      <c r="L29" s="79">
        <v>15953017</v>
      </c>
      <c r="M29" s="79">
        <v>11257547</v>
      </c>
      <c r="N29" s="79">
        <v>4545627</v>
      </c>
      <c r="O29" s="131">
        <f t="shared" si="2"/>
        <v>90638971</v>
      </c>
      <c r="P29" s="82">
        <f t="shared" si="3"/>
        <v>105823873</v>
      </c>
    </row>
    <row r="30" spans="3:16" s="61" customFormat="1" ht="30" customHeight="1">
      <c r="C30" s="59" t="s">
        <v>62</v>
      </c>
      <c r="D30" s="83"/>
      <c r="E30" s="84"/>
      <c r="F30" s="60">
        <f>SUM(F31:F39)</f>
        <v>661330</v>
      </c>
      <c r="G30" s="60">
        <f>SUM(G31:G39)</f>
        <v>1631700</v>
      </c>
      <c r="H30" s="85">
        <f t="shared" si="4"/>
        <v>2293030</v>
      </c>
      <c r="I30" s="135">
        <f aca="true" t="shared" si="8" ref="I30:N30">SUM(I31:I39)</f>
        <v>0</v>
      </c>
      <c r="J30" s="60">
        <f t="shared" si="8"/>
        <v>97386667</v>
      </c>
      <c r="K30" s="60">
        <f t="shared" si="8"/>
        <v>96632457</v>
      </c>
      <c r="L30" s="60">
        <f t="shared" si="8"/>
        <v>118090117</v>
      </c>
      <c r="M30" s="60">
        <f t="shared" si="8"/>
        <v>123123923</v>
      </c>
      <c r="N30" s="60">
        <f t="shared" si="8"/>
        <v>85291878</v>
      </c>
      <c r="O30" s="129">
        <f t="shared" si="2"/>
        <v>520525042</v>
      </c>
      <c r="P30" s="87">
        <f t="shared" si="3"/>
        <v>522818072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f t="shared" si="4"/>
        <v>0</v>
      </c>
      <c r="I31" s="138">
        <v>0</v>
      </c>
      <c r="J31" s="89">
        <v>9670030</v>
      </c>
      <c r="K31" s="89">
        <v>13675219</v>
      </c>
      <c r="L31" s="89">
        <v>16233910</v>
      </c>
      <c r="M31" s="89">
        <v>11101310</v>
      </c>
      <c r="N31" s="89">
        <v>3684450</v>
      </c>
      <c r="O31" s="132">
        <f t="shared" si="2"/>
        <v>54364919</v>
      </c>
      <c r="P31" s="92">
        <f t="shared" si="3"/>
        <v>54364919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f t="shared" si="4"/>
        <v>0</v>
      </c>
      <c r="I32" s="138">
        <v>0</v>
      </c>
      <c r="J32" s="65">
        <v>264540</v>
      </c>
      <c r="K32" s="65">
        <v>305570</v>
      </c>
      <c r="L32" s="65">
        <v>165950</v>
      </c>
      <c r="M32" s="65">
        <v>76570</v>
      </c>
      <c r="N32" s="65">
        <v>293090</v>
      </c>
      <c r="O32" s="130">
        <f t="shared" si="2"/>
        <v>1105720</v>
      </c>
      <c r="P32" s="68">
        <f t="shared" si="3"/>
        <v>1105720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f t="shared" si="4"/>
        <v>0</v>
      </c>
      <c r="I33" s="138">
        <v>0</v>
      </c>
      <c r="J33" s="65">
        <v>50260597</v>
      </c>
      <c r="K33" s="65">
        <v>39425475</v>
      </c>
      <c r="L33" s="65">
        <v>29212327</v>
      </c>
      <c r="M33" s="65">
        <v>22450635</v>
      </c>
      <c r="N33" s="65">
        <v>9794628</v>
      </c>
      <c r="O33" s="130">
        <f t="shared" si="2"/>
        <v>151143662</v>
      </c>
      <c r="P33" s="68">
        <f t="shared" si="3"/>
        <v>151143662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0</v>
      </c>
      <c r="H34" s="66">
        <f t="shared" si="4"/>
        <v>0</v>
      </c>
      <c r="I34" s="136">
        <v>0</v>
      </c>
      <c r="J34" s="65">
        <v>4670990</v>
      </c>
      <c r="K34" s="65">
        <v>3588760</v>
      </c>
      <c r="L34" s="65">
        <v>8133160</v>
      </c>
      <c r="M34" s="65">
        <v>6501090</v>
      </c>
      <c r="N34" s="65">
        <v>5007610</v>
      </c>
      <c r="O34" s="130">
        <f t="shared" si="2"/>
        <v>27901610</v>
      </c>
      <c r="P34" s="68">
        <f t="shared" si="3"/>
        <v>27901610</v>
      </c>
    </row>
    <row r="35" spans="3:16" s="61" customFormat="1" ht="30" customHeight="1">
      <c r="C35" s="62"/>
      <c r="D35" s="74" t="s">
        <v>66</v>
      </c>
      <c r="E35" s="75"/>
      <c r="F35" s="65">
        <v>661330</v>
      </c>
      <c r="G35" s="65">
        <v>1631700</v>
      </c>
      <c r="H35" s="66">
        <f t="shared" si="4"/>
        <v>2293030</v>
      </c>
      <c r="I35" s="136">
        <v>0</v>
      </c>
      <c r="J35" s="65">
        <v>14572380</v>
      </c>
      <c r="K35" s="65">
        <v>15233720</v>
      </c>
      <c r="L35" s="65">
        <v>12562330</v>
      </c>
      <c r="M35" s="65">
        <v>6999650</v>
      </c>
      <c r="N35" s="65">
        <v>3428130</v>
      </c>
      <c r="O35" s="130">
        <f t="shared" si="2"/>
        <v>52796210</v>
      </c>
      <c r="P35" s="68">
        <f t="shared" si="3"/>
        <v>55089240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0</v>
      </c>
      <c r="H36" s="66">
        <f t="shared" si="4"/>
        <v>0</v>
      </c>
      <c r="I36" s="138">
        <v>0</v>
      </c>
      <c r="J36" s="65">
        <v>17289230</v>
      </c>
      <c r="K36" s="65">
        <v>22935063</v>
      </c>
      <c r="L36" s="65">
        <v>31153590</v>
      </c>
      <c r="M36" s="65">
        <v>17072308</v>
      </c>
      <c r="N36" s="65">
        <v>9399590</v>
      </c>
      <c r="O36" s="130">
        <f t="shared" si="2"/>
        <v>97849781</v>
      </c>
      <c r="P36" s="68">
        <f t="shared" si="3"/>
        <v>97849781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f t="shared" si="4"/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f t="shared" si="4"/>
        <v>0</v>
      </c>
      <c r="I38" s="138">
        <v>0</v>
      </c>
      <c r="J38" s="65">
        <v>658900</v>
      </c>
      <c r="K38" s="65">
        <v>1468650</v>
      </c>
      <c r="L38" s="65">
        <v>20628850</v>
      </c>
      <c r="M38" s="65">
        <v>58922360</v>
      </c>
      <c r="N38" s="65">
        <v>53684380</v>
      </c>
      <c r="O38" s="130">
        <f t="shared" si="2"/>
        <v>135363140</v>
      </c>
      <c r="P38" s="68">
        <f t="shared" si="3"/>
        <v>135363140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f t="shared" si="4"/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f t="shared" si="2"/>
        <v>0</v>
      </c>
      <c r="P39" s="96">
        <f t="shared" si="3"/>
        <v>0</v>
      </c>
    </row>
    <row r="40" spans="3:16" s="61" customFormat="1" ht="30" customHeight="1">
      <c r="C40" s="59" t="s">
        <v>71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40">
        <v>0</v>
      </c>
      <c r="J40" s="60">
        <f>SUM(J41:J43)</f>
        <v>36678404</v>
      </c>
      <c r="K40" s="60">
        <f>SUM(K41:K43)</f>
        <v>49394436</v>
      </c>
      <c r="L40" s="60">
        <f>SUM(L41:L43)</f>
        <v>117582061</v>
      </c>
      <c r="M40" s="60">
        <f>SUM(M41:M43)</f>
        <v>240878688</v>
      </c>
      <c r="N40" s="60">
        <f>SUM(N41:N43)</f>
        <v>196241152</v>
      </c>
      <c r="O40" s="129">
        <f>SUM(I40:N40)</f>
        <v>640774741</v>
      </c>
      <c r="P40" s="87">
        <f t="shared" si="3"/>
        <v>640774741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f t="shared" si="4"/>
        <v>0</v>
      </c>
      <c r="I41" s="138">
        <v>0</v>
      </c>
      <c r="J41" s="65">
        <v>1967236</v>
      </c>
      <c r="K41" s="65">
        <v>4917670</v>
      </c>
      <c r="L41" s="65">
        <v>52034797</v>
      </c>
      <c r="M41" s="65">
        <v>123094123</v>
      </c>
      <c r="N41" s="65">
        <v>118179128</v>
      </c>
      <c r="O41" s="130">
        <f t="shared" si="2"/>
        <v>300192954</v>
      </c>
      <c r="P41" s="68">
        <f t="shared" si="3"/>
        <v>300192954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f t="shared" si="4"/>
        <v>0</v>
      </c>
      <c r="I42" s="138">
        <v>0</v>
      </c>
      <c r="J42" s="65">
        <v>33500108</v>
      </c>
      <c r="K42" s="65">
        <v>40654650</v>
      </c>
      <c r="L42" s="65">
        <v>51888774</v>
      </c>
      <c r="M42" s="65">
        <v>58388507</v>
      </c>
      <c r="N42" s="65">
        <v>30441691</v>
      </c>
      <c r="O42" s="130">
        <f t="shared" si="2"/>
        <v>214873730</v>
      </c>
      <c r="P42" s="68">
        <f t="shared" si="3"/>
        <v>214873730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f t="shared" si="4"/>
        <v>0</v>
      </c>
      <c r="I43" s="141">
        <v>0</v>
      </c>
      <c r="J43" s="79">
        <v>1211060</v>
      </c>
      <c r="K43" s="79">
        <v>3822116</v>
      </c>
      <c r="L43" s="79">
        <v>13658490</v>
      </c>
      <c r="M43" s="79">
        <v>59396058</v>
      </c>
      <c r="N43" s="79">
        <v>47620333</v>
      </c>
      <c r="O43" s="131">
        <f t="shared" si="2"/>
        <v>125708057</v>
      </c>
      <c r="P43" s="82">
        <f t="shared" si="3"/>
        <v>125708057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47430698</v>
      </c>
      <c r="G44" s="99">
        <f>SUM(G10,G30,G40)</f>
        <v>80045483</v>
      </c>
      <c r="H44" s="101">
        <f>SUM(F44:G44)</f>
        <v>127476181</v>
      </c>
      <c r="I44" s="142">
        <f aca="true" t="shared" si="9" ref="I44:N44">SUM(I10,I30,I40)</f>
        <v>0</v>
      </c>
      <c r="J44" s="99">
        <f t="shared" si="9"/>
        <v>395715903</v>
      </c>
      <c r="K44" s="99">
        <f t="shared" si="9"/>
        <v>356009527</v>
      </c>
      <c r="L44" s="99">
        <f t="shared" si="9"/>
        <v>409057579</v>
      </c>
      <c r="M44" s="99">
        <f t="shared" si="9"/>
        <v>523324309</v>
      </c>
      <c r="N44" s="99">
        <f t="shared" si="9"/>
        <v>362353001</v>
      </c>
      <c r="O44" s="134">
        <f>SUM(I44:N44)</f>
        <v>2046460319</v>
      </c>
      <c r="P44" s="103">
        <f>SUM(O44,H44)</f>
        <v>2173936500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42409906</v>
      </c>
      <c r="G46" s="60">
        <f>SUM(G47,G53,G56,G60,G64,G65)</f>
        <v>70791292</v>
      </c>
      <c r="H46" s="85">
        <f>SUM(F46:G46)</f>
        <v>113201198</v>
      </c>
      <c r="I46" s="135">
        <f aca="true" t="shared" si="10" ref="I46:N46">SUM(I47,I53,I56,I60,I64,I65)</f>
        <v>0</v>
      </c>
      <c r="J46" s="60">
        <f t="shared" si="10"/>
        <v>237142697</v>
      </c>
      <c r="K46" s="60">
        <f t="shared" si="10"/>
        <v>189408412</v>
      </c>
      <c r="L46" s="60">
        <f t="shared" si="10"/>
        <v>156047476</v>
      </c>
      <c r="M46" s="60">
        <f t="shared" si="10"/>
        <v>143305890</v>
      </c>
      <c r="N46" s="60">
        <f t="shared" si="10"/>
        <v>72414450</v>
      </c>
      <c r="O46" s="129">
        <f>SUM(I46:N46)</f>
        <v>798318925</v>
      </c>
      <c r="P46" s="87">
        <f>SUM(O46,H46)</f>
        <v>911520123</v>
      </c>
      <c r="Q46" s="17"/>
    </row>
    <row r="47" spans="3:16" s="61" customFormat="1" ht="30" customHeight="1">
      <c r="C47" s="62"/>
      <c r="D47" s="63" t="s">
        <v>43</v>
      </c>
      <c r="E47" s="64"/>
      <c r="F47" s="65">
        <f>SUM(F48:F52)</f>
        <v>8914617</v>
      </c>
      <c r="G47" s="65">
        <f>SUM(G48:G52)</f>
        <v>16736624</v>
      </c>
      <c r="H47" s="66">
        <f aca="true" t="shared" si="11" ref="H47:H79">SUM(F47:G47)</f>
        <v>25651241</v>
      </c>
      <c r="I47" s="136">
        <f aca="true" t="shared" si="12" ref="I47:N47">SUM(I48:I52)</f>
        <v>0</v>
      </c>
      <c r="J47" s="65">
        <f t="shared" si="12"/>
        <v>42893649</v>
      </c>
      <c r="K47" s="65">
        <f t="shared" si="12"/>
        <v>35621290</v>
      </c>
      <c r="L47" s="65">
        <f t="shared" si="12"/>
        <v>30886150</v>
      </c>
      <c r="M47" s="65">
        <f t="shared" si="12"/>
        <v>29541620</v>
      </c>
      <c r="N47" s="65">
        <f t="shared" si="12"/>
        <v>23349195</v>
      </c>
      <c r="O47" s="130">
        <f aca="true" t="shared" si="13" ref="O47:O75">SUM(I47:N47)</f>
        <v>162291904</v>
      </c>
      <c r="P47" s="68">
        <f aca="true" t="shared" si="14" ref="P47:P79">SUM(O47,H47)</f>
        <v>187943145</v>
      </c>
    </row>
    <row r="48" spans="3:16" s="61" customFormat="1" ht="30" customHeight="1">
      <c r="C48" s="62"/>
      <c r="D48" s="63"/>
      <c r="E48" s="69" t="s">
        <v>44</v>
      </c>
      <c r="F48" s="65">
        <v>7119770</v>
      </c>
      <c r="G48" s="65">
        <v>11764065</v>
      </c>
      <c r="H48" s="66">
        <f t="shared" si="11"/>
        <v>18883835</v>
      </c>
      <c r="I48" s="136">
        <v>0</v>
      </c>
      <c r="J48" s="65">
        <v>28610577</v>
      </c>
      <c r="K48" s="65">
        <v>23442554</v>
      </c>
      <c r="L48" s="65">
        <v>19980746</v>
      </c>
      <c r="M48" s="65">
        <v>20344378</v>
      </c>
      <c r="N48" s="65">
        <v>15112697</v>
      </c>
      <c r="O48" s="130">
        <f t="shared" si="13"/>
        <v>107490952</v>
      </c>
      <c r="P48" s="68">
        <f t="shared" si="14"/>
        <v>126374787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f t="shared" si="11"/>
        <v>0</v>
      </c>
      <c r="I49" s="136">
        <v>0</v>
      </c>
      <c r="J49" s="65">
        <v>0</v>
      </c>
      <c r="K49" s="65">
        <v>264705</v>
      </c>
      <c r="L49" s="65">
        <v>998492</v>
      </c>
      <c r="M49" s="65">
        <v>1524851</v>
      </c>
      <c r="N49" s="65">
        <v>2466024</v>
      </c>
      <c r="O49" s="130">
        <f t="shared" si="13"/>
        <v>5254072</v>
      </c>
      <c r="P49" s="68">
        <f t="shared" si="14"/>
        <v>5254072</v>
      </c>
    </row>
    <row r="50" spans="3:16" s="61" customFormat="1" ht="30" customHeight="1">
      <c r="C50" s="62"/>
      <c r="D50" s="63"/>
      <c r="E50" s="69" t="s">
        <v>46</v>
      </c>
      <c r="F50" s="65">
        <v>736239</v>
      </c>
      <c r="G50" s="65">
        <v>1780721</v>
      </c>
      <c r="H50" s="66">
        <f t="shared" si="11"/>
        <v>2516960</v>
      </c>
      <c r="I50" s="136">
        <v>0</v>
      </c>
      <c r="J50" s="65">
        <v>6167369</v>
      </c>
      <c r="K50" s="65">
        <v>4499259</v>
      </c>
      <c r="L50" s="65">
        <v>4012656</v>
      </c>
      <c r="M50" s="65">
        <v>4110953</v>
      </c>
      <c r="N50" s="65">
        <v>3316022</v>
      </c>
      <c r="O50" s="130">
        <f t="shared" si="13"/>
        <v>22106259</v>
      </c>
      <c r="P50" s="68">
        <f t="shared" si="14"/>
        <v>24623219</v>
      </c>
    </row>
    <row r="51" spans="3:16" s="61" customFormat="1" ht="30" customHeight="1">
      <c r="C51" s="62"/>
      <c r="D51" s="63"/>
      <c r="E51" s="69" t="s">
        <v>47</v>
      </c>
      <c r="F51" s="65">
        <v>768155</v>
      </c>
      <c r="G51" s="65">
        <v>2889672</v>
      </c>
      <c r="H51" s="66">
        <f t="shared" si="11"/>
        <v>3657827</v>
      </c>
      <c r="I51" s="136">
        <v>0</v>
      </c>
      <c r="J51" s="65">
        <v>5870017</v>
      </c>
      <c r="K51" s="65">
        <v>4996388</v>
      </c>
      <c r="L51" s="65">
        <v>3976188</v>
      </c>
      <c r="M51" s="65">
        <v>2108389</v>
      </c>
      <c r="N51" s="65">
        <v>1539969</v>
      </c>
      <c r="O51" s="130">
        <f t="shared" si="13"/>
        <v>18490951</v>
      </c>
      <c r="P51" s="68">
        <f t="shared" si="14"/>
        <v>22148778</v>
      </c>
    </row>
    <row r="52" spans="3:16" s="61" customFormat="1" ht="30" customHeight="1">
      <c r="C52" s="62"/>
      <c r="D52" s="63"/>
      <c r="E52" s="69" t="s">
        <v>48</v>
      </c>
      <c r="F52" s="65">
        <v>290453</v>
      </c>
      <c r="G52" s="65">
        <v>302166</v>
      </c>
      <c r="H52" s="66">
        <f t="shared" si="11"/>
        <v>592619</v>
      </c>
      <c r="I52" s="136">
        <v>0</v>
      </c>
      <c r="J52" s="65">
        <v>2245686</v>
      </c>
      <c r="K52" s="65">
        <v>2418384</v>
      </c>
      <c r="L52" s="65">
        <v>1918068</v>
      </c>
      <c r="M52" s="65">
        <v>1453049</v>
      </c>
      <c r="N52" s="65">
        <v>914483</v>
      </c>
      <c r="O52" s="130">
        <f t="shared" si="13"/>
        <v>8949670</v>
      </c>
      <c r="P52" s="68">
        <f t="shared" si="14"/>
        <v>9542289</v>
      </c>
    </row>
    <row r="53" spans="3:16" s="61" customFormat="1" ht="30" customHeight="1">
      <c r="C53" s="62"/>
      <c r="D53" s="70" t="s">
        <v>49</v>
      </c>
      <c r="E53" s="71"/>
      <c r="F53" s="65">
        <f>SUM(F54:F55)</f>
        <v>18925838</v>
      </c>
      <c r="G53" s="65">
        <f>SUM(G54:G55)</f>
        <v>37242230</v>
      </c>
      <c r="H53" s="66">
        <f t="shared" si="11"/>
        <v>56168068</v>
      </c>
      <c r="I53" s="136">
        <f aca="true" t="shared" si="15" ref="I53:N53">SUM(I54:I55)</f>
        <v>0</v>
      </c>
      <c r="J53" s="65">
        <f t="shared" si="15"/>
        <v>124572682</v>
      </c>
      <c r="K53" s="65">
        <f t="shared" si="15"/>
        <v>94001007</v>
      </c>
      <c r="L53" s="65">
        <f t="shared" si="15"/>
        <v>66274258</v>
      </c>
      <c r="M53" s="65">
        <f t="shared" si="15"/>
        <v>57476140</v>
      </c>
      <c r="N53" s="65">
        <f t="shared" si="15"/>
        <v>23649497</v>
      </c>
      <c r="O53" s="130">
        <f t="shared" si="13"/>
        <v>365973584</v>
      </c>
      <c r="P53" s="68">
        <f t="shared" si="14"/>
        <v>422141652</v>
      </c>
    </row>
    <row r="54" spans="3:16" s="61" customFormat="1" ht="30" customHeight="1">
      <c r="C54" s="62"/>
      <c r="D54" s="63"/>
      <c r="E54" s="69" t="s">
        <v>50</v>
      </c>
      <c r="F54" s="65">
        <v>13820630</v>
      </c>
      <c r="G54" s="65">
        <v>25349139</v>
      </c>
      <c r="H54" s="66">
        <f t="shared" si="11"/>
        <v>39169769</v>
      </c>
      <c r="I54" s="136">
        <v>0</v>
      </c>
      <c r="J54" s="65">
        <v>89525342</v>
      </c>
      <c r="K54" s="65">
        <v>70923788</v>
      </c>
      <c r="L54" s="65">
        <v>50084710</v>
      </c>
      <c r="M54" s="65">
        <v>48486793</v>
      </c>
      <c r="N54" s="65">
        <v>20499543</v>
      </c>
      <c r="O54" s="130">
        <f t="shared" si="13"/>
        <v>279520176</v>
      </c>
      <c r="P54" s="68">
        <f t="shared" si="14"/>
        <v>318689945</v>
      </c>
    </row>
    <row r="55" spans="3:16" s="61" customFormat="1" ht="30" customHeight="1">
      <c r="C55" s="62"/>
      <c r="D55" s="63"/>
      <c r="E55" s="69" t="s">
        <v>51</v>
      </c>
      <c r="F55" s="65">
        <v>5105208</v>
      </c>
      <c r="G55" s="65">
        <v>11893091</v>
      </c>
      <c r="H55" s="66">
        <f t="shared" si="11"/>
        <v>16998299</v>
      </c>
      <c r="I55" s="136">
        <v>0</v>
      </c>
      <c r="J55" s="65">
        <v>35047340</v>
      </c>
      <c r="K55" s="65">
        <v>23077219</v>
      </c>
      <c r="L55" s="65">
        <v>16189548</v>
      </c>
      <c r="M55" s="65">
        <v>8989347</v>
      </c>
      <c r="N55" s="65">
        <v>3149954</v>
      </c>
      <c r="O55" s="130">
        <f t="shared" si="13"/>
        <v>86453408</v>
      </c>
      <c r="P55" s="68">
        <f t="shared" si="14"/>
        <v>103451707</v>
      </c>
    </row>
    <row r="56" spans="3:16" s="61" customFormat="1" ht="30" customHeight="1">
      <c r="C56" s="62"/>
      <c r="D56" s="70" t="s">
        <v>52</v>
      </c>
      <c r="E56" s="71"/>
      <c r="F56" s="65">
        <f>SUM(F57:F59)</f>
        <v>93150</v>
      </c>
      <c r="G56" s="65">
        <f>SUM(G57:G59)</f>
        <v>648329</v>
      </c>
      <c r="H56" s="66">
        <f t="shared" si="11"/>
        <v>741479</v>
      </c>
      <c r="I56" s="136">
        <f aca="true" t="shared" si="16" ref="I56:N56">SUM(I57:I59)</f>
        <v>0</v>
      </c>
      <c r="J56" s="65">
        <f t="shared" si="16"/>
        <v>8709959</v>
      </c>
      <c r="K56" s="65">
        <f t="shared" si="16"/>
        <v>12141212</v>
      </c>
      <c r="L56" s="65">
        <f t="shared" si="16"/>
        <v>19720755</v>
      </c>
      <c r="M56" s="65">
        <f t="shared" si="16"/>
        <v>21890656</v>
      </c>
      <c r="N56" s="65">
        <f t="shared" si="16"/>
        <v>9420995</v>
      </c>
      <c r="O56" s="130">
        <f t="shared" si="13"/>
        <v>71883577</v>
      </c>
      <c r="P56" s="68">
        <f t="shared" si="14"/>
        <v>72625056</v>
      </c>
    </row>
    <row r="57" spans="3:16" s="61" customFormat="1" ht="30" customHeight="1">
      <c r="C57" s="62"/>
      <c r="D57" s="63"/>
      <c r="E57" s="69" t="s">
        <v>53</v>
      </c>
      <c r="F57" s="65">
        <v>93150</v>
      </c>
      <c r="G57" s="65">
        <v>648329</v>
      </c>
      <c r="H57" s="66">
        <f t="shared" si="11"/>
        <v>741479</v>
      </c>
      <c r="I57" s="136">
        <v>0</v>
      </c>
      <c r="J57" s="65">
        <v>6815907</v>
      </c>
      <c r="K57" s="65">
        <v>10352841</v>
      </c>
      <c r="L57" s="65">
        <v>18397046</v>
      </c>
      <c r="M57" s="65">
        <v>20856433</v>
      </c>
      <c r="N57" s="65">
        <v>9197678</v>
      </c>
      <c r="O57" s="130">
        <f t="shared" si="13"/>
        <v>65619905</v>
      </c>
      <c r="P57" s="68">
        <f t="shared" si="14"/>
        <v>66361384</v>
      </c>
    </row>
    <row r="58" spans="3:16" s="61" customFormat="1" ht="30" customHeight="1">
      <c r="C58" s="62"/>
      <c r="D58" s="63"/>
      <c r="E58" s="72" t="s">
        <v>54</v>
      </c>
      <c r="F58" s="65">
        <v>0</v>
      </c>
      <c r="G58" s="65">
        <v>0</v>
      </c>
      <c r="H58" s="66">
        <f t="shared" si="11"/>
        <v>0</v>
      </c>
      <c r="I58" s="136">
        <v>0</v>
      </c>
      <c r="J58" s="65">
        <v>1894052</v>
      </c>
      <c r="K58" s="65">
        <v>1788371</v>
      </c>
      <c r="L58" s="65">
        <v>1323709</v>
      </c>
      <c r="M58" s="65">
        <v>1034223</v>
      </c>
      <c r="N58" s="65">
        <v>223317</v>
      </c>
      <c r="O58" s="130">
        <f t="shared" si="13"/>
        <v>6263672</v>
      </c>
      <c r="P58" s="68">
        <f t="shared" si="14"/>
        <v>6263672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f t="shared" si="11"/>
        <v>0</v>
      </c>
      <c r="I59" s="136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30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5797799</v>
      </c>
      <c r="G60" s="65">
        <f>SUM(G61:G63)</f>
        <v>6974366</v>
      </c>
      <c r="H60" s="66">
        <f t="shared" si="11"/>
        <v>12772165</v>
      </c>
      <c r="I60" s="136">
        <f aca="true" t="shared" si="17" ref="I60:N60">SUM(I61:I63)</f>
        <v>0</v>
      </c>
      <c r="J60" s="65">
        <f t="shared" si="17"/>
        <v>12278976</v>
      </c>
      <c r="K60" s="65">
        <f t="shared" si="17"/>
        <v>15115787</v>
      </c>
      <c r="L60" s="65">
        <f t="shared" si="17"/>
        <v>12973148</v>
      </c>
      <c r="M60" s="65">
        <f t="shared" si="17"/>
        <v>9803943</v>
      </c>
      <c r="N60" s="65">
        <f t="shared" si="17"/>
        <v>5249375</v>
      </c>
      <c r="O60" s="130">
        <f t="shared" si="13"/>
        <v>55421229</v>
      </c>
      <c r="P60" s="68">
        <f t="shared" si="14"/>
        <v>68193394</v>
      </c>
    </row>
    <row r="61" spans="3:16" s="61" customFormat="1" ht="30" customHeight="1">
      <c r="C61" s="62"/>
      <c r="D61" s="63"/>
      <c r="E61" s="72" t="s">
        <v>57</v>
      </c>
      <c r="F61" s="65">
        <v>2344763</v>
      </c>
      <c r="G61" s="65">
        <v>4987089</v>
      </c>
      <c r="H61" s="66">
        <f t="shared" si="11"/>
        <v>7331852</v>
      </c>
      <c r="I61" s="136">
        <v>0</v>
      </c>
      <c r="J61" s="65">
        <v>8656912</v>
      </c>
      <c r="K61" s="65">
        <v>14275643</v>
      </c>
      <c r="L61" s="65">
        <v>11439406</v>
      </c>
      <c r="M61" s="65">
        <v>9177112</v>
      </c>
      <c r="N61" s="65">
        <v>5078666</v>
      </c>
      <c r="O61" s="130">
        <f t="shared" si="13"/>
        <v>48627739</v>
      </c>
      <c r="P61" s="68">
        <f t="shared" si="14"/>
        <v>55959591</v>
      </c>
    </row>
    <row r="62" spans="3:16" s="61" customFormat="1" ht="30" customHeight="1">
      <c r="C62" s="62"/>
      <c r="D62" s="63"/>
      <c r="E62" s="72" t="s">
        <v>58</v>
      </c>
      <c r="F62" s="65">
        <v>518094</v>
      </c>
      <c r="G62" s="65">
        <v>589290</v>
      </c>
      <c r="H62" s="66">
        <f t="shared" si="11"/>
        <v>1107384</v>
      </c>
      <c r="I62" s="136">
        <v>0</v>
      </c>
      <c r="J62" s="65">
        <v>1067591</v>
      </c>
      <c r="K62" s="65">
        <v>304176</v>
      </c>
      <c r="L62" s="65">
        <v>436155</v>
      </c>
      <c r="M62" s="65">
        <v>151426</v>
      </c>
      <c r="N62" s="65">
        <v>81917</v>
      </c>
      <c r="O62" s="130">
        <f t="shared" si="13"/>
        <v>2041265</v>
      </c>
      <c r="P62" s="68">
        <f t="shared" si="14"/>
        <v>3148649</v>
      </c>
    </row>
    <row r="63" spans="3:16" s="61" customFormat="1" ht="30" customHeight="1">
      <c r="C63" s="62"/>
      <c r="D63" s="63"/>
      <c r="E63" s="72" t="s">
        <v>59</v>
      </c>
      <c r="F63" s="65">
        <v>2934942</v>
      </c>
      <c r="G63" s="65">
        <v>1397987</v>
      </c>
      <c r="H63" s="66">
        <f t="shared" si="11"/>
        <v>4332929</v>
      </c>
      <c r="I63" s="136">
        <v>0</v>
      </c>
      <c r="J63" s="65">
        <v>2554473</v>
      </c>
      <c r="K63" s="65">
        <v>535968</v>
      </c>
      <c r="L63" s="65">
        <v>1097587</v>
      </c>
      <c r="M63" s="65">
        <v>475405</v>
      </c>
      <c r="N63" s="65">
        <v>88792</v>
      </c>
      <c r="O63" s="130">
        <f t="shared" si="13"/>
        <v>4752225</v>
      </c>
      <c r="P63" s="68">
        <f t="shared" si="14"/>
        <v>9085154</v>
      </c>
    </row>
    <row r="64" spans="3:16" s="61" customFormat="1" ht="30" customHeight="1">
      <c r="C64" s="62"/>
      <c r="D64" s="74" t="s">
        <v>60</v>
      </c>
      <c r="E64" s="75"/>
      <c r="F64" s="65">
        <v>1406700</v>
      </c>
      <c r="G64" s="65">
        <v>1276643</v>
      </c>
      <c r="H64" s="66">
        <f t="shared" si="11"/>
        <v>2683343</v>
      </c>
      <c r="I64" s="136">
        <v>0</v>
      </c>
      <c r="J64" s="65">
        <v>11594947</v>
      </c>
      <c r="K64" s="65">
        <v>10738820</v>
      </c>
      <c r="L64" s="65">
        <v>10240148</v>
      </c>
      <c r="M64" s="65">
        <v>13335984</v>
      </c>
      <c r="N64" s="65">
        <v>6199761</v>
      </c>
      <c r="O64" s="130">
        <f t="shared" si="13"/>
        <v>52109660</v>
      </c>
      <c r="P64" s="68">
        <f t="shared" si="14"/>
        <v>54793003</v>
      </c>
    </row>
    <row r="65" spans="3:16" s="61" customFormat="1" ht="30" customHeight="1" thickBot="1">
      <c r="C65" s="76"/>
      <c r="D65" s="77" t="s">
        <v>61</v>
      </c>
      <c r="E65" s="78"/>
      <c r="F65" s="79">
        <v>7271802</v>
      </c>
      <c r="G65" s="79">
        <v>7913100</v>
      </c>
      <c r="H65" s="80">
        <f t="shared" si="11"/>
        <v>15184902</v>
      </c>
      <c r="I65" s="137">
        <v>0</v>
      </c>
      <c r="J65" s="79">
        <v>37092484</v>
      </c>
      <c r="K65" s="79">
        <v>21790296</v>
      </c>
      <c r="L65" s="79">
        <v>15953017</v>
      </c>
      <c r="M65" s="79">
        <v>11257547</v>
      </c>
      <c r="N65" s="79">
        <v>4545627</v>
      </c>
      <c r="O65" s="131">
        <f t="shared" si="13"/>
        <v>90638971</v>
      </c>
      <c r="P65" s="82">
        <f t="shared" si="14"/>
        <v>105823873</v>
      </c>
    </row>
    <row r="66" spans="3:16" s="61" customFormat="1" ht="30" customHeight="1">
      <c r="C66" s="59" t="s">
        <v>62</v>
      </c>
      <c r="D66" s="83"/>
      <c r="E66" s="84"/>
      <c r="F66" s="60">
        <f>SUM(F67:F75)</f>
        <v>585159</v>
      </c>
      <c r="G66" s="60">
        <f>SUM(G67:G75)</f>
        <v>1443053</v>
      </c>
      <c r="H66" s="85">
        <f t="shared" si="11"/>
        <v>2028212</v>
      </c>
      <c r="I66" s="135">
        <f aca="true" t="shared" si="18" ref="I66:N66">SUM(I67:I75)</f>
        <v>0</v>
      </c>
      <c r="J66" s="60">
        <f t="shared" si="18"/>
        <v>86884196</v>
      </c>
      <c r="K66" s="60">
        <f t="shared" si="18"/>
        <v>86293484</v>
      </c>
      <c r="L66" s="60">
        <f t="shared" si="18"/>
        <v>105543175</v>
      </c>
      <c r="M66" s="60">
        <f t="shared" si="18"/>
        <v>109806239</v>
      </c>
      <c r="N66" s="60">
        <f t="shared" si="18"/>
        <v>75911563</v>
      </c>
      <c r="O66" s="129">
        <f t="shared" si="13"/>
        <v>464438657</v>
      </c>
      <c r="P66" s="87">
        <f t="shared" si="14"/>
        <v>466466869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f t="shared" si="11"/>
        <v>0</v>
      </c>
      <c r="I67" s="138">
        <v>0</v>
      </c>
      <c r="J67" s="89">
        <v>8679520</v>
      </c>
      <c r="K67" s="89">
        <v>12183074</v>
      </c>
      <c r="L67" s="89">
        <v>14539096</v>
      </c>
      <c r="M67" s="89">
        <v>9929312</v>
      </c>
      <c r="N67" s="89">
        <v>3260505</v>
      </c>
      <c r="O67" s="132">
        <f t="shared" si="13"/>
        <v>48591507</v>
      </c>
      <c r="P67" s="92">
        <f t="shared" si="14"/>
        <v>48591507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f t="shared" si="11"/>
        <v>0</v>
      </c>
      <c r="I68" s="138">
        <v>0</v>
      </c>
      <c r="J68" s="65">
        <v>238086</v>
      </c>
      <c r="K68" s="65">
        <v>265703</v>
      </c>
      <c r="L68" s="65">
        <v>147546</v>
      </c>
      <c r="M68" s="65">
        <v>65989</v>
      </c>
      <c r="N68" s="65">
        <v>263781</v>
      </c>
      <c r="O68" s="130">
        <f t="shared" si="13"/>
        <v>981105</v>
      </c>
      <c r="P68" s="68">
        <f t="shared" si="14"/>
        <v>981105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f t="shared" si="11"/>
        <v>0</v>
      </c>
      <c r="I69" s="138">
        <v>0</v>
      </c>
      <c r="J69" s="65">
        <v>44882321</v>
      </c>
      <c r="K69" s="65">
        <v>35275844</v>
      </c>
      <c r="L69" s="65">
        <v>26199373</v>
      </c>
      <c r="M69" s="65">
        <v>20059620</v>
      </c>
      <c r="N69" s="65">
        <v>8790491</v>
      </c>
      <c r="O69" s="130">
        <f t="shared" si="13"/>
        <v>135207649</v>
      </c>
      <c r="P69" s="68">
        <f t="shared" si="14"/>
        <v>135207649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0</v>
      </c>
      <c r="H70" s="66">
        <f t="shared" si="11"/>
        <v>0</v>
      </c>
      <c r="I70" s="136">
        <v>0</v>
      </c>
      <c r="J70" s="65">
        <v>4128630</v>
      </c>
      <c r="K70" s="65">
        <v>3209267</v>
      </c>
      <c r="L70" s="65">
        <v>7242029</v>
      </c>
      <c r="M70" s="65">
        <v>5768702</v>
      </c>
      <c r="N70" s="65">
        <v>4413310</v>
      </c>
      <c r="O70" s="130">
        <f t="shared" si="13"/>
        <v>24761938</v>
      </c>
      <c r="P70" s="68">
        <f t="shared" si="14"/>
        <v>24761938</v>
      </c>
    </row>
    <row r="71" spans="3:16" s="61" customFormat="1" ht="30" customHeight="1">
      <c r="C71" s="62"/>
      <c r="D71" s="74" t="s">
        <v>66</v>
      </c>
      <c r="E71" s="75"/>
      <c r="F71" s="65">
        <v>585159</v>
      </c>
      <c r="G71" s="65">
        <v>1443053</v>
      </c>
      <c r="H71" s="66">
        <f t="shared" si="11"/>
        <v>2028212</v>
      </c>
      <c r="I71" s="136">
        <v>0</v>
      </c>
      <c r="J71" s="65">
        <v>12905554</v>
      </c>
      <c r="K71" s="65">
        <v>13578347</v>
      </c>
      <c r="L71" s="65">
        <v>11144866</v>
      </c>
      <c r="M71" s="65">
        <v>6203386</v>
      </c>
      <c r="N71" s="65">
        <v>2955482</v>
      </c>
      <c r="O71" s="130">
        <f t="shared" si="13"/>
        <v>46787635</v>
      </c>
      <c r="P71" s="68">
        <f t="shared" si="14"/>
        <v>48815847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0</v>
      </c>
      <c r="H72" s="66">
        <f t="shared" si="11"/>
        <v>0</v>
      </c>
      <c r="I72" s="138">
        <v>0</v>
      </c>
      <c r="J72" s="65">
        <v>15457075</v>
      </c>
      <c r="K72" s="65">
        <v>20459464</v>
      </c>
      <c r="L72" s="65">
        <v>27813516</v>
      </c>
      <c r="M72" s="65">
        <v>15191429</v>
      </c>
      <c r="N72" s="65">
        <v>8311420</v>
      </c>
      <c r="O72" s="130">
        <f t="shared" si="13"/>
        <v>87232904</v>
      </c>
      <c r="P72" s="68">
        <f t="shared" si="14"/>
        <v>87232904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f t="shared" si="11"/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f t="shared" si="11"/>
        <v>0</v>
      </c>
      <c r="I74" s="138">
        <v>0</v>
      </c>
      <c r="J74" s="65">
        <v>593010</v>
      </c>
      <c r="K74" s="65">
        <v>1321785</v>
      </c>
      <c r="L74" s="65">
        <v>18456749</v>
      </c>
      <c r="M74" s="65">
        <v>52587801</v>
      </c>
      <c r="N74" s="65">
        <v>47916574</v>
      </c>
      <c r="O74" s="130">
        <f t="shared" si="13"/>
        <v>120875919</v>
      </c>
      <c r="P74" s="68">
        <f t="shared" si="14"/>
        <v>120875919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f t="shared" si="11"/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71</v>
      </c>
      <c r="D76" s="83"/>
      <c r="E76" s="84"/>
      <c r="F76" s="60">
        <f>SUM(F77:F79)</f>
        <v>0</v>
      </c>
      <c r="G76" s="60">
        <f>SUM(G77:G79)</f>
        <v>0</v>
      </c>
      <c r="H76" s="85">
        <f>SUM(F76:G76)</f>
        <v>0</v>
      </c>
      <c r="I76" s="140">
        <v>0</v>
      </c>
      <c r="J76" s="60">
        <f>SUM(J77:J79)</f>
        <v>32905765</v>
      </c>
      <c r="K76" s="60">
        <f>SUM(K77:K79)</f>
        <v>44356138</v>
      </c>
      <c r="L76" s="60">
        <f>SUM(L77:L79)</f>
        <v>105423021</v>
      </c>
      <c r="M76" s="60">
        <f>SUM(M77:M79)</f>
        <v>215712009</v>
      </c>
      <c r="N76" s="60">
        <f>SUM(N77:N79)</f>
        <v>175733458</v>
      </c>
      <c r="O76" s="129">
        <f>SUM(I76:N76)</f>
        <v>574130391</v>
      </c>
      <c r="P76" s="87">
        <f t="shared" si="14"/>
        <v>574130391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f t="shared" si="11"/>
        <v>0</v>
      </c>
      <c r="I77" s="138">
        <v>0</v>
      </c>
      <c r="J77" s="65">
        <v>1791207</v>
      </c>
      <c r="K77" s="65">
        <v>4424441</v>
      </c>
      <c r="L77" s="65">
        <v>46740241</v>
      </c>
      <c r="M77" s="65">
        <v>110439714</v>
      </c>
      <c r="N77" s="65">
        <v>105793839</v>
      </c>
      <c r="O77" s="130">
        <f>SUM(I77:N77)</f>
        <v>269189442</v>
      </c>
      <c r="P77" s="68">
        <f t="shared" si="14"/>
        <v>269189442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f t="shared" si="11"/>
        <v>0</v>
      </c>
      <c r="I78" s="138">
        <v>0</v>
      </c>
      <c r="J78" s="65">
        <v>30024604</v>
      </c>
      <c r="K78" s="65">
        <v>36506802</v>
      </c>
      <c r="L78" s="65">
        <v>46426408</v>
      </c>
      <c r="M78" s="65">
        <v>52011292</v>
      </c>
      <c r="N78" s="65">
        <v>27250656</v>
      </c>
      <c r="O78" s="130">
        <f>SUM(I78:N78)</f>
        <v>192219762</v>
      </c>
      <c r="P78" s="68">
        <f t="shared" si="14"/>
        <v>192219762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f t="shared" si="11"/>
        <v>0</v>
      </c>
      <c r="I79" s="141">
        <v>0</v>
      </c>
      <c r="J79" s="79">
        <v>1089954</v>
      </c>
      <c r="K79" s="79">
        <v>3424895</v>
      </c>
      <c r="L79" s="79">
        <v>12256372</v>
      </c>
      <c r="M79" s="79">
        <v>53261003</v>
      </c>
      <c r="N79" s="79">
        <v>42688963</v>
      </c>
      <c r="O79" s="131">
        <f>SUM(I79:N79)</f>
        <v>112721187</v>
      </c>
      <c r="P79" s="82">
        <f t="shared" si="14"/>
        <v>112721187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42995065</v>
      </c>
      <c r="G80" s="99">
        <f>SUM(G46,G66,G76)</f>
        <v>72234345</v>
      </c>
      <c r="H80" s="101">
        <f>SUM(F80:G80)</f>
        <v>115229410</v>
      </c>
      <c r="I80" s="142">
        <f>SUM(I46,I66,I76)</f>
        <v>0</v>
      </c>
      <c r="J80" s="99">
        <f>SUM(J46,J66,J76)</f>
        <v>356932658</v>
      </c>
      <c r="K80" s="99">
        <f>SUM(K46,K66,K76)</f>
        <v>320058034</v>
      </c>
      <c r="L80" s="99">
        <f>SUM(L46,L66,L76)</f>
        <v>367013672</v>
      </c>
      <c r="M80" s="99">
        <f>SUM(M46,M66,M76)</f>
        <v>468824138</v>
      </c>
      <c r="N80" s="99">
        <f>SUM(N46,N66,N76)</f>
        <v>324059471</v>
      </c>
      <c r="O80" s="134">
        <f>SUM(I80:N80)</f>
        <v>1836887973</v>
      </c>
      <c r="P80" s="103">
        <f>SUM(O80,H80)</f>
        <v>1952117383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2017-10-23T02:34:05Z</cp:lastPrinted>
  <dcterms:created xsi:type="dcterms:W3CDTF">2012-04-10T04:28:23Z</dcterms:created>
  <dcterms:modified xsi:type="dcterms:W3CDTF">2018-07-02T01:37:57Z</dcterms:modified>
  <cp:category/>
  <cp:version/>
  <cp:contentType/>
  <cp:contentStatus/>
</cp:coreProperties>
</file>