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<sst xmlns="http://schemas.openxmlformats.org/spreadsheetml/2006/main" count="263" uniqueCount="81">
  <si>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</si>
  <si>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</si>
  <si>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</si>
  <si>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</si>
  <si>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</si>
  <si>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</si>
  <si>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</si>
  <si>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</si>
  <si>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</si>
  <si>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</si>
  <si>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</si>
  <si>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</si>
  <si>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</si>
  <si>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</si>
  <si>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</si>
  <si>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</si>
  <si>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</si>
  <si>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</si>
  <si>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</si>
  <si>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</si>
  <si>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</si>
  <si>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</si>
  <si>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</si>
  <si>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</si>
  <si>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</si>
  <si>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</si>
  <si>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</si>
  <si>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</si>
  <si>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</si>
  <si>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</si>
  <si>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</si>
  <si>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</si>
  <si>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</si>
  <si>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</si>
  <si>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</si>
  <si>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</si>
  <si>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</si>
  <si>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</si>
  <si>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</si>
  <si>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</si>
  <si>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</si>
  <si>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</si>
  <si>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</si>
  <si>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</si>
  <si>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</si>
  <si>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</si>
  <si>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</si>
  <si>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</si>
  <si>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</si>
  <si>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</si>
  <si>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</si>
  <si>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</si>
  <si>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</si>
  <si>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</si>
  <si>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</si>
  <si>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</si>
  <si>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</si>
  <si>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</si>
  <si>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</si>
  <si>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</si>
  <si>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</si>
  <si>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</si>
  <si>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</si>
  <si>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</si>
  <si>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</si>
  <si>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</si>
  <si>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</si>
  <si>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</si>
  <si>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</si>
  <si>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</si>
  <si>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</si>
  <si>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</si>
  <si>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</si>
  <si>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</si>
  <si>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</si>
  <si>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</si>
  <si>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</si>
  <si>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</si>
  <si>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</si>
  <si>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</si>
  <si>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（平成 29年 7月分）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</si>
</sst>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7" fillId="0" borderId="93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94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178" fontId="7" fillId="0" borderId="102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03" xfId="0" applyFont="1" applyFill="1" applyBorder="1" applyAlignment="1">
      <alignment horizontal="left" vertical="center"/>
    </xf>
    <xf numFmtId="0" fontId="7" fillId="0" borderId="104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57" t="s">
        <v>26</v>
      </c>
      <c r="G1" s="157"/>
      <c r="H1" s="157"/>
      <c r="I1" s="157"/>
      <c r="J1" s="157"/>
      <c r="K1" s="157"/>
      <c r="L1" s="157"/>
      <c r="M1" s="157"/>
      <c r="N1" s="157"/>
      <c r="O1" s="106"/>
    </row>
    <row r="2" spans="5:16" ht="45" customHeight="1">
      <c r="E2" s="107"/>
      <c r="F2" s="158" t="s">
        <v>80</v>
      </c>
      <c r="G2" s="158"/>
      <c r="H2" s="158"/>
      <c r="I2" s="158"/>
      <c r="J2" s="158"/>
      <c r="K2" s="159"/>
      <c r="L2" s="159"/>
      <c r="M2" s="159"/>
      <c r="N2" s="159"/>
      <c r="O2" s="160">
        <v>41009</v>
      </c>
      <c r="P2" s="160"/>
    </row>
    <row r="3" spans="6:17" ht="45" customHeight="1">
      <c r="F3" s="109"/>
      <c r="G3" s="109"/>
      <c r="H3" s="109"/>
      <c r="I3" s="109"/>
      <c r="J3" s="109"/>
      <c r="N3" s="110"/>
      <c r="O3" s="160" t="s">
        <v>0</v>
      </c>
      <c r="P3" s="160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76" t="s">
        <v>25</v>
      </c>
      <c r="D6" s="177"/>
      <c r="E6" s="177"/>
      <c r="F6" s="164" t="s">
        <v>22</v>
      </c>
      <c r="G6" s="177"/>
      <c r="H6" s="164" t="s">
        <v>23</v>
      </c>
      <c r="I6" s="177"/>
      <c r="J6" s="164" t="s">
        <v>12</v>
      </c>
      <c r="K6" s="165"/>
      <c r="N6" s="110"/>
      <c r="O6" s="108"/>
      <c r="P6" s="108"/>
      <c r="Q6" s="111"/>
    </row>
    <row r="7" spans="3:17" ht="45" customHeight="1" thickBot="1">
      <c r="C7" s="178" t="s">
        <v>24</v>
      </c>
      <c r="D7" s="179"/>
      <c r="E7" s="179"/>
      <c r="F7" s="166">
        <v>43585</v>
      </c>
      <c r="G7" s="180"/>
      <c r="H7" s="166">
        <v>47146</v>
      </c>
      <c r="I7" s="180"/>
      <c r="J7" s="166">
        <f>SUM(F7:I7)</f>
        <v>90731</v>
      </c>
      <c r="K7" s="167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50"/>
      <c r="O9" s="150"/>
      <c r="P9" s="150"/>
      <c r="Q9" s="111"/>
    </row>
    <row r="10" spans="3:17" ht="6.75" customHeight="1" thickBot="1">
      <c r="C10" s="114"/>
      <c r="D10" s="114"/>
      <c r="E10" s="115"/>
      <c r="L10" s="116"/>
      <c r="M10" s="116"/>
      <c r="N10" s="149"/>
      <c r="O10" s="149"/>
      <c r="P10" s="149"/>
      <c r="Q10" s="116"/>
    </row>
    <row r="11" spans="3:17" ht="49.5" customHeight="1">
      <c r="C11" s="147"/>
      <c r="D11" s="148"/>
      <c r="E11" s="148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3461</v>
      </c>
      <c r="G12" s="24">
        <f>SUM(G13:G14)</f>
        <v>2765</v>
      </c>
      <c r="H12" s="25">
        <f>F12+G12</f>
        <v>6226</v>
      </c>
      <c r="I12" s="19">
        <v>0</v>
      </c>
      <c r="J12" s="24">
        <f>J13+J14</f>
        <v>4315</v>
      </c>
      <c r="K12" s="24">
        <f>K13+K14</f>
        <v>2576</v>
      </c>
      <c r="L12" s="24">
        <f>L13+L14</f>
        <v>2068</v>
      </c>
      <c r="M12" s="24">
        <f>M13+M14</f>
        <v>2388</v>
      </c>
      <c r="N12" s="24">
        <f>N13+N14</f>
        <v>1469</v>
      </c>
      <c r="O12" s="25">
        <f>SUM(J12:N12)</f>
        <v>12816</v>
      </c>
      <c r="P12" s="27">
        <f>H12+O12</f>
        <v>19042</v>
      </c>
      <c r="Q12" s="17"/>
    </row>
    <row r="13" spans="3:16" ht="49.5" customHeight="1">
      <c r="C13" s="117" t="s">
        <v>14</v>
      </c>
      <c r="D13" s="118"/>
      <c r="E13" s="118"/>
      <c r="F13" s="24">
        <v>424</v>
      </c>
      <c r="G13" s="24">
        <v>272</v>
      </c>
      <c r="H13" s="25">
        <f>F13+G13</f>
        <v>696</v>
      </c>
      <c r="I13" s="19">
        <v>0</v>
      </c>
      <c r="J13" s="24">
        <v>490</v>
      </c>
      <c r="K13" s="24">
        <v>283</v>
      </c>
      <c r="L13" s="24">
        <v>213</v>
      </c>
      <c r="M13" s="24">
        <v>198</v>
      </c>
      <c r="N13" s="24">
        <v>127</v>
      </c>
      <c r="O13" s="25">
        <f>SUM(J13:N13)</f>
        <v>1311</v>
      </c>
      <c r="P13" s="27">
        <f>H13+O13</f>
        <v>2007</v>
      </c>
    </row>
    <row r="14" spans="3:16" ht="49.5" customHeight="1">
      <c r="C14" s="145" t="s">
        <v>15</v>
      </c>
      <c r="D14" s="146"/>
      <c r="E14" s="146"/>
      <c r="F14" s="24">
        <v>3037</v>
      </c>
      <c r="G14" s="24">
        <v>2493</v>
      </c>
      <c r="H14" s="25">
        <f>F14+G14</f>
        <v>5530</v>
      </c>
      <c r="I14" s="19">
        <v>0</v>
      </c>
      <c r="J14" s="24">
        <v>3825</v>
      </c>
      <c r="K14" s="24">
        <v>2293</v>
      </c>
      <c r="L14" s="24">
        <v>1855</v>
      </c>
      <c r="M14" s="24">
        <v>2190</v>
      </c>
      <c r="N14" s="24">
        <v>1342</v>
      </c>
      <c r="O14" s="25">
        <f>SUM(J14:N14)</f>
        <v>11505</v>
      </c>
      <c r="P14" s="27">
        <f>H14+O14</f>
        <v>17035</v>
      </c>
    </row>
    <row r="15" spans="3:16" ht="49.5" customHeight="1">
      <c r="C15" s="145" t="s">
        <v>16</v>
      </c>
      <c r="D15" s="146"/>
      <c r="E15" s="146"/>
      <c r="F15" s="24">
        <v>32</v>
      </c>
      <c r="G15" s="24">
        <v>33</v>
      </c>
      <c r="H15" s="25">
        <f>F15+G15</f>
        <v>65</v>
      </c>
      <c r="I15" s="19">
        <v>0</v>
      </c>
      <c r="J15" s="24">
        <v>75</v>
      </c>
      <c r="K15" s="24">
        <v>46</v>
      </c>
      <c r="L15" s="24">
        <v>35</v>
      </c>
      <c r="M15" s="24">
        <v>38</v>
      </c>
      <c r="N15" s="24">
        <v>29</v>
      </c>
      <c r="O15" s="25">
        <f>SUM(J15:N15)</f>
        <v>223</v>
      </c>
      <c r="P15" s="27">
        <f>H15+O15</f>
        <v>288</v>
      </c>
    </row>
    <row r="16" spans="3:16" ht="49.5" customHeight="1" thickBot="1">
      <c r="C16" s="151" t="s">
        <v>17</v>
      </c>
      <c r="D16" s="152"/>
      <c r="E16" s="152"/>
      <c r="F16" s="119">
        <f>F12+F15</f>
        <v>3493</v>
      </c>
      <c r="G16" s="119">
        <f>G12+G15</f>
        <v>2798</v>
      </c>
      <c r="H16" s="119">
        <f>H12+H15</f>
        <v>6291</v>
      </c>
      <c r="I16" s="120">
        <v>0</v>
      </c>
      <c r="J16" s="119">
        <f aca="true" t="shared" si="0" ref="J16:O16">J12+J15</f>
        <v>4390</v>
      </c>
      <c r="K16" s="119">
        <f t="shared" si="0"/>
        <v>2622</v>
      </c>
      <c r="L16" s="119">
        <f t="shared" si="0"/>
        <v>2103</v>
      </c>
      <c r="M16" s="119">
        <f t="shared" si="0"/>
        <v>2426</v>
      </c>
      <c r="N16" s="119">
        <f t="shared" si="0"/>
        <v>1498</v>
      </c>
      <c r="O16" s="119">
        <f t="shared" si="0"/>
        <v>13039</v>
      </c>
      <c r="P16" s="121">
        <f>H16+O16</f>
        <v>19330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47"/>
      <c r="D20" s="148"/>
      <c r="E20" s="148"/>
      <c r="F20" s="170" t="s">
        <v>18</v>
      </c>
      <c r="G20" s="163"/>
      <c r="H20" s="163"/>
      <c r="I20" s="163" t="s">
        <v>19</v>
      </c>
      <c r="J20" s="163"/>
      <c r="K20" s="163"/>
      <c r="L20" s="163"/>
      <c r="M20" s="163"/>
      <c r="N20" s="163"/>
      <c r="O20" s="163"/>
      <c r="P20" s="161" t="s">
        <v>6</v>
      </c>
      <c r="Q20" s="17"/>
    </row>
    <row r="21" spans="3:17" ht="49.5" customHeight="1">
      <c r="C21" s="168"/>
      <c r="D21" s="169"/>
      <c r="E21" s="169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62"/>
      <c r="Q21" s="17"/>
    </row>
    <row r="22" spans="3:17" ht="49.5" customHeight="1">
      <c r="C22" s="117" t="s">
        <v>13</v>
      </c>
      <c r="D22" s="18"/>
      <c r="E22" s="18"/>
      <c r="F22" s="24">
        <v>1776</v>
      </c>
      <c r="G22" s="24">
        <v>1867</v>
      </c>
      <c r="H22" s="25">
        <f>SUM(F22:G22)</f>
        <v>3643</v>
      </c>
      <c r="I22" s="26">
        <v>0</v>
      </c>
      <c r="J22" s="24">
        <v>3235</v>
      </c>
      <c r="K22" s="24">
        <v>2002</v>
      </c>
      <c r="L22" s="24">
        <v>1178</v>
      </c>
      <c r="M22" s="24">
        <v>818</v>
      </c>
      <c r="N22" s="24">
        <v>352</v>
      </c>
      <c r="O22" s="25">
        <f>SUM(I22:N22)</f>
        <v>7585</v>
      </c>
      <c r="P22" s="27">
        <f>H22+O22</f>
        <v>11228</v>
      </c>
      <c r="Q22" s="17"/>
    </row>
    <row r="23" spans="3:16" ht="49.5" customHeight="1">
      <c r="C23" s="145" t="s">
        <v>16</v>
      </c>
      <c r="D23" s="146"/>
      <c r="E23" s="146"/>
      <c r="F23" s="24">
        <v>18</v>
      </c>
      <c r="G23" s="24">
        <v>21</v>
      </c>
      <c r="H23" s="25">
        <f>SUM(F23:G23)</f>
        <v>39</v>
      </c>
      <c r="I23" s="26">
        <v>0</v>
      </c>
      <c r="J23" s="24">
        <v>59</v>
      </c>
      <c r="K23" s="24">
        <v>35</v>
      </c>
      <c r="L23" s="24">
        <v>24</v>
      </c>
      <c r="M23" s="24">
        <v>19</v>
      </c>
      <c r="N23" s="24">
        <v>9</v>
      </c>
      <c r="O23" s="25">
        <f>SUM(I23:N23)</f>
        <v>146</v>
      </c>
      <c r="P23" s="27">
        <f>H23+O23</f>
        <v>185</v>
      </c>
    </row>
    <row r="24" spans="3:16" ht="49.5" customHeight="1" thickBot="1">
      <c r="C24" s="151" t="s">
        <v>17</v>
      </c>
      <c r="D24" s="152"/>
      <c r="E24" s="152"/>
      <c r="F24" s="119">
        <f>SUM(F22:F23)</f>
        <v>1794</v>
      </c>
      <c r="G24" s="119">
        <f>SUM(G22:G23)</f>
        <v>1888</v>
      </c>
      <c r="H24" s="122">
        <f>SUM(F24:G24)</f>
        <v>3682</v>
      </c>
      <c r="I24" s="123">
        <f>SUM(I22:I23)</f>
        <v>0</v>
      </c>
      <c r="J24" s="119">
        <f aca="true" t="shared" si="1" ref="J24:O24">SUM(J22:J23)</f>
        <v>3294</v>
      </c>
      <c r="K24" s="119">
        <f t="shared" si="1"/>
        <v>2037</v>
      </c>
      <c r="L24" s="119">
        <f t="shared" si="1"/>
        <v>1202</v>
      </c>
      <c r="M24" s="119">
        <f t="shared" si="1"/>
        <v>837</v>
      </c>
      <c r="N24" s="119">
        <f t="shared" si="1"/>
        <v>361</v>
      </c>
      <c r="O24" s="122">
        <f t="shared" si="1"/>
        <v>7731</v>
      </c>
      <c r="P24" s="121">
        <f>H24+O24</f>
        <v>11413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47"/>
      <c r="D28" s="148"/>
      <c r="E28" s="148"/>
      <c r="F28" s="170" t="s">
        <v>18</v>
      </c>
      <c r="G28" s="163"/>
      <c r="H28" s="163"/>
      <c r="I28" s="163" t="s">
        <v>19</v>
      </c>
      <c r="J28" s="163"/>
      <c r="K28" s="163"/>
      <c r="L28" s="163"/>
      <c r="M28" s="163"/>
      <c r="N28" s="163"/>
      <c r="O28" s="163"/>
      <c r="P28" s="161" t="s">
        <v>6</v>
      </c>
      <c r="Q28" s="17"/>
    </row>
    <row r="29" spans="3:17" ht="49.5" customHeight="1">
      <c r="C29" s="168"/>
      <c r="D29" s="169"/>
      <c r="E29" s="169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62"/>
      <c r="Q29" s="17"/>
    </row>
    <row r="30" spans="3:17" ht="49.5" customHeight="1">
      <c r="C30" s="117" t="s">
        <v>13</v>
      </c>
      <c r="D30" s="18"/>
      <c r="E30" s="18"/>
      <c r="F30" s="24">
        <v>12</v>
      </c>
      <c r="G30" s="24">
        <v>19</v>
      </c>
      <c r="H30" s="25">
        <f>SUM(F30:G30)</f>
        <v>31</v>
      </c>
      <c r="I30" s="26">
        <v>0</v>
      </c>
      <c r="J30" s="24">
        <v>1017</v>
      </c>
      <c r="K30" s="24">
        <v>710</v>
      </c>
      <c r="L30" s="24">
        <v>564</v>
      </c>
      <c r="M30" s="24">
        <v>467</v>
      </c>
      <c r="N30" s="24">
        <v>290</v>
      </c>
      <c r="O30" s="25">
        <f>SUM(I30:N30)</f>
        <v>3048</v>
      </c>
      <c r="P30" s="27">
        <f>H30+O30</f>
        <v>3079</v>
      </c>
      <c r="Q30" s="17"/>
    </row>
    <row r="31" spans="3:16" ht="49.5" customHeight="1">
      <c r="C31" s="145" t="s">
        <v>16</v>
      </c>
      <c r="D31" s="146"/>
      <c r="E31" s="146"/>
      <c r="F31" s="24">
        <v>0</v>
      </c>
      <c r="G31" s="24">
        <v>0</v>
      </c>
      <c r="H31" s="25">
        <f>SUM(F31:G31)</f>
        <v>0</v>
      </c>
      <c r="I31" s="26">
        <v>0</v>
      </c>
      <c r="J31" s="24">
        <v>9</v>
      </c>
      <c r="K31" s="24">
        <v>7</v>
      </c>
      <c r="L31" s="24">
        <v>6</v>
      </c>
      <c r="M31" s="24">
        <v>5</v>
      </c>
      <c r="N31" s="24">
        <v>3</v>
      </c>
      <c r="O31" s="25">
        <f>SUM(I31:N31)</f>
        <v>30</v>
      </c>
      <c r="P31" s="27">
        <f>H31+O31</f>
        <v>30</v>
      </c>
    </row>
    <row r="32" spans="3:16" ht="49.5" customHeight="1" thickBot="1">
      <c r="C32" s="151" t="s">
        <v>17</v>
      </c>
      <c r="D32" s="152"/>
      <c r="E32" s="152"/>
      <c r="F32" s="119">
        <f>SUM(F30:F31)</f>
        <v>12</v>
      </c>
      <c r="G32" s="119">
        <f>SUM(G30:G31)</f>
        <v>19</v>
      </c>
      <c r="H32" s="122">
        <f>SUM(F32:G32)</f>
        <v>31</v>
      </c>
      <c r="I32" s="123">
        <f aca="true" t="shared" si="2" ref="I32:N32">SUM(I30:I31)</f>
        <v>0</v>
      </c>
      <c r="J32" s="119">
        <f t="shared" si="2"/>
        <v>1026</v>
      </c>
      <c r="K32" s="119">
        <f t="shared" si="2"/>
        <v>717</v>
      </c>
      <c r="L32" s="119">
        <f t="shared" si="2"/>
        <v>570</v>
      </c>
      <c r="M32" s="119">
        <f t="shared" si="2"/>
        <v>472</v>
      </c>
      <c r="N32" s="119">
        <f t="shared" si="2"/>
        <v>293</v>
      </c>
      <c r="O32" s="122">
        <f>SUM(I32:N32)</f>
        <v>3078</v>
      </c>
      <c r="P32" s="121">
        <f>H32+O32</f>
        <v>3109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47"/>
      <c r="D36" s="148"/>
      <c r="E36" s="148"/>
      <c r="F36" s="170" t="s">
        <v>18</v>
      </c>
      <c r="G36" s="163"/>
      <c r="H36" s="163"/>
      <c r="I36" s="163" t="s">
        <v>19</v>
      </c>
      <c r="J36" s="163"/>
      <c r="K36" s="163"/>
      <c r="L36" s="163"/>
      <c r="M36" s="163"/>
      <c r="N36" s="175"/>
      <c r="O36" s="173" t="s">
        <v>6</v>
      </c>
      <c r="P36" s="17"/>
      <c r="Q36" s="17"/>
    </row>
    <row r="37" spans="3:17" ht="49.5" customHeight="1" thickBot="1">
      <c r="C37" s="171"/>
      <c r="D37" s="172"/>
      <c r="E37" s="172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74"/>
      <c r="P37" s="17"/>
      <c r="Q37" s="17"/>
    </row>
    <row r="38" spans="3:17" ht="49.5" customHeight="1">
      <c r="C38" s="124" t="s">
        <v>20</v>
      </c>
      <c r="D38" s="11"/>
      <c r="E38" s="11"/>
      <c r="F38" s="33">
        <v>0</v>
      </c>
      <c r="G38" s="33">
        <v>0</v>
      </c>
      <c r="H38" s="34">
        <v>0</v>
      </c>
      <c r="I38" s="35">
        <v>9</v>
      </c>
      <c r="J38" s="33">
        <v>24</v>
      </c>
      <c r="K38" s="33">
        <v>214</v>
      </c>
      <c r="L38" s="33">
        <v>455</v>
      </c>
      <c r="M38" s="33">
        <v>405</v>
      </c>
      <c r="N38" s="34">
        <v>1107</v>
      </c>
      <c r="O38" s="36">
        <v>1107</v>
      </c>
      <c r="P38" s="17"/>
      <c r="Q38" s="17"/>
    </row>
    <row r="39" spans="3:15" ht="49.5" customHeight="1">
      <c r="C39" s="145" t="s">
        <v>13</v>
      </c>
      <c r="D39" s="146"/>
      <c r="E39" s="146"/>
      <c r="F39" s="24">
        <v>0</v>
      </c>
      <c r="G39" s="24">
        <v>0</v>
      </c>
      <c r="H39" s="25">
        <v>0</v>
      </c>
      <c r="I39" s="26">
        <v>9</v>
      </c>
      <c r="J39" s="24">
        <v>23</v>
      </c>
      <c r="K39" s="24">
        <v>211</v>
      </c>
      <c r="L39" s="24">
        <v>453</v>
      </c>
      <c r="M39" s="24">
        <v>402</v>
      </c>
      <c r="N39" s="25">
        <v>1098</v>
      </c>
      <c r="O39" s="27">
        <v>1098</v>
      </c>
    </row>
    <row r="40" spans="3:15" ht="49.5" customHeight="1" thickBot="1">
      <c r="C40" s="151" t="s">
        <v>16</v>
      </c>
      <c r="D40" s="152"/>
      <c r="E40" s="152"/>
      <c r="F40" s="119">
        <v>0</v>
      </c>
      <c r="G40" s="119">
        <v>0</v>
      </c>
      <c r="H40" s="122">
        <v>0</v>
      </c>
      <c r="I40" s="123">
        <v>0</v>
      </c>
      <c r="J40" s="119">
        <v>1</v>
      </c>
      <c r="K40" s="119">
        <v>3</v>
      </c>
      <c r="L40" s="119">
        <v>2</v>
      </c>
      <c r="M40" s="119">
        <v>3</v>
      </c>
      <c r="N40" s="122">
        <v>9</v>
      </c>
      <c r="O40" s="121">
        <v>9</v>
      </c>
    </row>
    <row r="41" spans="3:15" ht="49.5" customHeight="1">
      <c r="C41" s="155" t="s">
        <v>35</v>
      </c>
      <c r="D41" s="156"/>
      <c r="E41" s="156"/>
      <c r="F41" s="33">
        <v>0</v>
      </c>
      <c r="G41" s="33">
        <v>0</v>
      </c>
      <c r="H41" s="34">
        <v>0</v>
      </c>
      <c r="I41" s="35">
        <v>149</v>
      </c>
      <c r="J41" s="33">
        <v>161</v>
      </c>
      <c r="K41" s="33">
        <v>180</v>
      </c>
      <c r="L41" s="33">
        <v>187</v>
      </c>
      <c r="M41" s="33">
        <v>94</v>
      </c>
      <c r="N41" s="34">
        <v>771</v>
      </c>
      <c r="O41" s="36">
        <v>771</v>
      </c>
    </row>
    <row r="42" spans="3:15" ht="49.5" customHeight="1">
      <c r="C42" s="145" t="s">
        <v>13</v>
      </c>
      <c r="D42" s="146"/>
      <c r="E42" s="146"/>
      <c r="F42" s="24">
        <v>0</v>
      </c>
      <c r="G42" s="24">
        <v>0</v>
      </c>
      <c r="H42" s="25">
        <v>0</v>
      </c>
      <c r="I42" s="26">
        <v>149</v>
      </c>
      <c r="J42" s="24">
        <v>160</v>
      </c>
      <c r="K42" s="24">
        <v>177</v>
      </c>
      <c r="L42" s="24">
        <v>186</v>
      </c>
      <c r="M42" s="24">
        <v>91</v>
      </c>
      <c r="N42" s="25">
        <v>763</v>
      </c>
      <c r="O42" s="27">
        <v>763</v>
      </c>
    </row>
    <row r="43" spans="3:15" ht="49.5" customHeight="1" thickBot="1">
      <c r="C43" s="151" t="s">
        <v>16</v>
      </c>
      <c r="D43" s="152"/>
      <c r="E43" s="152"/>
      <c r="F43" s="119">
        <v>0</v>
      </c>
      <c r="G43" s="119">
        <v>0</v>
      </c>
      <c r="H43" s="122">
        <v>0</v>
      </c>
      <c r="I43" s="123">
        <v>0</v>
      </c>
      <c r="J43" s="119">
        <v>1</v>
      </c>
      <c r="K43" s="119">
        <v>3</v>
      </c>
      <c r="L43" s="119">
        <v>1</v>
      </c>
      <c r="M43" s="119">
        <v>3</v>
      </c>
      <c r="N43" s="122">
        <v>8</v>
      </c>
      <c r="O43" s="121">
        <v>8</v>
      </c>
    </row>
    <row r="44" spans="3:15" ht="49.5" customHeight="1">
      <c r="C44" s="155" t="s">
        <v>21</v>
      </c>
      <c r="D44" s="156"/>
      <c r="E44" s="156"/>
      <c r="F44" s="33">
        <v>0</v>
      </c>
      <c r="G44" s="33">
        <v>0</v>
      </c>
      <c r="H44" s="34">
        <v>0</v>
      </c>
      <c r="I44" s="35">
        <v>7</v>
      </c>
      <c r="J44" s="33">
        <v>15</v>
      </c>
      <c r="K44" s="33">
        <v>42</v>
      </c>
      <c r="L44" s="33">
        <v>161</v>
      </c>
      <c r="M44" s="33">
        <v>119</v>
      </c>
      <c r="N44" s="34">
        <v>344</v>
      </c>
      <c r="O44" s="36">
        <v>344</v>
      </c>
    </row>
    <row r="45" spans="3:15" ht="49.5" customHeight="1">
      <c r="C45" s="145" t="s">
        <v>13</v>
      </c>
      <c r="D45" s="146"/>
      <c r="E45" s="146"/>
      <c r="F45" s="24">
        <v>0</v>
      </c>
      <c r="G45" s="24">
        <v>0</v>
      </c>
      <c r="H45" s="25">
        <v>0</v>
      </c>
      <c r="I45" s="26">
        <v>7</v>
      </c>
      <c r="J45" s="24">
        <v>15</v>
      </c>
      <c r="K45" s="24">
        <v>41</v>
      </c>
      <c r="L45" s="24">
        <v>159</v>
      </c>
      <c r="M45" s="24">
        <v>118</v>
      </c>
      <c r="N45" s="25">
        <v>340</v>
      </c>
      <c r="O45" s="27">
        <v>340</v>
      </c>
    </row>
    <row r="46" spans="3:15" ht="49.5" customHeight="1" thickBot="1">
      <c r="C46" s="151" t="s">
        <v>16</v>
      </c>
      <c r="D46" s="152"/>
      <c r="E46" s="152"/>
      <c r="F46" s="119">
        <v>0</v>
      </c>
      <c r="G46" s="119">
        <v>0</v>
      </c>
      <c r="H46" s="122">
        <v>0</v>
      </c>
      <c r="I46" s="123">
        <v>0</v>
      </c>
      <c r="J46" s="119">
        <v>0</v>
      </c>
      <c r="K46" s="119">
        <v>1</v>
      </c>
      <c r="L46" s="119">
        <v>2</v>
      </c>
      <c r="M46" s="119">
        <v>1</v>
      </c>
      <c r="N46" s="122">
        <v>4</v>
      </c>
      <c r="O46" s="121">
        <v>4</v>
      </c>
    </row>
    <row r="47" spans="3:15" ht="49.5" customHeight="1" thickBot="1">
      <c r="C47" s="153" t="s">
        <v>17</v>
      </c>
      <c r="D47" s="154"/>
      <c r="E47" s="154"/>
      <c r="F47" s="125">
        <v>0</v>
      </c>
      <c r="G47" s="125">
        <v>0</v>
      </c>
      <c r="H47" s="126">
        <v>0</v>
      </c>
      <c r="I47" s="127">
        <v>165</v>
      </c>
      <c r="J47" s="125">
        <v>200</v>
      </c>
      <c r="K47" s="125">
        <v>434</v>
      </c>
      <c r="L47" s="125">
        <v>800</v>
      </c>
      <c r="M47" s="125">
        <v>616</v>
      </c>
      <c r="N47" s="126">
        <v>2215</v>
      </c>
      <c r="O47" s="128">
        <v>2215</v>
      </c>
    </row>
    <row r="48" ht="34.5" customHeight="1"/>
  </sheetData>
  <sheetProtection/>
  <mergeCells count="43">
    <mergeCell ref="C6:E6"/>
    <mergeCell ref="C7:E7"/>
    <mergeCell ref="F6:G6"/>
    <mergeCell ref="F7:G7"/>
    <mergeCell ref="H6:I6"/>
    <mergeCell ref="H7:I7"/>
    <mergeCell ref="I28:O28"/>
    <mergeCell ref="P28:P29"/>
    <mergeCell ref="C28:E29"/>
    <mergeCell ref="C36:E37"/>
    <mergeCell ref="F36:H36"/>
    <mergeCell ref="O36:O37"/>
    <mergeCell ref="I36:N36"/>
    <mergeCell ref="F28:H28"/>
    <mergeCell ref="C20:E21"/>
    <mergeCell ref="C31:E31"/>
    <mergeCell ref="C32:E32"/>
    <mergeCell ref="F20:H20"/>
    <mergeCell ref="C23:E23"/>
    <mergeCell ref="C24:E24"/>
    <mergeCell ref="F1:N1"/>
    <mergeCell ref="F2:N2"/>
    <mergeCell ref="O2:P2"/>
    <mergeCell ref="O3:P3"/>
    <mergeCell ref="P20:P21"/>
    <mergeCell ref="I20:O20"/>
    <mergeCell ref="J6:K6"/>
    <mergeCell ref="J7:K7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C15:E15"/>
    <mergeCell ref="C11:E11"/>
    <mergeCell ref="N10:P10"/>
    <mergeCell ref="N9:P9"/>
    <mergeCell ref="C14:E14"/>
    <mergeCell ref="C16:E16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26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80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36</v>
      </c>
      <c r="P4" s="189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37</v>
      </c>
      <c r="D7" s="191"/>
      <c r="E7" s="191"/>
      <c r="F7" s="194" t="s">
        <v>38</v>
      </c>
      <c r="G7" s="195"/>
      <c r="H7" s="195"/>
      <c r="I7" s="196" t="s">
        <v>39</v>
      </c>
      <c r="J7" s="196"/>
      <c r="K7" s="196"/>
      <c r="L7" s="196"/>
      <c r="M7" s="196"/>
      <c r="N7" s="196"/>
      <c r="O7" s="197"/>
      <c r="P7" s="198" t="s">
        <v>6</v>
      </c>
      <c r="Q7" s="17"/>
    </row>
    <row r="8" spans="3:17" ht="42" customHeight="1" thickBot="1">
      <c r="C8" s="192"/>
      <c r="D8" s="193"/>
      <c r="E8" s="193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9"/>
      <c r="Q8" s="17"/>
    </row>
    <row r="9" spans="3:17" ht="30" customHeight="1" thickBot="1">
      <c r="C9" s="49" t="s">
        <v>41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4151</v>
      </c>
      <c r="G10" s="60">
        <f>SUM(G11,G17,G20,G24,G28,G29)</f>
        <v>4791</v>
      </c>
      <c r="H10" s="85">
        <f>SUM(F10:G10)</f>
        <v>8942</v>
      </c>
      <c r="I10" s="135">
        <f aca="true" t="shared" si="0" ref="I10:N10">SUM(I11,I17,I20,I24,I28,I29)</f>
        <v>0</v>
      </c>
      <c r="J10" s="60">
        <f t="shared" si="0"/>
        <v>8467</v>
      </c>
      <c r="K10" s="60">
        <f t="shared" si="0"/>
        <v>5797</v>
      </c>
      <c r="L10" s="60">
        <f t="shared" si="0"/>
        <v>3644</v>
      </c>
      <c r="M10" s="60">
        <f t="shared" si="0"/>
        <v>2646</v>
      </c>
      <c r="N10" s="60">
        <f t="shared" si="0"/>
        <v>1291</v>
      </c>
      <c r="O10" s="129">
        <f>SUM(I10:N10)</f>
        <v>21845</v>
      </c>
      <c r="P10" s="87">
        <f>SUM(O10,H10)</f>
        <v>30787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636</v>
      </c>
      <c r="G11" s="65">
        <v>897</v>
      </c>
      <c r="H11" s="66">
        <v>1533</v>
      </c>
      <c r="I11" s="136">
        <v>0</v>
      </c>
      <c r="J11" s="65">
        <v>1695</v>
      </c>
      <c r="K11" s="65">
        <v>1167</v>
      </c>
      <c r="L11" s="65">
        <v>805</v>
      </c>
      <c r="M11" s="65">
        <v>668</v>
      </c>
      <c r="N11" s="65">
        <v>442</v>
      </c>
      <c r="O11" s="130">
        <v>4777</v>
      </c>
      <c r="P11" s="68">
        <v>6310</v>
      </c>
    </row>
    <row r="12" spans="3:16" s="61" customFormat="1" ht="30" customHeight="1">
      <c r="C12" s="62"/>
      <c r="D12" s="63"/>
      <c r="E12" s="69" t="s">
        <v>44</v>
      </c>
      <c r="F12" s="65">
        <v>544</v>
      </c>
      <c r="G12" s="65">
        <v>706</v>
      </c>
      <c r="H12" s="66">
        <v>1250</v>
      </c>
      <c r="I12" s="136">
        <v>0</v>
      </c>
      <c r="J12" s="65">
        <v>1057</v>
      </c>
      <c r="K12" s="65">
        <v>604</v>
      </c>
      <c r="L12" s="65">
        <v>317</v>
      </c>
      <c r="M12" s="65">
        <v>256</v>
      </c>
      <c r="N12" s="65">
        <v>148</v>
      </c>
      <c r="O12" s="130">
        <v>2382</v>
      </c>
      <c r="P12" s="68">
        <v>3632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v>0</v>
      </c>
      <c r="I13" s="136">
        <v>0</v>
      </c>
      <c r="J13" s="65">
        <v>0</v>
      </c>
      <c r="K13" s="65">
        <v>9</v>
      </c>
      <c r="L13" s="65">
        <v>13</v>
      </c>
      <c r="M13" s="65">
        <v>26</v>
      </c>
      <c r="N13" s="65">
        <v>35</v>
      </c>
      <c r="O13" s="130">
        <v>83</v>
      </c>
      <c r="P13" s="68">
        <v>83</v>
      </c>
    </row>
    <row r="14" spans="3:16" s="61" customFormat="1" ht="30" customHeight="1">
      <c r="C14" s="62"/>
      <c r="D14" s="63"/>
      <c r="E14" s="69" t="s">
        <v>46</v>
      </c>
      <c r="F14" s="65">
        <v>32</v>
      </c>
      <c r="G14" s="65">
        <v>58</v>
      </c>
      <c r="H14" s="66">
        <v>90</v>
      </c>
      <c r="I14" s="136">
        <v>0</v>
      </c>
      <c r="J14" s="65">
        <v>179</v>
      </c>
      <c r="K14" s="65">
        <v>119</v>
      </c>
      <c r="L14" s="65">
        <v>113</v>
      </c>
      <c r="M14" s="65">
        <v>105</v>
      </c>
      <c r="N14" s="65">
        <v>74</v>
      </c>
      <c r="O14" s="130">
        <v>590</v>
      </c>
      <c r="P14" s="68">
        <v>680</v>
      </c>
    </row>
    <row r="15" spans="3:16" s="61" customFormat="1" ht="30" customHeight="1">
      <c r="C15" s="62"/>
      <c r="D15" s="63"/>
      <c r="E15" s="69" t="s">
        <v>47</v>
      </c>
      <c r="F15" s="65">
        <v>31</v>
      </c>
      <c r="G15" s="65">
        <v>78</v>
      </c>
      <c r="H15" s="66">
        <v>109</v>
      </c>
      <c r="I15" s="136">
        <v>0</v>
      </c>
      <c r="J15" s="65">
        <v>148</v>
      </c>
      <c r="K15" s="65">
        <v>122</v>
      </c>
      <c r="L15" s="65">
        <v>100</v>
      </c>
      <c r="M15" s="65">
        <v>57</v>
      </c>
      <c r="N15" s="65">
        <v>43</v>
      </c>
      <c r="O15" s="130">
        <v>470</v>
      </c>
      <c r="P15" s="68">
        <v>579</v>
      </c>
    </row>
    <row r="16" spans="3:16" s="61" customFormat="1" ht="30" customHeight="1">
      <c r="C16" s="62"/>
      <c r="D16" s="63"/>
      <c r="E16" s="69" t="s">
        <v>48</v>
      </c>
      <c r="F16" s="65">
        <v>29</v>
      </c>
      <c r="G16" s="65">
        <v>55</v>
      </c>
      <c r="H16" s="66">
        <v>84</v>
      </c>
      <c r="I16" s="136">
        <v>0</v>
      </c>
      <c r="J16" s="65">
        <v>311</v>
      </c>
      <c r="K16" s="65">
        <v>313</v>
      </c>
      <c r="L16" s="65">
        <v>262</v>
      </c>
      <c r="M16" s="65">
        <v>224</v>
      </c>
      <c r="N16" s="65">
        <v>142</v>
      </c>
      <c r="O16" s="130">
        <v>1252</v>
      </c>
      <c r="P16" s="68">
        <v>1336</v>
      </c>
    </row>
    <row r="17" spans="3:16" s="61" customFormat="1" ht="30" customHeight="1">
      <c r="C17" s="62"/>
      <c r="D17" s="70" t="s">
        <v>49</v>
      </c>
      <c r="E17" s="71"/>
      <c r="F17" s="65">
        <v>1160</v>
      </c>
      <c r="G17" s="65">
        <v>1142</v>
      </c>
      <c r="H17" s="66">
        <v>2302</v>
      </c>
      <c r="I17" s="136">
        <v>0</v>
      </c>
      <c r="J17" s="65">
        <v>2053</v>
      </c>
      <c r="K17" s="65">
        <v>1246</v>
      </c>
      <c r="L17" s="65">
        <v>651</v>
      </c>
      <c r="M17" s="65">
        <v>427</v>
      </c>
      <c r="N17" s="65">
        <v>163</v>
      </c>
      <c r="O17" s="130">
        <v>4540</v>
      </c>
      <c r="P17" s="68">
        <v>6842</v>
      </c>
    </row>
    <row r="18" spans="3:16" s="61" customFormat="1" ht="30" customHeight="1">
      <c r="C18" s="62"/>
      <c r="D18" s="63"/>
      <c r="E18" s="69" t="s">
        <v>50</v>
      </c>
      <c r="F18" s="65">
        <v>905</v>
      </c>
      <c r="G18" s="65">
        <v>841</v>
      </c>
      <c r="H18" s="66">
        <v>1746</v>
      </c>
      <c r="I18" s="136">
        <v>0</v>
      </c>
      <c r="J18" s="65">
        <v>1415</v>
      </c>
      <c r="K18" s="65">
        <v>897</v>
      </c>
      <c r="L18" s="65">
        <v>461</v>
      </c>
      <c r="M18" s="65">
        <v>343</v>
      </c>
      <c r="N18" s="65">
        <v>135</v>
      </c>
      <c r="O18" s="130">
        <v>3251</v>
      </c>
      <c r="P18" s="68">
        <v>4997</v>
      </c>
    </row>
    <row r="19" spans="3:16" s="61" customFormat="1" ht="30" customHeight="1">
      <c r="C19" s="62"/>
      <c r="D19" s="63"/>
      <c r="E19" s="69" t="s">
        <v>51</v>
      </c>
      <c r="F19" s="65">
        <v>255</v>
      </c>
      <c r="G19" s="65">
        <v>301</v>
      </c>
      <c r="H19" s="66">
        <v>556</v>
      </c>
      <c r="I19" s="136">
        <v>0</v>
      </c>
      <c r="J19" s="65">
        <v>638</v>
      </c>
      <c r="K19" s="65">
        <v>349</v>
      </c>
      <c r="L19" s="65">
        <v>190</v>
      </c>
      <c r="M19" s="65">
        <v>84</v>
      </c>
      <c r="N19" s="65">
        <v>28</v>
      </c>
      <c r="O19" s="130">
        <v>1289</v>
      </c>
      <c r="P19" s="68">
        <v>1845</v>
      </c>
    </row>
    <row r="20" spans="3:16" s="61" customFormat="1" ht="30" customHeight="1">
      <c r="C20" s="62"/>
      <c r="D20" s="70" t="s">
        <v>52</v>
      </c>
      <c r="E20" s="71"/>
      <c r="F20" s="65">
        <v>4</v>
      </c>
      <c r="G20" s="65">
        <v>18</v>
      </c>
      <c r="H20" s="66">
        <v>22</v>
      </c>
      <c r="I20" s="136">
        <v>0</v>
      </c>
      <c r="J20" s="65">
        <v>162</v>
      </c>
      <c r="K20" s="65">
        <v>178</v>
      </c>
      <c r="L20" s="65">
        <v>189</v>
      </c>
      <c r="M20" s="65">
        <v>168</v>
      </c>
      <c r="N20" s="65">
        <v>70</v>
      </c>
      <c r="O20" s="130">
        <v>767</v>
      </c>
      <c r="P20" s="68">
        <v>789</v>
      </c>
    </row>
    <row r="21" spans="3:16" s="61" customFormat="1" ht="30" customHeight="1">
      <c r="C21" s="62"/>
      <c r="D21" s="63"/>
      <c r="E21" s="69" t="s">
        <v>53</v>
      </c>
      <c r="F21" s="65">
        <v>4</v>
      </c>
      <c r="G21" s="65">
        <v>17</v>
      </c>
      <c r="H21" s="66">
        <v>21</v>
      </c>
      <c r="I21" s="136">
        <v>0</v>
      </c>
      <c r="J21" s="65">
        <v>130</v>
      </c>
      <c r="K21" s="65">
        <v>152</v>
      </c>
      <c r="L21" s="65">
        <v>170</v>
      </c>
      <c r="M21" s="65">
        <v>156</v>
      </c>
      <c r="N21" s="65">
        <v>66</v>
      </c>
      <c r="O21" s="130">
        <v>674</v>
      </c>
      <c r="P21" s="68">
        <v>695</v>
      </c>
    </row>
    <row r="22" spans="3:16" s="61" customFormat="1" ht="30" customHeight="1">
      <c r="C22" s="62"/>
      <c r="D22" s="63"/>
      <c r="E22" s="72" t="s">
        <v>54</v>
      </c>
      <c r="F22" s="65">
        <v>0</v>
      </c>
      <c r="G22" s="65">
        <v>1</v>
      </c>
      <c r="H22" s="66">
        <v>1</v>
      </c>
      <c r="I22" s="136">
        <v>0</v>
      </c>
      <c r="J22" s="65">
        <v>32</v>
      </c>
      <c r="K22" s="65">
        <v>26</v>
      </c>
      <c r="L22" s="65">
        <v>19</v>
      </c>
      <c r="M22" s="65">
        <v>12</v>
      </c>
      <c r="N22" s="65">
        <v>4</v>
      </c>
      <c r="O22" s="130">
        <v>93</v>
      </c>
      <c r="P22" s="68">
        <v>94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v>0</v>
      </c>
      <c r="P23" s="68"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571</v>
      </c>
      <c r="G24" s="65">
        <f>SUM(G25:G27)</f>
        <v>861</v>
      </c>
      <c r="H24" s="66">
        <f>SUM(F24:G24)</f>
        <v>1432</v>
      </c>
      <c r="I24" s="136">
        <f aca="true" t="shared" si="1" ref="I24:N24">SUM(I25:I27)</f>
        <v>0</v>
      </c>
      <c r="J24" s="65">
        <f t="shared" si="1"/>
        <v>1361</v>
      </c>
      <c r="K24" s="65">
        <f t="shared" si="1"/>
        <v>1287</v>
      </c>
      <c r="L24" s="65">
        <f t="shared" si="1"/>
        <v>864</v>
      </c>
      <c r="M24" s="65">
        <f t="shared" si="1"/>
        <v>583</v>
      </c>
      <c r="N24" s="65">
        <f t="shared" si="1"/>
        <v>275</v>
      </c>
      <c r="O24" s="130">
        <f>SUM(I24:N24)</f>
        <v>4370</v>
      </c>
      <c r="P24" s="68">
        <f>SUM(H24,O24)</f>
        <v>5802</v>
      </c>
    </row>
    <row r="25" spans="3:16" s="61" customFormat="1" ht="30" customHeight="1">
      <c r="C25" s="62"/>
      <c r="D25" s="63"/>
      <c r="E25" s="72" t="s">
        <v>57</v>
      </c>
      <c r="F25" s="65">
        <v>529</v>
      </c>
      <c r="G25" s="65">
        <v>822</v>
      </c>
      <c r="H25" s="66">
        <v>1351</v>
      </c>
      <c r="I25" s="136">
        <v>0</v>
      </c>
      <c r="J25" s="65">
        <v>1305</v>
      </c>
      <c r="K25" s="65">
        <v>1253</v>
      </c>
      <c r="L25" s="65">
        <v>827</v>
      </c>
      <c r="M25" s="65">
        <v>570</v>
      </c>
      <c r="N25" s="65">
        <v>271</v>
      </c>
      <c r="O25" s="130">
        <v>4226</v>
      </c>
      <c r="P25" s="68">
        <v>5577</v>
      </c>
    </row>
    <row r="26" spans="3:16" s="61" customFormat="1" ht="30" customHeight="1">
      <c r="C26" s="62"/>
      <c r="D26" s="63"/>
      <c r="E26" s="72" t="s">
        <v>58</v>
      </c>
      <c r="F26" s="65">
        <v>20</v>
      </c>
      <c r="G26" s="65">
        <v>20</v>
      </c>
      <c r="H26" s="66">
        <f>SUM(F26:G26)</f>
        <v>40</v>
      </c>
      <c r="I26" s="136">
        <v>0</v>
      </c>
      <c r="J26" s="65">
        <v>19</v>
      </c>
      <c r="K26" s="65">
        <v>20</v>
      </c>
      <c r="L26" s="65">
        <v>20</v>
      </c>
      <c r="M26" s="65">
        <v>8</v>
      </c>
      <c r="N26" s="65">
        <v>3</v>
      </c>
      <c r="O26" s="130">
        <f>SUM(I26:N26)</f>
        <v>70</v>
      </c>
      <c r="P26" s="68">
        <f>SUM(H26,O26)</f>
        <v>110</v>
      </c>
    </row>
    <row r="27" spans="3:16" s="61" customFormat="1" ht="30" customHeight="1">
      <c r="C27" s="62"/>
      <c r="D27" s="63"/>
      <c r="E27" s="72" t="s">
        <v>59</v>
      </c>
      <c r="F27" s="65">
        <v>22</v>
      </c>
      <c r="G27" s="65">
        <v>19</v>
      </c>
      <c r="H27" s="66">
        <f>SUM(F27:G27)</f>
        <v>41</v>
      </c>
      <c r="I27" s="136">
        <v>0</v>
      </c>
      <c r="J27" s="65">
        <v>37</v>
      </c>
      <c r="K27" s="65">
        <v>14</v>
      </c>
      <c r="L27" s="65">
        <v>17</v>
      </c>
      <c r="M27" s="65">
        <v>5</v>
      </c>
      <c r="N27" s="65">
        <v>1</v>
      </c>
      <c r="O27" s="130">
        <f>SUM(I27:N27)</f>
        <v>74</v>
      </c>
      <c r="P27" s="68">
        <f>SUM(H27,O27)</f>
        <v>115</v>
      </c>
    </row>
    <row r="28" spans="3:16" s="61" customFormat="1" ht="30" customHeight="1">
      <c r="C28" s="62"/>
      <c r="D28" s="74" t="s">
        <v>60</v>
      </c>
      <c r="E28" s="75"/>
      <c r="F28" s="65">
        <v>20</v>
      </c>
      <c r="G28" s="65">
        <v>15</v>
      </c>
      <c r="H28" s="66">
        <v>35</v>
      </c>
      <c r="I28" s="136">
        <v>0</v>
      </c>
      <c r="J28" s="65">
        <v>78</v>
      </c>
      <c r="K28" s="65">
        <v>68</v>
      </c>
      <c r="L28" s="65">
        <v>60</v>
      </c>
      <c r="M28" s="65">
        <v>67</v>
      </c>
      <c r="N28" s="65">
        <v>26</v>
      </c>
      <c r="O28" s="130">
        <v>299</v>
      </c>
      <c r="P28" s="68">
        <v>334</v>
      </c>
    </row>
    <row r="29" spans="3:16" s="61" customFormat="1" ht="30" customHeight="1" thickBot="1">
      <c r="C29" s="76"/>
      <c r="D29" s="77" t="s">
        <v>61</v>
      </c>
      <c r="E29" s="78"/>
      <c r="F29" s="79">
        <v>1760</v>
      </c>
      <c r="G29" s="79">
        <v>1858</v>
      </c>
      <c r="H29" s="80">
        <v>3618</v>
      </c>
      <c r="I29" s="137">
        <v>0</v>
      </c>
      <c r="J29" s="79">
        <v>3118</v>
      </c>
      <c r="K29" s="79">
        <v>1851</v>
      </c>
      <c r="L29" s="79">
        <v>1075</v>
      </c>
      <c r="M29" s="79">
        <v>733</v>
      </c>
      <c r="N29" s="79">
        <v>315</v>
      </c>
      <c r="O29" s="131">
        <v>7092</v>
      </c>
      <c r="P29" s="82">
        <v>10710</v>
      </c>
    </row>
    <row r="30" spans="3:16" s="61" customFormat="1" ht="30" customHeight="1">
      <c r="C30" s="59" t="s">
        <v>62</v>
      </c>
      <c r="D30" s="83"/>
      <c r="E30" s="84"/>
      <c r="F30" s="60">
        <v>12</v>
      </c>
      <c r="G30" s="60">
        <v>18</v>
      </c>
      <c r="H30" s="85">
        <v>30</v>
      </c>
      <c r="I30" s="135">
        <v>0</v>
      </c>
      <c r="J30" s="60">
        <v>1157</v>
      </c>
      <c r="K30" s="60">
        <v>797</v>
      </c>
      <c r="L30" s="60">
        <v>642</v>
      </c>
      <c r="M30" s="60">
        <v>515</v>
      </c>
      <c r="N30" s="60">
        <v>304</v>
      </c>
      <c r="O30" s="129">
        <v>3415</v>
      </c>
      <c r="P30" s="87">
        <v>3445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139</v>
      </c>
      <c r="K31" s="89">
        <v>123</v>
      </c>
      <c r="L31" s="89">
        <v>90</v>
      </c>
      <c r="M31" s="89">
        <v>52</v>
      </c>
      <c r="N31" s="89">
        <v>13</v>
      </c>
      <c r="O31" s="132">
        <v>417</v>
      </c>
      <c r="P31" s="92">
        <v>417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18</v>
      </c>
      <c r="K32" s="65">
        <v>13</v>
      </c>
      <c r="L32" s="65">
        <v>8</v>
      </c>
      <c r="M32" s="65">
        <v>6</v>
      </c>
      <c r="N32" s="65">
        <v>5</v>
      </c>
      <c r="O32" s="130">
        <v>50</v>
      </c>
      <c r="P32" s="68">
        <v>50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773</v>
      </c>
      <c r="K33" s="65">
        <v>455</v>
      </c>
      <c r="L33" s="65">
        <v>249</v>
      </c>
      <c r="M33" s="65">
        <v>129</v>
      </c>
      <c r="N33" s="65">
        <v>47</v>
      </c>
      <c r="O33" s="130">
        <v>1653</v>
      </c>
      <c r="P33" s="68">
        <v>1653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0</v>
      </c>
      <c r="H34" s="66">
        <v>0</v>
      </c>
      <c r="I34" s="136">
        <v>0</v>
      </c>
      <c r="J34" s="65">
        <v>37</v>
      </c>
      <c r="K34" s="65">
        <v>33</v>
      </c>
      <c r="L34" s="65">
        <v>50</v>
      </c>
      <c r="M34" s="65">
        <v>36</v>
      </c>
      <c r="N34" s="65">
        <v>19</v>
      </c>
      <c r="O34" s="130">
        <v>175</v>
      </c>
      <c r="P34" s="68">
        <v>175</v>
      </c>
    </row>
    <row r="35" spans="3:16" s="61" customFormat="1" ht="30" customHeight="1">
      <c r="C35" s="62"/>
      <c r="D35" s="74" t="s">
        <v>66</v>
      </c>
      <c r="E35" s="75"/>
      <c r="F35" s="65">
        <v>12</v>
      </c>
      <c r="G35" s="65">
        <v>18</v>
      </c>
      <c r="H35" s="66">
        <v>30</v>
      </c>
      <c r="I35" s="136">
        <v>0</v>
      </c>
      <c r="J35" s="65">
        <v>115</v>
      </c>
      <c r="K35" s="65">
        <v>81</v>
      </c>
      <c r="L35" s="65">
        <v>52</v>
      </c>
      <c r="M35" s="65">
        <v>27</v>
      </c>
      <c r="N35" s="65">
        <v>11</v>
      </c>
      <c r="O35" s="130">
        <v>286</v>
      </c>
      <c r="P35" s="68">
        <v>316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0</v>
      </c>
      <c r="H36" s="66">
        <v>0</v>
      </c>
      <c r="I36" s="138">
        <v>0</v>
      </c>
      <c r="J36" s="65">
        <v>72</v>
      </c>
      <c r="K36" s="65">
        <v>85</v>
      </c>
      <c r="L36" s="65">
        <v>112</v>
      </c>
      <c r="M36" s="65">
        <v>60</v>
      </c>
      <c r="N36" s="65">
        <v>39</v>
      </c>
      <c r="O36" s="130">
        <v>368</v>
      </c>
      <c r="P36" s="68">
        <v>368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81" t="s">
        <v>69</v>
      </c>
      <c r="E38" s="182"/>
      <c r="F38" s="65">
        <v>0</v>
      </c>
      <c r="G38" s="65">
        <v>0</v>
      </c>
      <c r="H38" s="66">
        <v>0</v>
      </c>
      <c r="I38" s="138">
        <v>0</v>
      </c>
      <c r="J38" s="65">
        <v>3</v>
      </c>
      <c r="K38" s="65">
        <v>7</v>
      </c>
      <c r="L38" s="65">
        <v>81</v>
      </c>
      <c r="M38" s="65">
        <v>205</v>
      </c>
      <c r="N38" s="65">
        <v>170</v>
      </c>
      <c r="O38" s="130">
        <v>466</v>
      </c>
      <c r="P38" s="68">
        <v>466</v>
      </c>
    </row>
    <row r="39" spans="3:16" s="61" customFormat="1" ht="30" customHeight="1" thickBot="1">
      <c r="C39" s="76"/>
      <c r="D39" s="183" t="s">
        <v>70</v>
      </c>
      <c r="E39" s="184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164</v>
      </c>
      <c r="K40" s="60">
        <v>208</v>
      </c>
      <c r="L40" s="60">
        <v>435</v>
      </c>
      <c r="M40" s="60">
        <v>812</v>
      </c>
      <c r="N40" s="60">
        <v>632</v>
      </c>
      <c r="O40" s="129">
        <v>2251</v>
      </c>
      <c r="P40" s="87">
        <v>2251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9</v>
      </c>
      <c r="K41" s="65">
        <v>24</v>
      </c>
      <c r="L41" s="65">
        <v>213</v>
      </c>
      <c r="M41" s="65">
        <v>461</v>
      </c>
      <c r="N41" s="65">
        <v>415</v>
      </c>
      <c r="O41" s="130">
        <v>1122</v>
      </c>
      <c r="P41" s="68">
        <v>1122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148</v>
      </c>
      <c r="K42" s="65">
        <v>169</v>
      </c>
      <c r="L42" s="65">
        <v>178</v>
      </c>
      <c r="M42" s="65">
        <v>190</v>
      </c>
      <c r="N42" s="65">
        <v>94</v>
      </c>
      <c r="O42" s="130">
        <v>779</v>
      </c>
      <c r="P42" s="68">
        <v>779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7</v>
      </c>
      <c r="K43" s="79">
        <v>15</v>
      </c>
      <c r="L43" s="79">
        <v>44</v>
      </c>
      <c r="M43" s="79">
        <v>161</v>
      </c>
      <c r="N43" s="79">
        <v>123</v>
      </c>
      <c r="O43" s="131">
        <v>350</v>
      </c>
      <c r="P43" s="82">
        <v>350</v>
      </c>
    </row>
    <row r="44" spans="3:16" s="61" customFormat="1" ht="30" customHeight="1" thickBot="1">
      <c r="C44" s="185" t="s">
        <v>75</v>
      </c>
      <c r="D44" s="186"/>
      <c r="E44" s="187"/>
      <c r="F44" s="99">
        <f>SUM(F10,F30,F40)</f>
        <v>4163</v>
      </c>
      <c r="G44" s="99">
        <f>SUM(G10,G30,G40)</f>
        <v>4809</v>
      </c>
      <c r="H44" s="101">
        <f>SUM(F44:G44)</f>
        <v>8972</v>
      </c>
      <c r="I44" s="142">
        <f aca="true" t="shared" si="2" ref="I44:N44">SUM(I10,I30,I40)</f>
        <v>0</v>
      </c>
      <c r="J44" s="99">
        <f t="shared" si="2"/>
        <v>9788</v>
      </c>
      <c r="K44" s="99">
        <f t="shared" si="2"/>
        <v>6802</v>
      </c>
      <c r="L44" s="99">
        <f t="shared" si="2"/>
        <v>4721</v>
      </c>
      <c r="M44" s="99">
        <f t="shared" si="2"/>
        <v>3973</v>
      </c>
      <c r="N44" s="99">
        <f t="shared" si="2"/>
        <v>2227</v>
      </c>
      <c r="O44" s="134">
        <f>SUM(I44:N44)</f>
        <v>27511</v>
      </c>
      <c r="P44" s="103">
        <f>SUM(H44,O44)</f>
        <v>36483</v>
      </c>
    </row>
    <row r="45" spans="3:17" s="61" customFormat="1" ht="30" customHeight="1" thickBot="1" thickTop="1">
      <c r="C45" s="100" t="s">
        <v>76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v>4529172</v>
      </c>
      <c r="G46" s="60">
        <v>7977680</v>
      </c>
      <c r="H46" s="85">
        <v>12506852</v>
      </c>
      <c r="I46" s="86">
        <v>0</v>
      </c>
      <c r="J46" s="60">
        <v>25694488</v>
      </c>
      <c r="K46" s="60">
        <v>21053026</v>
      </c>
      <c r="L46" s="60">
        <v>17668015</v>
      </c>
      <c r="M46" s="60">
        <v>15949851</v>
      </c>
      <c r="N46" s="60">
        <v>8321357</v>
      </c>
      <c r="O46" s="129">
        <v>88686737</v>
      </c>
      <c r="P46" s="87">
        <v>101193589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1077957</v>
      </c>
      <c r="G47" s="65">
        <v>2011546</v>
      </c>
      <c r="H47" s="66">
        <v>3089503</v>
      </c>
      <c r="I47" s="67">
        <v>0</v>
      </c>
      <c r="J47" s="65">
        <v>4785006</v>
      </c>
      <c r="K47" s="65">
        <v>3970224</v>
      </c>
      <c r="L47" s="65">
        <v>3612442</v>
      </c>
      <c r="M47" s="65">
        <v>3416761</v>
      </c>
      <c r="N47" s="65">
        <v>2722448</v>
      </c>
      <c r="O47" s="130">
        <v>18506881</v>
      </c>
      <c r="P47" s="68">
        <v>21596384</v>
      </c>
    </row>
    <row r="48" spans="3:16" s="61" customFormat="1" ht="30" customHeight="1">
      <c r="C48" s="62"/>
      <c r="D48" s="63"/>
      <c r="E48" s="69" t="s">
        <v>44</v>
      </c>
      <c r="F48" s="65">
        <v>885197</v>
      </c>
      <c r="G48" s="65">
        <v>1454405</v>
      </c>
      <c r="H48" s="66">
        <v>2339602</v>
      </c>
      <c r="I48" s="67">
        <v>0</v>
      </c>
      <c r="J48" s="65">
        <v>3259168</v>
      </c>
      <c r="K48" s="65">
        <v>2643772</v>
      </c>
      <c r="L48" s="65">
        <v>2370778</v>
      </c>
      <c r="M48" s="65">
        <v>2352427</v>
      </c>
      <c r="N48" s="65">
        <v>1852328</v>
      </c>
      <c r="O48" s="130">
        <v>12478473</v>
      </c>
      <c r="P48" s="68">
        <v>14818075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67">
        <v>0</v>
      </c>
      <c r="J49" s="65">
        <v>0</v>
      </c>
      <c r="K49" s="65">
        <v>33916</v>
      </c>
      <c r="L49" s="65">
        <v>96534</v>
      </c>
      <c r="M49" s="65">
        <v>176086</v>
      </c>
      <c r="N49" s="65">
        <v>239084</v>
      </c>
      <c r="O49" s="130">
        <v>545620</v>
      </c>
      <c r="P49" s="68">
        <v>545620</v>
      </c>
    </row>
    <row r="50" spans="3:16" s="61" customFormat="1" ht="30" customHeight="1">
      <c r="C50" s="62"/>
      <c r="D50" s="63"/>
      <c r="E50" s="69" t="s">
        <v>46</v>
      </c>
      <c r="F50" s="65">
        <v>81461</v>
      </c>
      <c r="G50" s="65">
        <v>215640</v>
      </c>
      <c r="H50" s="66">
        <v>297101</v>
      </c>
      <c r="I50" s="67">
        <v>0</v>
      </c>
      <c r="J50" s="65">
        <v>670070</v>
      </c>
      <c r="K50" s="65">
        <v>503539</v>
      </c>
      <c r="L50" s="65">
        <v>484566</v>
      </c>
      <c r="M50" s="65">
        <v>443819</v>
      </c>
      <c r="N50" s="65">
        <v>355793</v>
      </c>
      <c r="O50" s="130">
        <v>2457787</v>
      </c>
      <c r="P50" s="68">
        <v>2754888</v>
      </c>
    </row>
    <row r="51" spans="3:16" s="61" customFormat="1" ht="30" customHeight="1">
      <c r="C51" s="62"/>
      <c r="D51" s="63"/>
      <c r="E51" s="69" t="s">
        <v>47</v>
      </c>
      <c r="F51" s="65">
        <v>86392</v>
      </c>
      <c r="G51" s="65">
        <v>296710</v>
      </c>
      <c r="H51" s="66">
        <v>383102</v>
      </c>
      <c r="I51" s="67">
        <v>0</v>
      </c>
      <c r="J51" s="65">
        <v>613326</v>
      </c>
      <c r="K51" s="65">
        <v>526348</v>
      </c>
      <c r="L51" s="65">
        <v>454006</v>
      </c>
      <c r="M51" s="65">
        <v>275867</v>
      </c>
      <c r="N51" s="65">
        <v>172570</v>
      </c>
      <c r="O51" s="130">
        <v>2042117</v>
      </c>
      <c r="P51" s="68">
        <v>2425219</v>
      </c>
    </row>
    <row r="52" spans="3:16" s="61" customFormat="1" ht="30" customHeight="1">
      <c r="C52" s="62"/>
      <c r="D52" s="63"/>
      <c r="E52" s="69" t="s">
        <v>48</v>
      </c>
      <c r="F52" s="65">
        <v>24907</v>
      </c>
      <c r="G52" s="65">
        <v>44791</v>
      </c>
      <c r="H52" s="66">
        <v>69698</v>
      </c>
      <c r="I52" s="67">
        <v>0</v>
      </c>
      <c r="J52" s="65">
        <v>242442</v>
      </c>
      <c r="K52" s="65">
        <v>262649</v>
      </c>
      <c r="L52" s="65">
        <v>206558</v>
      </c>
      <c r="M52" s="65">
        <v>168562</v>
      </c>
      <c r="N52" s="65">
        <v>102673</v>
      </c>
      <c r="O52" s="130">
        <v>982884</v>
      </c>
      <c r="P52" s="68">
        <v>1052582</v>
      </c>
    </row>
    <row r="53" spans="3:16" s="61" customFormat="1" ht="30" customHeight="1">
      <c r="C53" s="62"/>
      <c r="D53" s="70" t="s">
        <v>49</v>
      </c>
      <c r="E53" s="71"/>
      <c r="F53" s="65">
        <v>2275314</v>
      </c>
      <c r="G53" s="65">
        <v>4363820</v>
      </c>
      <c r="H53" s="66">
        <v>6639134</v>
      </c>
      <c r="I53" s="67">
        <v>0</v>
      </c>
      <c r="J53" s="65">
        <v>14036102</v>
      </c>
      <c r="K53" s="65">
        <v>10723746</v>
      </c>
      <c r="L53" s="65">
        <v>7732178</v>
      </c>
      <c r="M53" s="65">
        <v>6368053</v>
      </c>
      <c r="N53" s="65">
        <v>2795862</v>
      </c>
      <c r="O53" s="130">
        <v>41655941</v>
      </c>
      <c r="P53" s="68">
        <v>48295075</v>
      </c>
    </row>
    <row r="54" spans="3:16" s="61" customFormat="1" ht="30" customHeight="1">
      <c r="C54" s="62"/>
      <c r="D54" s="63"/>
      <c r="E54" s="69" t="s">
        <v>50</v>
      </c>
      <c r="F54" s="65">
        <v>1719812</v>
      </c>
      <c r="G54" s="65">
        <v>3106671</v>
      </c>
      <c r="H54" s="66">
        <v>4826483</v>
      </c>
      <c r="I54" s="67">
        <v>0</v>
      </c>
      <c r="J54" s="65">
        <v>10139145</v>
      </c>
      <c r="K54" s="65">
        <v>8117504</v>
      </c>
      <c r="L54" s="65">
        <v>5867231</v>
      </c>
      <c r="M54" s="65">
        <v>5426418</v>
      </c>
      <c r="N54" s="65">
        <v>2422607</v>
      </c>
      <c r="O54" s="130">
        <v>31972905</v>
      </c>
      <c r="P54" s="68">
        <v>36799388</v>
      </c>
    </row>
    <row r="55" spans="3:16" s="61" customFormat="1" ht="30" customHeight="1">
      <c r="C55" s="62"/>
      <c r="D55" s="63"/>
      <c r="E55" s="69" t="s">
        <v>51</v>
      </c>
      <c r="F55" s="65">
        <v>555502</v>
      </c>
      <c r="G55" s="65">
        <v>1257149</v>
      </c>
      <c r="H55" s="66">
        <v>1812651</v>
      </c>
      <c r="I55" s="67">
        <v>0</v>
      </c>
      <c r="J55" s="65">
        <v>3896957</v>
      </c>
      <c r="K55" s="65">
        <v>2606242</v>
      </c>
      <c r="L55" s="65">
        <v>1864947</v>
      </c>
      <c r="M55" s="65">
        <v>941635</v>
      </c>
      <c r="N55" s="65">
        <v>373255</v>
      </c>
      <c r="O55" s="130">
        <v>9683036</v>
      </c>
      <c r="P55" s="68">
        <v>11495687</v>
      </c>
    </row>
    <row r="56" spans="3:16" s="61" customFormat="1" ht="30" customHeight="1">
      <c r="C56" s="62"/>
      <c r="D56" s="70" t="s">
        <v>52</v>
      </c>
      <c r="E56" s="71"/>
      <c r="F56" s="65">
        <v>9897</v>
      </c>
      <c r="G56" s="65">
        <v>95986</v>
      </c>
      <c r="H56" s="66">
        <v>105883</v>
      </c>
      <c r="I56" s="67">
        <v>0</v>
      </c>
      <c r="J56" s="65">
        <v>882004</v>
      </c>
      <c r="K56" s="65">
        <v>1372231</v>
      </c>
      <c r="L56" s="65">
        <v>2220937</v>
      </c>
      <c r="M56" s="65">
        <v>2539648</v>
      </c>
      <c r="N56" s="65">
        <v>1083344</v>
      </c>
      <c r="O56" s="130">
        <v>8098164</v>
      </c>
      <c r="P56" s="68">
        <v>8204047</v>
      </c>
    </row>
    <row r="57" spans="3:16" s="61" customFormat="1" ht="30" customHeight="1">
      <c r="C57" s="62"/>
      <c r="D57" s="63"/>
      <c r="E57" s="69" t="s">
        <v>53</v>
      </c>
      <c r="F57" s="65">
        <v>9897</v>
      </c>
      <c r="G57" s="65">
        <v>92910</v>
      </c>
      <c r="H57" s="66">
        <v>102807</v>
      </c>
      <c r="I57" s="67">
        <v>0</v>
      </c>
      <c r="J57" s="65">
        <v>710873</v>
      </c>
      <c r="K57" s="65">
        <v>1170855</v>
      </c>
      <c r="L57" s="65">
        <v>2077576</v>
      </c>
      <c r="M57" s="65">
        <v>2456116</v>
      </c>
      <c r="N57" s="65">
        <v>1044418</v>
      </c>
      <c r="O57" s="130">
        <v>7459838</v>
      </c>
      <c r="P57" s="68">
        <v>7562645</v>
      </c>
    </row>
    <row r="58" spans="3:16" s="61" customFormat="1" ht="30" customHeight="1">
      <c r="C58" s="62"/>
      <c r="D58" s="63"/>
      <c r="E58" s="72" t="s">
        <v>54</v>
      </c>
      <c r="F58" s="65">
        <v>0</v>
      </c>
      <c r="G58" s="65">
        <v>3076</v>
      </c>
      <c r="H58" s="66">
        <v>3076</v>
      </c>
      <c r="I58" s="67">
        <v>0</v>
      </c>
      <c r="J58" s="65">
        <v>171131</v>
      </c>
      <c r="K58" s="65">
        <v>201376</v>
      </c>
      <c r="L58" s="65">
        <v>143361</v>
      </c>
      <c r="M58" s="65">
        <v>83532</v>
      </c>
      <c r="N58" s="65">
        <v>38926</v>
      </c>
      <c r="O58" s="130">
        <v>638326</v>
      </c>
      <c r="P58" s="68">
        <v>641402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67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v>0</v>
      </c>
      <c r="P59" s="68">
        <v>0</v>
      </c>
    </row>
    <row r="60" spans="3:16" s="61" customFormat="1" ht="30" customHeight="1">
      <c r="C60" s="62"/>
      <c r="D60" s="70" t="s">
        <v>56</v>
      </c>
      <c r="E60" s="71"/>
      <c r="F60" s="65">
        <v>264911</v>
      </c>
      <c r="G60" s="65">
        <v>531928</v>
      </c>
      <c r="H60" s="66">
        <v>796839</v>
      </c>
      <c r="I60" s="67">
        <v>0</v>
      </c>
      <c r="J60" s="65">
        <v>952820</v>
      </c>
      <c r="K60" s="65">
        <v>1565482</v>
      </c>
      <c r="L60" s="65">
        <v>1283042</v>
      </c>
      <c r="M60" s="65">
        <v>983326</v>
      </c>
      <c r="N60" s="65">
        <v>576242</v>
      </c>
      <c r="O60" s="130">
        <v>5360912</v>
      </c>
      <c r="P60" s="68">
        <v>6157751</v>
      </c>
    </row>
    <row r="61" spans="3:16" s="61" customFormat="1" ht="30" customHeight="1">
      <c r="C61" s="62"/>
      <c r="D61" s="63"/>
      <c r="E61" s="72" t="s">
        <v>57</v>
      </c>
      <c r="F61" s="65">
        <v>264911</v>
      </c>
      <c r="G61" s="65">
        <v>531928</v>
      </c>
      <c r="H61" s="66">
        <v>796839</v>
      </c>
      <c r="I61" s="67">
        <v>0</v>
      </c>
      <c r="J61" s="65">
        <v>952820</v>
      </c>
      <c r="K61" s="65">
        <v>1565482</v>
      </c>
      <c r="L61" s="65">
        <v>1283042</v>
      </c>
      <c r="M61" s="65">
        <v>983326</v>
      </c>
      <c r="N61" s="65">
        <v>576242</v>
      </c>
      <c r="O61" s="130">
        <v>5360912</v>
      </c>
      <c r="P61" s="68">
        <v>6157751</v>
      </c>
    </row>
    <row r="62" spans="3:16" s="61" customFormat="1" ht="30" customHeight="1" hidden="1">
      <c r="C62" s="62"/>
      <c r="D62" s="63"/>
      <c r="E62" s="72" t="s">
        <v>58</v>
      </c>
      <c r="F62" s="65">
        <v>0</v>
      </c>
      <c r="G62" s="65">
        <v>0</v>
      </c>
      <c r="H62" s="66"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v>0</v>
      </c>
      <c r="P62" s="68">
        <v>0</v>
      </c>
    </row>
    <row r="63" spans="3:16" s="61" customFormat="1" ht="30" customHeight="1" hidden="1">
      <c r="C63" s="62"/>
      <c r="D63" s="63"/>
      <c r="E63" s="72" t="s">
        <v>59</v>
      </c>
      <c r="F63" s="65">
        <v>0</v>
      </c>
      <c r="G63" s="65">
        <v>0</v>
      </c>
      <c r="H63" s="66"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30">
        <v>0</v>
      </c>
      <c r="P63" s="68">
        <v>0</v>
      </c>
    </row>
    <row r="64" spans="3:16" s="61" customFormat="1" ht="30" customHeight="1">
      <c r="C64" s="62"/>
      <c r="D64" s="74" t="s">
        <v>60</v>
      </c>
      <c r="E64" s="75"/>
      <c r="F64" s="65">
        <v>119393</v>
      </c>
      <c r="G64" s="65">
        <v>158960</v>
      </c>
      <c r="H64" s="66">
        <v>278353</v>
      </c>
      <c r="I64" s="67">
        <v>0</v>
      </c>
      <c r="J64" s="65">
        <v>1354879</v>
      </c>
      <c r="K64" s="65">
        <v>1262677</v>
      </c>
      <c r="L64" s="65">
        <v>1242641</v>
      </c>
      <c r="M64" s="65">
        <v>1571122</v>
      </c>
      <c r="N64" s="65">
        <v>689809</v>
      </c>
      <c r="O64" s="130">
        <v>6121128</v>
      </c>
      <c r="P64" s="68">
        <v>6399481</v>
      </c>
    </row>
    <row r="65" spans="3:16" s="61" customFormat="1" ht="30" customHeight="1" thickBot="1">
      <c r="C65" s="76"/>
      <c r="D65" s="77" t="s">
        <v>61</v>
      </c>
      <c r="E65" s="78"/>
      <c r="F65" s="79">
        <v>781700</v>
      </c>
      <c r="G65" s="79">
        <v>815440</v>
      </c>
      <c r="H65" s="80">
        <v>1597140</v>
      </c>
      <c r="I65" s="81">
        <v>0</v>
      </c>
      <c r="J65" s="79">
        <v>3683677</v>
      </c>
      <c r="K65" s="79">
        <v>2158666</v>
      </c>
      <c r="L65" s="79">
        <v>1576775</v>
      </c>
      <c r="M65" s="79">
        <v>1070941</v>
      </c>
      <c r="N65" s="79">
        <v>453652</v>
      </c>
      <c r="O65" s="131">
        <v>8943711</v>
      </c>
      <c r="P65" s="82">
        <v>10540851</v>
      </c>
    </row>
    <row r="66" spans="3:16" s="61" customFormat="1" ht="30" customHeight="1">
      <c r="C66" s="59" t="s">
        <v>62</v>
      </c>
      <c r="D66" s="83"/>
      <c r="E66" s="84"/>
      <c r="F66" s="60">
        <v>56213</v>
      </c>
      <c r="G66" s="60">
        <v>148539</v>
      </c>
      <c r="H66" s="85">
        <v>204752</v>
      </c>
      <c r="I66" s="86">
        <v>0</v>
      </c>
      <c r="J66" s="60">
        <v>9762134</v>
      </c>
      <c r="K66" s="60">
        <v>9657743</v>
      </c>
      <c r="L66" s="60">
        <v>11961862</v>
      </c>
      <c r="M66" s="60">
        <v>12331363</v>
      </c>
      <c r="N66" s="60">
        <v>8777273</v>
      </c>
      <c r="O66" s="129">
        <v>52490375</v>
      </c>
      <c r="P66" s="87">
        <v>52695127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91">
        <v>0</v>
      </c>
      <c r="J67" s="89">
        <v>918198</v>
      </c>
      <c r="K67" s="89">
        <v>1354280</v>
      </c>
      <c r="L67" s="89">
        <v>1553333</v>
      </c>
      <c r="M67" s="89">
        <v>1112612</v>
      </c>
      <c r="N67" s="89">
        <v>362924</v>
      </c>
      <c r="O67" s="132">
        <v>5301347</v>
      </c>
      <c r="P67" s="92">
        <v>5301347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5">
        <v>0</v>
      </c>
      <c r="I68" s="91">
        <v>0</v>
      </c>
      <c r="J68" s="65">
        <v>31566</v>
      </c>
      <c r="K68" s="65">
        <v>20848</v>
      </c>
      <c r="L68" s="65">
        <v>14300</v>
      </c>
      <c r="M68" s="65">
        <v>9466</v>
      </c>
      <c r="N68" s="65">
        <v>22845</v>
      </c>
      <c r="O68" s="130">
        <v>99025</v>
      </c>
      <c r="P68" s="68">
        <v>99025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5">
        <v>0</v>
      </c>
      <c r="I69" s="91">
        <v>0</v>
      </c>
      <c r="J69" s="65">
        <v>4992974</v>
      </c>
      <c r="K69" s="65">
        <v>3885553</v>
      </c>
      <c r="L69" s="65">
        <v>2950779</v>
      </c>
      <c r="M69" s="65">
        <v>2143590</v>
      </c>
      <c r="N69" s="65">
        <v>1013741</v>
      </c>
      <c r="O69" s="130">
        <v>14986637</v>
      </c>
      <c r="P69" s="68">
        <v>14986637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0</v>
      </c>
      <c r="H70" s="65">
        <v>0</v>
      </c>
      <c r="I70" s="67">
        <v>0</v>
      </c>
      <c r="J70" s="65">
        <v>467417</v>
      </c>
      <c r="K70" s="65">
        <v>349745</v>
      </c>
      <c r="L70" s="65">
        <v>825331</v>
      </c>
      <c r="M70" s="65">
        <v>636910</v>
      </c>
      <c r="N70" s="65">
        <v>436874</v>
      </c>
      <c r="O70" s="130">
        <v>2716277</v>
      </c>
      <c r="P70" s="68">
        <v>2716277</v>
      </c>
    </row>
    <row r="71" spans="3:16" s="61" customFormat="1" ht="30" customHeight="1">
      <c r="C71" s="62"/>
      <c r="D71" s="74" t="s">
        <v>66</v>
      </c>
      <c r="E71" s="75"/>
      <c r="F71" s="65">
        <v>56213</v>
      </c>
      <c r="G71" s="65">
        <v>148539</v>
      </c>
      <c r="H71" s="65">
        <v>204752</v>
      </c>
      <c r="I71" s="67">
        <v>0</v>
      </c>
      <c r="J71" s="65">
        <v>1505383</v>
      </c>
      <c r="K71" s="65">
        <v>1502626</v>
      </c>
      <c r="L71" s="65">
        <v>1307247</v>
      </c>
      <c r="M71" s="65">
        <v>655407</v>
      </c>
      <c r="N71" s="65">
        <v>351832</v>
      </c>
      <c r="O71" s="130">
        <v>5322495</v>
      </c>
      <c r="P71" s="68">
        <v>5527247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0</v>
      </c>
      <c r="H72" s="65">
        <v>0</v>
      </c>
      <c r="I72" s="91">
        <v>0</v>
      </c>
      <c r="J72" s="65">
        <v>1778512</v>
      </c>
      <c r="K72" s="65">
        <v>2366359</v>
      </c>
      <c r="L72" s="65">
        <v>3139890</v>
      </c>
      <c r="M72" s="65">
        <v>1670869</v>
      </c>
      <c r="N72" s="65">
        <v>1135125</v>
      </c>
      <c r="O72" s="130">
        <v>10090755</v>
      </c>
      <c r="P72" s="68">
        <v>10090755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5"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81" t="s">
        <v>69</v>
      </c>
      <c r="E74" s="182"/>
      <c r="F74" s="65">
        <v>0</v>
      </c>
      <c r="G74" s="65">
        <v>0</v>
      </c>
      <c r="H74" s="66">
        <v>0</v>
      </c>
      <c r="I74" s="91">
        <v>0</v>
      </c>
      <c r="J74" s="65">
        <v>68084</v>
      </c>
      <c r="K74" s="65">
        <v>178332</v>
      </c>
      <c r="L74" s="65">
        <v>2170982</v>
      </c>
      <c r="M74" s="65">
        <v>6102509</v>
      </c>
      <c r="N74" s="65">
        <v>5453932</v>
      </c>
      <c r="O74" s="130">
        <v>13973839</v>
      </c>
      <c r="P74" s="68">
        <v>13973839</v>
      </c>
    </row>
    <row r="75" spans="3:16" s="61" customFormat="1" ht="30" customHeight="1" thickBot="1">
      <c r="C75" s="76"/>
      <c r="D75" s="183" t="s">
        <v>70</v>
      </c>
      <c r="E75" s="184"/>
      <c r="F75" s="93">
        <v>0</v>
      </c>
      <c r="G75" s="93">
        <v>0</v>
      </c>
      <c r="H75" s="94"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97">
        <v>0</v>
      </c>
      <c r="J76" s="60">
        <v>4002038</v>
      </c>
      <c r="K76" s="60">
        <v>5625146</v>
      </c>
      <c r="L76" s="60">
        <v>12140512</v>
      </c>
      <c r="M76" s="60">
        <v>24707307</v>
      </c>
      <c r="N76" s="60">
        <v>20495254</v>
      </c>
      <c r="O76" s="129">
        <v>66970257</v>
      </c>
      <c r="P76" s="87">
        <v>66970257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91">
        <v>0</v>
      </c>
      <c r="J77" s="65">
        <v>201199</v>
      </c>
      <c r="K77" s="65">
        <v>577359</v>
      </c>
      <c r="L77" s="65">
        <v>5405233</v>
      </c>
      <c r="M77" s="65">
        <v>12868039</v>
      </c>
      <c r="N77" s="65">
        <v>12475528</v>
      </c>
      <c r="O77" s="130">
        <v>31527358</v>
      </c>
      <c r="P77" s="68">
        <v>31527358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91">
        <v>0</v>
      </c>
      <c r="J78" s="65">
        <v>3714455</v>
      </c>
      <c r="K78" s="65">
        <v>4605718</v>
      </c>
      <c r="L78" s="65">
        <v>5172588</v>
      </c>
      <c r="M78" s="65">
        <v>5826789</v>
      </c>
      <c r="N78" s="65">
        <v>3051649</v>
      </c>
      <c r="O78" s="130">
        <v>22371199</v>
      </c>
      <c r="P78" s="68">
        <v>22371199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98">
        <v>0</v>
      </c>
      <c r="J79" s="79">
        <v>86384</v>
      </c>
      <c r="K79" s="79">
        <v>442069</v>
      </c>
      <c r="L79" s="79">
        <v>1562691</v>
      </c>
      <c r="M79" s="79">
        <v>6012479</v>
      </c>
      <c r="N79" s="79">
        <v>4968077</v>
      </c>
      <c r="O79" s="131">
        <v>13071700</v>
      </c>
      <c r="P79" s="82">
        <v>13071700</v>
      </c>
    </row>
    <row r="80" spans="3:16" s="61" customFormat="1" ht="30" customHeight="1" thickBot="1">
      <c r="C80" s="185" t="s">
        <v>75</v>
      </c>
      <c r="D80" s="186"/>
      <c r="E80" s="186"/>
      <c r="F80" s="99">
        <v>4585385</v>
      </c>
      <c r="G80" s="99">
        <v>8126219</v>
      </c>
      <c r="H80" s="101">
        <v>12711604</v>
      </c>
      <c r="I80" s="102">
        <v>0</v>
      </c>
      <c r="J80" s="99">
        <v>39458660</v>
      </c>
      <c r="K80" s="99">
        <v>36335915</v>
      </c>
      <c r="L80" s="99">
        <v>41770389</v>
      </c>
      <c r="M80" s="99">
        <v>52988521</v>
      </c>
      <c r="N80" s="99">
        <v>37593884</v>
      </c>
      <c r="O80" s="134">
        <v>208147369</v>
      </c>
      <c r="P80" s="103">
        <v>220858973</v>
      </c>
    </row>
    <row r="81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8:E38"/>
    <mergeCell ref="D39:E39"/>
    <mergeCell ref="C44:E44"/>
    <mergeCell ref="D74:E74"/>
    <mergeCell ref="D75:E75"/>
    <mergeCell ref="C80:E80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26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80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36</v>
      </c>
      <c r="P4" s="189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37</v>
      </c>
      <c r="D7" s="191"/>
      <c r="E7" s="191"/>
      <c r="F7" s="194" t="s">
        <v>38</v>
      </c>
      <c r="G7" s="195"/>
      <c r="H7" s="195"/>
      <c r="I7" s="196" t="s">
        <v>39</v>
      </c>
      <c r="J7" s="196"/>
      <c r="K7" s="196"/>
      <c r="L7" s="196"/>
      <c r="M7" s="196"/>
      <c r="N7" s="196"/>
      <c r="O7" s="197"/>
      <c r="P7" s="198" t="s">
        <v>6</v>
      </c>
      <c r="Q7" s="17"/>
    </row>
    <row r="8" spans="3:17" ht="42" customHeight="1" thickBot="1">
      <c r="C8" s="192"/>
      <c r="D8" s="193"/>
      <c r="E8" s="193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9"/>
      <c r="Q8" s="17"/>
    </row>
    <row r="9" spans="3:17" ht="30" customHeight="1" thickBot="1">
      <c r="C9" s="49" t="s">
        <v>77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47909771</v>
      </c>
      <c r="G10" s="60">
        <f>SUM(G11,G17,G20,G24,G28,G29)</f>
        <v>82005979</v>
      </c>
      <c r="H10" s="85">
        <f>SUM(F10:G10)</f>
        <v>129915750</v>
      </c>
      <c r="I10" s="135">
        <f aca="true" t="shared" si="0" ref="I10:N10">SUM(I11,I17,I20,I24,I28,I29)</f>
        <v>0</v>
      </c>
      <c r="J10" s="60">
        <f t="shared" si="0"/>
        <v>260808172</v>
      </c>
      <c r="K10" s="60">
        <f t="shared" si="0"/>
        <v>212195298</v>
      </c>
      <c r="L10" s="60">
        <f t="shared" si="0"/>
        <v>178776281</v>
      </c>
      <c r="M10" s="60">
        <f t="shared" si="0"/>
        <v>160578111</v>
      </c>
      <c r="N10" s="60">
        <f t="shared" si="0"/>
        <v>83534292</v>
      </c>
      <c r="O10" s="129">
        <f>SUM(I10:N10)</f>
        <v>895892154</v>
      </c>
      <c r="P10" s="87">
        <f>SUM(O10,H10)</f>
        <v>1025807904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10783147</v>
      </c>
      <c r="G11" s="65">
        <v>20117258</v>
      </c>
      <c r="H11" s="66">
        <v>30900405</v>
      </c>
      <c r="I11" s="136">
        <v>0</v>
      </c>
      <c r="J11" s="65">
        <v>47872119</v>
      </c>
      <c r="K11" s="65">
        <v>39728949</v>
      </c>
      <c r="L11" s="65">
        <v>36185812</v>
      </c>
      <c r="M11" s="65">
        <v>34233833</v>
      </c>
      <c r="N11" s="65">
        <v>27286594</v>
      </c>
      <c r="O11" s="130">
        <v>185307307</v>
      </c>
      <c r="P11" s="68">
        <v>216207712</v>
      </c>
    </row>
    <row r="12" spans="3:16" s="61" customFormat="1" ht="30" customHeight="1">
      <c r="C12" s="62"/>
      <c r="D12" s="63"/>
      <c r="E12" s="69" t="s">
        <v>44</v>
      </c>
      <c r="F12" s="65">
        <v>8852806</v>
      </c>
      <c r="G12" s="65">
        <v>14545848</v>
      </c>
      <c r="H12" s="66">
        <v>23398654</v>
      </c>
      <c r="I12" s="136">
        <v>0</v>
      </c>
      <c r="J12" s="65">
        <v>32613560</v>
      </c>
      <c r="K12" s="65">
        <v>26460432</v>
      </c>
      <c r="L12" s="65">
        <v>23767173</v>
      </c>
      <c r="M12" s="65">
        <v>23579350</v>
      </c>
      <c r="N12" s="65">
        <v>18579680</v>
      </c>
      <c r="O12" s="130">
        <v>125000195</v>
      </c>
      <c r="P12" s="68">
        <v>148398849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v>0</v>
      </c>
      <c r="I13" s="136">
        <v>0</v>
      </c>
      <c r="J13" s="65">
        <v>0</v>
      </c>
      <c r="K13" s="65">
        <v>340804</v>
      </c>
      <c r="L13" s="65">
        <v>966710</v>
      </c>
      <c r="M13" s="65">
        <v>1769905</v>
      </c>
      <c r="N13" s="65">
        <v>2396047</v>
      </c>
      <c r="O13" s="130">
        <v>5473466</v>
      </c>
      <c r="P13" s="68">
        <v>5473466</v>
      </c>
    </row>
    <row r="14" spans="3:16" s="61" customFormat="1" ht="30" customHeight="1">
      <c r="C14" s="62"/>
      <c r="D14" s="63"/>
      <c r="E14" s="69" t="s">
        <v>46</v>
      </c>
      <c r="F14" s="65">
        <v>817351</v>
      </c>
      <c r="G14" s="65">
        <v>2156400</v>
      </c>
      <c r="H14" s="66">
        <v>2973751</v>
      </c>
      <c r="I14" s="136">
        <v>0</v>
      </c>
      <c r="J14" s="65">
        <v>6700879</v>
      </c>
      <c r="K14" s="65">
        <v>5037743</v>
      </c>
      <c r="L14" s="65">
        <v>4845660</v>
      </c>
      <c r="M14" s="65">
        <v>4440288</v>
      </c>
      <c r="N14" s="65">
        <v>3558437</v>
      </c>
      <c r="O14" s="130">
        <v>24583007</v>
      </c>
      <c r="P14" s="68">
        <v>27556758</v>
      </c>
    </row>
    <row r="15" spans="3:16" s="61" customFormat="1" ht="30" customHeight="1">
      <c r="C15" s="62"/>
      <c r="D15" s="63"/>
      <c r="E15" s="69" t="s">
        <v>47</v>
      </c>
      <c r="F15" s="65">
        <v>863920</v>
      </c>
      <c r="G15" s="65">
        <v>2967100</v>
      </c>
      <c r="H15" s="66">
        <v>3831020</v>
      </c>
      <c r="I15" s="136">
        <v>0</v>
      </c>
      <c r="J15" s="65">
        <v>6133260</v>
      </c>
      <c r="K15" s="65">
        <v>5263480</v>
      </c>
      <c r="L15" s="65">
        <v>4540689</v>
      </c>
      <c r="M15" s="65">
        <v>2758670</v>
      </c>
      <c r="N15" s="65">
        <v>1725700</v>
      </c>
      <c r="O15" s="130">
        <v>20421799</v>
      </c>
      <c r="P15" s="68">
        <v>24252819</v>
      </c>
    </row>
    <row r="16" spans="3:16" s="61" customFormat="1" ht="30" customHeight="1">
      <c r="C16" s="62"/>
      <c r="D16" s="63"/>
      <c r="E16" s="69" t="s">
        <v>48</v>
      </c>
      <c r="F16" s="65">
        <v>249070</v>
      </c>
      <c r="G16" s="65">
        <v>447910</v>
      </c>
      <c r="H16" s="66">
        <v>696980</v>
      </c>
      <c r="I16" s="136">
        <v>0</v>
      </c>
      <c r="J16" s="65">
        <v>2424420</v>
      </c>
      <c r="K16" s="65">
        <v>2626490</v>
      </c>
      <c r="L16" s="65">
        <v>2065580</v>
      </c>
      <c r="M16" s="65">
        <v>1685620</v>
      </c>
      <c r="N16" s="65">
        <v>1026730</v>
      </c>
      <c r="O16" s="130">
        <v>9828840</v>
      </c>
      <c r="P16" s="68">
        <v>10525820</v>
      </c>
    </row>
    <row r="17" spans="3:16" s="61" customFormat="1" ht="30" customHeight="1">
      <c r="C17" s="62"/>
      <c r="D17" s="70" t="s">
        <v>49</v>
      </c>
      <c r="E17" s="71"/>
      <c r="F17" s="65">
        <v>22754329</v>
      </c>
      <c r="G17" s="65">
        <v>43640077</v>
      </c>
      <c r="H17" s="66">
        <v>66394406</v>
      </c>
      <c r="I17" s="136">
        <v>0</v>
      </c>
      <c r="J17" s="65">
        <v>140398169</v>
      </c>
      <c r="K17" s="65">
        <v>107267070</v>
      </c>
      <c r="L17" s="65">
        <v>77359228</v>
      </c>
      <c r="M17" s="65">
        <v>63690403</v>
      </c>
      <c r="N17" s="65">
        <v>27968759</v>
      </c>
      <c r="O17" s="130">
        <v>416683629</v>
      </c>
      <c r="P17" s="68">
        <v>483078035</v>
      </c>
    </row>
    <row r="18" spans="3:16" s="61" customFormat="1" ht="30" customHeight="1">
      <c r="C18" s="62"/>
      <c r="D18" s="63"/>
      <c r="E18" s="69" t="s">
        <v>50</v>
      </c>
      <c r="F18" s="65">
        <v>17199309</v>
      </c>
      <c r="G18" s="65">
        <v>31068587</v>
      </c>
      <c r="H18" s="66">
        <v>48267896</v>
      </c>
      <c r="I18" s="136">
        <v>0</v>
      </c>
      <c r="J18" s="65">
        <v>101422738</v>
      </c>
      <c r="K18" s="65">
        <v>81192325</v>
      </c>
      <c r="L18" s="65">
        <v>58709758</v>
      </c>
      <c r="M18" s="65">
        <v>54274053</v>
      </c>
      <c r="N18" s="65">
        <v>24236209</v>
      </c>
      <c r="O18" s="130">
        <v>319835083</v>
      </c>
      <c r="P18" s="68">
        <v>368102979</v>
      </c>
    </row>
    <row r="19" spans="3:16" s="61" customFormat="1" ht="30" customHeight="1">
      <c r="C19" s="62"/>
      <c r="D19" s="63"/>
      <c r="E19" s="69" t="s">
        <v>51</v>
      </c>
      <c r="F19" s="65">
        <v>5555020</v>
      </c>
      <c r="G19" s="65">
        <v>12571490</v>
      </c>
      <c r="H19" s="66">
        <v>18126510</v>
      </c>
      <c r="I19" s="136">
        <v>0</v>
      </c>
      <c r="J19" s="65">
        <v>38975431</v>
      </c>
      <c r="K19" s="65">
        <v>26074745</v>
      </c>
      <c r="L19" s="65">
        <v>18649470</v>
      </c>
      <c r="M19" s="65">
        <v>9416350</v>
      </c>
      <c r="N19" s="65">
        <v>3732550</v>
      </c>
      <c r="O19" s="130">
        <v>96848546</v>
      </c>
      <c r="P19" s="68">
        <v>114975056</v>
      </c>
    </row>
    <row r="20" spans="3:16" s="61" customFormat="1" ht="30" customHeight="1">
      <c r="C20" s="62"/>
      <c r="D20" s="70" t="s">
        <v>52</v>
      </c>
      <c r="E20" s="71"/>
      <c r="F20" s="65">
        <v>98970</v>
      </c>
      <c r="G20" s="65">
        <v>959860</v>
      </c>
      <c r="H20" s="66">
        <v>1058830</v>
      </c>
      <c r="I20" s="136">
        <v>0</v>
      </c>
      <c r="J20" s="65">
        <v>8820040</v>
      </c>
      <c r="K20" s="65">
        <v>13723771</v>
      </c>
      <c r="L20" s="65">
        <v>22210138</v>
      </c>
      <c r="M20" s="65">
        <v>25400489</v>
      </c>
      <c r="N20" s="65">
        <v>10833440</v>
      </c>
      <c r="O20" s="130">
        <v>80987878</v>
      </c>
      <c r="P20" s="68">
        <v>82046708</v>
      </c>
    </row>
    <row r="21" spans="3:16" s="61" customFormat="1" ht="30" customHeight="1">
      <c r="C21" s="62"/>
      <c r="D21" s="63"/>
      <c r="E21" s="69" t="s">
        <v>53</v>
      </c>
      <c r="F21" s="65">
        <v>98970</v>
      </c>
      <c r="G21" s="65">
        <v>929100</v>
      </c>
      <c r="H21" s="66">
        <v>1028070</v>
      </c>
      <c r="I21" s="136">
        <v>0</v>
      </c>
      <c r="J21" s="65">
        <v>7108730</v>
      </c>
      <c r="K21" s="65">
        <v>11710011</v>
      </c>
      <c r="L21" s="65">
        <v>20776528</v>
      </c>
      <c r="M21" s="65">
        <v>24565169</v>
      </c>
      <c r="N21" s="65">
        <v>10444180</v>
      </c>
      <c r="O21" s="130">
        <v>74604618</v>
      </c>
      <c r="P21" s="68">
        <v>75632688</v>
      </c>
    </row>
    <row r="22" spans="3:16" s="61" customFormat="1" ht="30" customHeight="1">
      <c r="C22" s="62"/>
      <c r="D22" s="63"/>
      <c r="E22" s="72" t="s">
        <v>54</v>
      </c>
      <c r="F22" s="65">
        <v>0</v>
      </c>
      <c r="G22" s="65">
        <v>30760</v>
      </c>
      <c r="H22" s="66">
        <v>30760</v>
      </c>
      <c r="I22" s="136">
        <v>0</v>
      </c>
      <c r="J22" s="65">
        <v>1711310</v>
      </c>
      <c r="K22" s="65">
        <v>2013760</v>
      </c>
      <c r="L22" s="65">
        <v>1433610</v>
      </c>
      <c r="M22" s="65">
        <v>835320</v>
      </c>
      <c r="N22" s="65">
        <v>389260</v>
      </c>
      <c r="O22" s="130">
        <v>6383260</v>
      </c>
      <c r="P22" s="68">
        <v>6414020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v>0</v>
      </c>
      <c r="P23" s="68"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5247140</v>
      </c>
      <c r="G24" s="65">
        <f>SUM(G25:G27)</f>
        <v>7541836</v>
      </c>
      <c r="H24" s="66">
        <f>SUM(F24:G24)</f>
        <v>12788976</v>
      </c>
      <c r="I24" s="136">
        <f aca="true" t="shared" si="1" ref="I24:N24">SUM(I25:I27)</f>
        <v>0</v>
      </c>
      <c r="J24" s="65">
        <f t="shared" si="1"/>
        <v>13273050</v>
      </c>
      <c r="K24" s="65">
        <f t="shared" si="1"/>
        <v>17201460</v>
      </c>
      <c r="L24" s="65">
        <f t="shared" si="1"/>
        <v>14763537</v>
      </c>
      <c r="M24" s="65">
        <f t="shared" si="1"/>
        <v>10778048</v>
      </c>
      <c r="N24" s="65">
        <f t="shared" si="1"/>
        <v>5959772</v>
      </c>
      <c r="O24" s="130">
        <f>SUM(I24:N24)</f>
        <v>61975867</v>
      </c>
      <c r="P24" s="68">
        <f>SUM(H24,O24)</f>
        <v>74764843</v>
      </c>
    </row>
    <row r="25" spans="3:16" s="61" customFormat="1" ht="30" customHeight="1">
      <c r="C25" s="62"/>
      <c r="D25" s="63"/>
      <c r="E25" s="72" t="s">
        <v>57</v>
      </c>
      <c r="F25" s="65">
        <v>2649110</v>
      </c>
      <c r="G25" s="65">
        <v>5319280</v>
      </c>
      <c r="H25" s="66">
        <v>7968390</v>
      </c>
      <c r="I25" s="136">
        <v>0</v>
      </c>
      <c r="J25" s="65">
        <v>9528200</v>
      </c>
      <c r="K25" s="65">
        <v>15654820</v>
      </c>
      <c r="L25" s="65">
        <v>12830420</v>
      </c>
      <c r="M25" s="65">
        <v>9833260</v>
      </c>
      <c r="N25" s="65">
        <v>5762420</v>
      </c>
      <c r="O25" s="130">
        <v>53609120</v>
      </c>
      <c r="P25" s="68">
        <v>61577510</v>
      </c>
    </row>
    <row r="26" spans="3:16" s="61" customFormat="1" ht="30" customHeight="1">
      <c r="C26" s="62"/>
      <c r="D26" s="63"/>
      <c r="E26" s="72" t="s">
        <v>58</v>
      </c>
      <c r="F26" s="65">
        <v>681224</v>
      </c>
      <c r="G26" s="65">
        <v>609822</v>
      </c>
      <c r="H26" s="66">
        <f>SUM(F26:G26)</f>
        <v>1291046</v>
      </c>
      <c r="I26" s="136">
        <v>0</v>
      </c>
      <c r="J26" s="65">
        <v>597812</v>
      </c>
      <c r="K26" s="65">
        <v>613206</v>
      </c>
      <c r="L26" s="65">
        <v>588500</v>
      </c>
      <c r="M26" s="65">
        <v>315108</v>
      </c>
      <c r="N26" s="65">
        <v>172352</v>
      </c>
      <c r="O26" s="130">
        <f>SUM(I26:N26)</f>
        <v>2286978</v>
      </c>
      <c r="P26" s="68">
        <f>SUM(H26,O26)</f>
        <v>3578024</v>
      </c>
    </row>
    <row r="27" spans="3:16" s="61" customFormat="1" ht="30" customHeight="1">
      <c r="C27" s="62"/>
      <c r="D27" s="63"/>
      <c r="E27" s="72" t="s">
        <v>59</v>
      </c>
      <c r="F27" s="65">
        <v>1916806</v>
      </c>
      <c r="G27" s="65">
        <v>1612734</v>
      </c>
      <c r="H27" s="66">
        <f>SUM(F27:G27)</f>
        <v>3529540</v>
      </c>
      <c r="I27" s="136">
        <v>0</v>
      </c>
      <c r="J27" s="65">
        <v>3147038</v>
      </c>
      <c r="K27" s="65">
        <v>933434</v>
      </c>
      <c r="L27" s="65">
        <v>1344617</v>
      </c>
      <c r="M27" s="65">
        <v>629680</v>
      </c>
      <c r="N27" s="65">
        <v>25000</v>
      </c>
      <c r="O27" s="130">
        <f>SUM(I27:N27)</f>
        <v>6079769</v>
      </c>
      <c r="P27" s="68">
        <f>SUM(H27,O27)</f>
        <v>9609309</v>
      </c>
    </row>
    <row r="28" spans="3:16" s="61" customFormat="1" ht="30" customHeight="1">
      <c r="C28" s="62"/>
      <c r="D28" s="74" t="s">
        <v>60</v>
      </c>
      <c r="E28" s="75"/>
      <c r="F28" s="65">
        <v>1208583</v>
      </c>
      <c r="G28" s="65">
        <v>1592548</v>
      </c>
      <c r="H28" s="66">
        <v>2801131</v>
      </c>
      <c r="I28" s="136">
        <v>0</v>
      </c>
      <c r="J28" s="65">
        <v>13596124</v>
      </c>
      <c r="K28" s="65">
        <v>12678889</v>
      </c>
      <c r="L28" s="65">
        <v>12481496</v>
      </c>
      <c r="M28" s="65">
        <v>15757218</v>
      </c>
      <c r="N28" s="65">
        <v>6944701</v>
      </c>
      <c r="O28" s="130">
        <v>61458428</v>
      </c>
      <c r="P28" s="68">
        <v>64259559</v>
      </c>
    </row>
    <row r="29" spans="3:16" s="61" customFormat="1" ht="30" customHeight="1" thickBot="1">
      <c r="C29" s="76"/>
      <c r="D29" s="77" t="s">
        <v>61</v>
      </c>
      <c r="E29" s="78"/>
      <c r="F29" s="79">
        <v>7817602</v>
      </c>
      <c r="G29" s="79">
        <v>8154400</v>
      </c>
      <c r="H29" s="80">
        <v>15972002</v>
      </c>
      <c r="I29" s="137">
        <v>0</v>
      </c>
      <c r="J29" s="79">
        <v>36848670</v>
      </c>
      <c r="K29" s="79">
        <v>21595159</v>
      </c>
      <c r="L29" s="79">
        <v>15776070</v>
      </c>
      <c r="M29" s="79">
        <v>10718120</v>
      </c>
      <c r="N29" s="79">
        <v>4541026</v>
      </c>
      <c r="O29" s="131">
        <v>89479045</v>
      </c>
      <c r="P29" s="82">
        <v>105451047</v>
      </c>
    </row>
    <row r="30" spans="3:16" s="61" customFormat="1" ht="30" customHeight="1">
      <c r="C30" s="59" t="s">
        <v>62</v>
      </c>
      <c r="D30" s="83"/>
      <c r="E30" s="84"/>
      <c r="F30" s="60">
        <v>562130</v>
      </c>
      <c r="G30" s="60">
        <v>1485390</v>
      </c>
      <c r="H30" s="85">
        <v>2047520</v>
      </c>
      <c r="I30" s="135">
        <v>0</v>
      </c>
      <c r="J30" s="60">
        <v>97626092</v>
      </c>
      <c r="K30" s="60">
        <v>96612404</v>
      </c>
      <c r="L30" s="60">
        <v>119618620</v>
      </c>
      <c r="M30" s="60">
        <v>123331133</v>
      </c>
      <c r="N30" s="60">
        <v>87787221</v>
      </c>
      <c r="O30" s="129">
        <v>524975470</v>
      </c>
      <c r="P30" s="87">
        <v>527022990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9181980</v>
      </c>
      <c r="K31" s="89">
        <v>13560328</v>
      </c>
      <c r="L31" s="89">
        <v>15533330</v>
      </c>
      <c r="M31" s="89">
        <v>11126120</v>
      </c>
      <c r="N31" s="89">
        <v>3629240</v>
      </c>
      <c r="O31" s="132">
        <v>53030998</v>
      </c>
      <c r="P31" s="92">
        <v>53030998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315660</v>
      </c>
      <c r="K32" s="65">
        <v>208480</v>
      </c>
      <c r="L32" s="65">
        <v>143000</v>
      </c>
      <c r="M32" s="65">
        <v>94660</v>
      </c>
      <c r="N32" s="65">
        <v>228450</v>
      </c>
      <c r="O32" s="130">
        <v>990250</v>
      </c>
      <c r="P32" s="68">
        <v>990250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49934492</v>
      </c>
      <c r="K33" s="65">
        <v>38860066</v>
      </c>
      <c r="L33" s="65">
        <v>29507790</v>
      </c>
      <c r="M33" s="65">
        <v>21449499</v>
      </c>
      <c r="N33" s="65">
        <v>10151901</v>
      </c>
      <c r="O33" s="130">
        <v>149903748</v>
      </c>
      <c r="P33" s="68">
        <v>149903748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0</v>
      </c>
      <c r="H34" s="66">
        <v>0</v>
      </c>
      <c r="I34" s="136">
        <v>0</v>
      </c>
      <c r="J34" s="65">
        <v>4674170</v>
      </c>
      <c r="K34" s="65">
        <v>3497450</v>
      </c>
      <c r="L34" s="65">
        <v>8253310</v>
      </c>
      <c r="M34" s="65">
        <v>6369100</v>
      </c>
      <c r="N34" s="65">
        <v>4368740</v>
      </c>
      <c r="O34" s="130">
        <v>27162770</v>
      </c>
      <c r="P34" s="68">
        <v>27162770</v>
      </c>
    </row>
    <row r="35" spans="3:16" s="61" customFormat="1" ht="30" customHeight="1">
      <c r="C35" s="62"/>
      <c r="D35" s="74" t="s">
        <v>66</v>
      </c>
      <c r="E35" s="75"/>
      <c r="F35" s="65">
        <v>562130</v>
      </c>
      <c r="G35" s="65">
        <v>1485390</v>
      </c>
      <c r="H35" s="66">
        <v>2047520</v>
      </c>
      <c r="I35" s="136">
        <v>0</v>
      </c>
      <c r="J35" s="65">
        <v>15053830</v>
      </c>
      <c r="K35" s="65">
        <v>15026260</v>
      </c>
      <c r="L35" s="65">
        <v>13072470</v>
      </c>
      <c r="M35" s="65">
        <v>6554070</v>
      </c>
      <c r="N35" s="65">
        <v>3518320</v>
      </c>
      <c r="O35" s="130">
        <v>53224950</v>
      </c>
      <c r="P35" s="68">
        <v>55272470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0</v>
      </c>
      <c r="H36" s="66">
        <v>0</v>
      </c>
      <c r="I36" s="138">
        <v>0</v>
      </c>
      <c r="J36" s="65">
        <v>17785120</v>
      </c>
      <c r="K36" s="65">
        <v>23676500</v>
      </c>
      <c r="L36" s="65">
        <v>31398900</v>
      </c>
      <c r="M36" s="65">
        <v>16712594</v>
      </c>
      <c r="N36" s="65">
        <v>11351250</v>
      </c>
      <c r="O36" s="130">
        <v>100924364</v>
      </c>
      <c r="P36" s="68">
        <v>100924364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81" t="s">
        <v>69</v>
      </c>
      <c r="E38" s="200"/>
      <c r="F38" s="65">
        <v>0</v>
      </c>
      <c r="G38" s="65">
        <v>0</v>
      </c>
      <c r="H38" s="66">
        <v>0</v>
      </c>
      <c r="I38" s="138">
        <v>0</v>
      </c>
      <c r="J38" s="65">
        <v>680840</v>
      </c>
      <c r="K38" s="65">
        <v>1783320</v>
      </c>
      <c r="L38" s="65">
        <v>21709820</v>
      </c>
      <c r="M38" s="65">
        <v>61025090</v>
      </c>
      <c r="N38" s="65">
        <v>54539320</v>
      </c>
      <c r="O38" s="130">
        <v>139738390</v>
      </c>
      <c r="P38" s="68">
        <v>139738390</v>
      </c>
    </row>
    <row r="39" spans="3:16" s="61" customFormat="1" ht="30" customHeight="1" thickBot="1">
      <c r="C39" s="76"/>
      <c r="D39" s="183" t="s">
        <v>70</v>
      </c>
      <c r="E39" s="184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40030293</v>
      </c>
      <c r="K40" s="60">
        <v>56255439</v>
      </c>
      <c r="L40" s="60">
        <v>121424506</v>
      </c>
      <c r="M40" s="60">
        <v>247176713</v>
      </c>
      <c r="N40" s="60">
        <v>205093670</v>
      </c>
      <c r="O40" s="129">
        <v>669980621</v>
      </c>
      <c r="P40" s="87">
        <v>669980621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2018588</v>
      </c>
      <c r="K41" s="65">
        <v>5773590</v>
      </c>
      <c r="L41" s="65">
        <v>54062969</v>
      </c>
      <c r="M41" s="65">
        <v>128745340</v>
      </c>
      <c r="N41" s="65">
        <v>124857185</v>
      </c>
      <c r="O41" s="130">
        <v>315457672</v>
      </c>
      <c r="P41" s="68">
        <v>315457672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37147865</v>
      </c>
      <c r="K42" s="65">
        <v>46057180</v>
      </c>
      <c r="L42" s="65">
        <v>51734627</v>
      </c>
      <c r="M42" s="65">
        <v>58289840</v>
      </c>
      <c r="N42" s="65">
        <v>30532015</v>
      </c>
      <c r="O42" s="130">
        <v>223761527</v>
      </c>
      <c r="P42" s="68">
        <v>223761527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863840</v>
      </c>
      <c r="K43" s="79">
        <v>4424669</v>
      </c>
      <c r="L43" s="79">
        <v>15626910</v>
      </c>
      <c r="M43" s="79">
        <v>60141533</v>
      </c>
      <c r="N43" s="79">
        <v>49704470</v>
      </c>
      <c r="O43" s="131">
        <v>130761422</v>
      </c>
      <c r="P43" s="82">
        <v>130761422</v>
      </c>
    </row>
    <row r="44" spans="3:16" s="61" customFormat="1" ht="30" customHeight="1" thickBot="1">
      <c r="C44" s="185" t="s">
        <v>75</v>
      </c>
      <c r="D44" s="186"/>
      <c r="E44" s="186"/>
      <c r="F44" s="99">
        <f>SUM(F10,F30,F40)</f>
        <v>48471901</v>
      </c>
      <c r="G44" s="99">
        <f>SUM(G10,G30,G40)</f>
        <v>83491369</v>
      </c>
      <c r="H44" s="101">
        <f>SUM(F44:G44)</f>
        <v>131963270</v>
      </c>
      <c r="I44" s="142">
        <f aca="true" t="shared" si="2" ref="I44:N44">SUM(I10,I30,I40)</f>
        <v>0</v>
      </c>
      <c r="J44" s="99">
        <f t="shared" si="2"/>
        <v>398464557</v>
      </c>
      <c r="K44" s="99">
        <f t="shared" si="2"/>
        <v>365063141</v>
      </c>
      <c r="L44" s="99">
        <f t="shared" si="2"/>
        <v>419819407</v>
      </c>
      <c r="M44" s="99">
        <f t="shared" si="2"/>
        <v>531085957</v>
      </c>
      <c r="N44" s="99">
        <f t="shared" si="2"/>
        <v>376415183</v>
      </c>
      <c r="O44" s="134">
        <f>SUM(I44:N44)</f>
        <v>2090848245</v>
      </c>
      <c r="P44" s="103">
        <f>SUM(H44,O44)</f>
        <v>2222811515</v>
      </c>
    </row>
    <row r="45" spans="3:17" s="61" customFormat="1" ht="30" customHeight="1" thickBot="1" thickTop="1">
      <c r="C45" s="100" t="s">
        <v>78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43523911</v>
      </c>
      <c r="G46" s="60">
        <f>SUM(G47,G53,G56,G60,G64,G65)</f>
        <v>73977988</v>
      </c>
      <c r="H46" s="85">
        <f>SUM(F46:G46)</f>
        <v>117501899</v>
      </c>
      <c r="I46" s="135">
        <f aca="true" t="shared" si="3" ref="I46:N46">SUM(I47,I53,I56,I60,I64,I65)</f>
        <v>0</v>
      </c>
      <c r="J46" s="60">
        <f t="shared" si="3"/>
        <v>236321958</v>
      </c>
      <c r="K46" s="60">
        <f t="shared" si="3"/>
        <v>191381935</v>
      </c>
      <c r="L46" s="60">
        <f t="shared" si="3"/>
        <v>160786126</v>
      </c>
      <c r="M46" s="60">
        <f t="shared" si="3"/>
        <v>144445131</v>
      </c>
      <c r="N46" s="60">
        <f t="shared" si="3"/>
        <v>74741460</v>
      </c>
      <c r="O46" s="129">
        <f>SUM(I46:N46)</f>
        <v>807676610</v>
      </c>
      <c r="P46" s="87">
        <f>SUM(O46,H46)</f>
        <v>925178509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9585376</v>
      </c>
      <c r="G47" s="65">
        <v>17908545</v>
      </c>
      <c r="H47" s="66">
        <v>27493921</v>
      </c>
      <c r="I47" s="136">
        <v>0</v>
      </c>
      <c r="J47" s="65">
        <v>42663080</v>
      </c>
      <c r="K47" s="65">
        <v>35371281</v>
      </c>
      <c r="L47" s="65">
        <v>32081755</v>
      </c>
      <c r="M47" s="65">
        <v>30585898</v>
      </c>
      <c r="N47" s="65">
        <v>24280690</v>
      </c>
      <c r="O47" s="130">
        <v>164982704</v>
      </c>
      <c r="P47" s="68">
        <v>192476625</v>
      </c>
    </row>
    <row r="48" spans="3:16" s="61" customFormat="1" ht="30" customHeight="1">
      <c r="C48" s="62"/>
      <c r="D48" s="63"/>
      <c r="E48" s="69" t="s">
        <v>44</v>
      </c>
      <c r="F48" s="65">
        <v>7866886</v>
      </c>
      <c r="G48" s="65">
        <v>12972394</v>
      </c>
      <c r="H48" s="66">
        <v>20839280</v>
      </c>
      <c r="I48" s="136">
        <v>0</v>
      </c>
      <c r="J48" s="65">
        <v>29057712</v>
      </c>
      <c r="K48" s="65">
        <v>23602835</v>
      </c>
      <c r="L48" s="65">
        <v>21046718</v>
      </c>
      <c r="M48" s="65">
        <v>21057284</v>
      </c>
      <c r="N48" s="65">
        <v>16557304</v>
      </c>
      <c r="O48" s="130">
        <v>111321853</v>
      </c>
      <c r="P48" s="68">
        <v>132161133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136">
        <v>0</v>
      </c>
      <c r="J49" s="65">
        <v>0</v>
      </c>
      <c r="K49" s="65">
        <v>291086</v>
      </c>
      <c r="L49" s="65">
        <v>870039</v>
      </c>
      <c r="M49" s="65">
        <v>1586384</v>
      </c>
      <c r="N49" s="65">
        <v>2120943</v>
      </c>
      <c r="O49" s="130">
        <v>4868452</v>
      </c>
      <c r="P49" s="68">
        <v>4868452</v>
      </c>
    </row>
    <row r="50" spans="3:16" s="61" customFormat="1" ht="30" customHeight="1">
      <c r="C50" s="62"/>
      <c r="D50" s="63"/>
      <c r="E50" s="69" t="s">
        <v>46</v>
      </c>
      <c r="F50" s="65">
        <v>730460</v>
      </c>
      <c r="G50" s="65">
        <v>1894720</v>
      </c>
      <c r="H50" s="66">
        <v>2625180</v>
      </c>
      <c r="I50" s="136">
        <v>0</v>
      </c>
      <c r="J50" s="65">
        <v>5968926</v>
      </c>
      <c r="K50" s="65">
        <v>4463481</v>
      </c>
      <c r="L50" s="65">
        <v>4313981</v>
      </c>
      <c r="M50" s="65">
        <v>3977218</v>
      </c>
      <c r="N50" s="65">
        <v>3160522</v>
      </c>
      <c r="O50" s="130">
        <v>21884128</v>
      </c>
      <c r="P50" s="68">
        <v>24509308</v>
      </c>
    </row>
    <row r="51" spans="3:16" s="61" customFormat="1" ht="30" customHeight="1">
      <c r="C51" s="62"/>
      <c r="D51" s="63"/>
      <c r="E51" s="69" t="s">
        <v>47</v>
      </c>
      <c r="F51" s="65">
        <v>767056</v>
      </c>
      <c r="G51" s="65">
        <v>2645122</v>
      </c>
      <c r="H51" s="66">
        <v>3412178</v>
      </c>
      <c r="I51" s="136">
        <v>0</v>
      </c>
      <c r="J51" s="65">
        <v>5472686</v>
      </c>
      <c r="K51" s="65">
        <v>4669385</v>
      </c>
      <c r="L51" s="65">
        <v>4007738</v>
      </c>
      <c r="M51" s="65">
        <v>2455139</v>
      </c>
      <c r="N51" s="65">
        <v>1529788</v>
      </c>
      <c r="O51" s="130">
        <v>18134736</v>
      </c>
      <c r="P51" s="68">
        <v>21546914</v>
      </c>
    </row>
    <row r="52" spans="3:16" s="61" customFormat="1" ht="30" customHeight="1">
      <c r="C52" s="62"/>
      <c r="D52" s="63"/>
      <c r="E52" s="69" t="s">
        <v>48</v>
      </c>
      <c r="F52" s="65">
        <v>220974</v>
      </c>
      <c r="G52" s="65">
        <v>396309</v>
      </c>
      <c r="H52" s="66">
        <v>617283</v>
      </c>
      <c r="I52" s="136">
        <v>0</v>
      </c>
      <c r="J52" s="65">
        <v>2163756</v>
      </c>
      <c r="K52" s="65">
        <v>2344494</v>
      </c>
      <c r="L52" s="65">
        <v>1843279</v>
      </c>
      <c r="M52" s="65">
        <v>1509873</v>
      </c>
      <c r="N52" s="65">
        <v>912133</v>
      </c>
      <c r="O52" s="130">
        <v>8773535</v>
      </c>
      <c r="P52" s="68">
        <v>9390818</v>
      </c>
    </row>
    <row r="53" spans="3:16" s="61" customFormat="1" ht="30" customHeight="1">
      <c r="C53" s="62"/>
      <c r="D53" s="70" t="s">
        <v>49</v>
      </c>
      <c r="E53" s="71"/>
      <c r="F53" s="65">
        <v>20273477</v>
      </c>
      <c r="G53" s="65">
        <v>38929905</v>
      </c>
      <c r="H53" s="66">
        <v>59203382</v>
      </c>
      <c r="I53" s="136">
        <v>0</v>
      </c>
      <c r="J53" s="65">
        <v>125092325</v>
      </c>
      <c r="K53" s="65">
        <v>95592167</v>
      </c>
      <c r="L53" s="65">
        <v>68862625</v>
      </c>
      <c r="M53" s="65">
        <v>56967629</v>
      </c>
      <c r="N53" s="65">
        <v>24931329</v>
      </c>
      <c r="O53" s="130">
        <v>371446075</v>
      </c>
      <c r="P53" s="68">
        <v>430649457</v>
      </c>
    </row>
    <row r="54" spans="3:16" s="61" customFormat="1" ht="30" customHeight="1">
      <c r="C54" s="62"/>
      <c r="D54" s="63"/>
      <c r="E54" s="69" t="s">
        <v>50</v>
      </c>
      <c r="F54" s="65">
        <v>15321336</v>
      </c>
      <c r="G54" s="65">
        <v>27708742</v>
      </c>
      <c r="H54" s="66">
        <v>43030078</v>
      </c>
      <c r="I54" s="136">
        <v>0</v>
      </c>
      <c r="J54" s="65">
        <v>90457852</v>
      </c>
      <c r="K54" s="65">
        <v>72342858</v>
      </c>
      <c r="L54" s="65">
        <v>52361334</v>
      </c>
      <c r="M54" s="65">
        <v>48573125</v>
      </c>
      <c r="N54" s="65">
        <v>21613334</v>
      </c>
      <c r="O54" s="130">
        <v>285348503</v>
      </c>
      <c r="P54" s="68">
        <v>328378581</v>
      </c>
    </row>
    <row r="55" spans="3:16" s="61" customFormat="1" ht="30" customHeight="1">
      <c r="C55" s="62"/>
      <c r="D55" s="63"/>
      <c r="E55" s="69" t="s">
        <v>51</v>
      </c>
      <c r="F55" s="65">
        <v>4952141</v>
      </c>
      <c r="G55" s="65">
        <v>11221163</v>
      </c>
      <c r="H55" s="66">
        <v>16173304</v>
      </c>
      <c r="I55" s="136">
        <v>0</v>
      </c>
      <c r="J55" s="65">
        <v>34634473</v>
      </c>
      <c r="K55" s="65">
        <v>23249309</v>
      </c>
      <c r="L55" s="65">
        <v>16501291</v>
      </c>
      <c r="M55" s="65">
        <v>8394504</v>
      </c>
      <c r="N55" s="65">
        <v>3317995</v>
      </c>
      <c r="O55" s="130">
        <v>86097572</v>
      </c>
      <c r="P55" s="68">
        <v>102270876</v>
      </c>
    </row>
    <row r="56" spans="3:16" s="61" customFormat="1" ht="30" customHeight="1">
      <c r="C56" s="62"/>
      <c r="D56" s="70" t="s">
        <v>52</v>
      </c>
      <c r="E56" s="71"/>
      <c r="F56" s="65">
        <v>89073</v>
      </c>
      <c r="G56" s="65">
        <v>845773</v>
      </c>
      <c r="H56" s="66">
        <v>934846</v>
      </c>
      <c r="I56" s="136">
        <v>0</v>
      </c>
      <c r="J56" s="65">
        <v>7855939</v>
      </c>
      <c r="K56" s="65">
        <v>12301040</v>
      </c>
      <c r="L56" s="65">
        <v>19920112</v>
      </c>
      <c r="M56" s="65">
        <v>22491734</v>
      </c>
      <c r="N56" s="65">
        <v>9645538</v>
      </c>
      <c r="O56" s="130">
        <v>72214363</v>
      </c>
      <c r="P56" s="68">
        <v>73149209</v>
      </c>
    </row>
    <row r="57" spans="3:16" s="61" customFormat="1" ht="30" customHeight="1">
      <c r="C57" s="62"/>
      <c r="D57" s="63"/>
      <c r="E57" s="69" t="s">
        <v>53</v>
      </c>
      <c r="F57" s="65">
        <v>89073</v>
      </c>
      <c r="G57" s="65">
        <v>818089</v>
      </c>
      <c r="H57" s="66">
        <v>907162</v>
      </c>
      <c r="I57" s="136">
        <v>0</v>
      </c>
      <c r="J57" s="65">
        <v>6336844</v>
      </c>
      <c r="K57" s="65">
        <v>10492972</v>
      </c>
      <c r="L57" s="65">
        <v>18629863</v>
      </c>
      <c r="M57" s="65">
        <v>21755016</v>
      </c>
      <c r="N57" s="65">
        <v>9295204</v>
      </c>
      <c r="O57" s="130">
        <v>66509899</v>
      </c>
      <c r="P57" s="68">
        <v>67417061</v>
      </c>
    </row>
    <row r="58" spans="3:16" s="61" customFormat="1" ht="30" customHeight="1">
      <c r="C58" s="62"/>
      <c r="D58" s="63"/>
      <c r="E58" s="72" t="s">
        <v>54</v>
      </c>
      <c r="F58" s="65">
        <v>0</v>
      </c>
      <c r="G58" s="65">
        <v>27684</v>
      </c>
      <c r="H58" s="66">
        <v>27684</v>
      </c>
      <c r="I58" s="136">
        <v>0</v>
      </c>
      <c r="J58" s="65">
        <v>1519095</v>
      </c>
      <c r="K58" s="65">
        <v>1808068</v>
      </c>
      <c r="L58" s="65">
        <v>1290249</v>
      </c>
      <c r="M58" s="65">
        <v>736718</v>
      </c>
      <c r="N58" s="65">
        <v>350334</v>
      </c>
      <c r="O58" s="130">
        <v>5704464</v>
      </c>
      <c r="P58" s="68">
        <v>5732148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136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v>0</v>
      </c>
      <c r="P59" s="68">
        <v>0</v>
      </c>
    </row>
    <row r="60" spans="3:16" s="61" customFormat="1" ht="30" customHeight="1">
      <c r="C60" s="62"/>
      <c r="D60" s="70" t="s">
        <v>56</v>
      </c>
      <c r="E60" s="71"/>
      <c r="F60" s="65">
        <f>SUM(F61:F63)</f>
        <v>4683641</v>
      </c>
      <c r="G60" s="65">
        <f>SUM(G61:G63)</f>
        <v>6739741</v>
      </c>
      <c r="H60" s="66">
        <f>SUM(F60:G60)</f>
        <v>11423382</v>
      </c>
      <c r="I60" s="136">
        <f aca="true" t="shared" si="4" ref="I60:N60">SUM(I61:I63)</f>
        <v>0</v>
      </c>
      <c r="J60" s="65">
        <f t="shared" si="4"/>
        <v>11769177</v>
      </c>
      <c r="K60" s="65">
        <f t="shared" si="4"/>
        <v>15316956</v>
      </c>
      <c r="L60" s="65">
        <f t="shared" si="4"/>
        <v>13120424</v>
      </c>
      <c r="M60" s="65">
        <f t="shared" si="4"/>
        <v>9639378</v>
      </c>
      <c r="N60" s="65">
        <f t="shared" si="4"/>
        <v>5304437</v>
      </c>
      <c r="O60" s="130">
        <f>SUM(I60:N60)</f>
        <v>55150372</v>
      </c>
      <c r="P60" s="68">
        <f>SUM(H60,O60)</f>
        <v>66573754</v>
      </c>
    </row>
    <row r="61" spans="3:16" s="61" customFormat="1" ht="30" customHeight="1">
      <c r="C61" s="62"/>
      <c r="D61" s="63"/>
      <c r="E61" s="72" t="s">
        <v>57</v>
      </c>
      <c r="F61" s="65">
        <v>2365877</v>
      </c>
      <c r="G61" s="65">
        <v>4756764</v>
      </c>
      <c r="H61" s="66">
        <v>7122641</v>
      </c>
      <c r="I61" s="136">
        <v>0</v>
      </c>
      <c r="J61" s="65">
        <v>8499799</v>
      </c>
      <c r="K61" s="65">
        <v>13950817</v>
      </c>
      <c r="L61" s="65">
        <v>11421551</v>
      </c>
      <c r="M61" s="65">
        <v>8790869</v>
      </c>
      <c r="N61" s="65">
        <v>5136821</v>
      </c>
      <c r="O61" s="130">
        <v>47799857</v>
      </c>
      <c r="P61" s="68">
        <v>54922498</v>
      </c>
    </row>
    <row r="62" spans="3:16" s="61" customFormat="1" ht="30" customHeight="1">
      <c r="C62" s="62"/>
      <c r="D62" s="63"/>
      <c r="E62" s="72" t="s">
        <v>58</v>
      </c>
      <c r="F62" s="65">
        <v>613099</v>
      </c>
      <c r="G62" s="65">
        <v>535838</v>
      </c>
      <c r="H62" s="66">
        <f>SUM(F62:G62)</f>
        <v>1148937</v>
      </c>
      <c r="I62" s="136">
        <v>0</v>
      </c>
      <c r="J62" s="65">
        <v>525630</v>
      </c>
      <c r="K62" s="65">
        <v>542141</v>
      </c>
      <c r="L62" s="65">
        <v>519508</v>
      </c>
      <c r="M62" s="65">
        <v>281797</v>
      </c>
      <c r="N62" s="65">
        <v>145116</v>
      </c>
      <c r="O62" s="130">
        <f>SUM(I62:N62)</f>
        <v>2014192</v>
      </c>
      <c r="P62" s="68">
        <f>SUM(H62,O62)</f>
        <v>3163129</v>
      </c>
    </row>
    <row r="63" spans="3:16" s="61" customFormat="1" ht="30" customHeight="1">
      <c r="C63" s="62"/>
      <c r="D63" s="63"/>
      <c r="E63" s="72" t="s">
        <v>59</v>
      </c>
      <c r="F63" s="65">
        <v>1704665</v>
      </c>
      <c r="G63" s="65">
        <v>1447139</v>
      </c>
      <c r="H63" s="66">
        <f>SUM(F63:G63)</f>
        <v>3151804</v>
      </c>
      <c r="I63" s="136">
        <v>0</v>
      </c>
      <c r="J63" s="65">
        <v>2743748</v>
      </c>
      <c r="K63" s="65">
        <v>823998</v>
      </c>
      <c r="L63" s="65">
        <v>1179365</v>
      </c>
      <c r="M63" s="65">
        <v>566712</v>
      </c>
      <c r="N63" s="65">
        <v>22500</v>
      </c>
      <c r="O63" s="130">
        <f>SUM(I63:N63)</f>
        <v>5336323</v>
      </c>
      <c r="P63" s="68">
        <f>SUM(H63,O63)</f>
        <v>8488127</v>
      </c>
    </row>
    <row r="64" spans="3:16" s="61" customFormat="1" ht="30" customHeight="1">
      <c r="C64" s="62"/>
      <c r="D64" s="74" t="s">
        <v>60</v>
      </c>
      <c r="E64" s="75"/>
      <c r="F64" s="65">
        <v>1074742</v>
      </c>
      <c r="G64" s="65">
        <v>1399624</v>
      </c>
      <c r="H64" s="66">
        <v>2474366</v>
      </c>
      <c r="I64" s="136">
        <v>0</v>
      </c>
      <c r="J64" s="65">
        <v>12092767</v>
      </c>
      <c r="K64" s="65">
        <v>11205332</v>
      </c>
      <c r="L64" s="65">
        <v>11025140</v>
      </c>
      <c r="M64" s="65">
        <v>14042372</v>
      </c>
      <c r="N64" s="65">
        <v>6038440</v>
      </c>
      <c r="O64" s="130">
        <v>54404051</v>
      </c>
      <c r="P64" s="68">
        <v>56878417</v>
      </c>
    </row>
    <row r="65" spans="3:16" s="61" customFormat="1" ht="30" customHeight="1" thickBot="1">
      <c r="C65" s="76"/>
      <c r="D65" s="77" t="s">
        <v>61</v>
      </c>
      <c r="E65" s="78"/>
      <c r="F65" s="79">
        <v>7817602</v>
      </c>
      <c r="G65" s="79">
        <v>8154400</v>
      </c>
      <c r="H65" s="80">
        <v>15972002</v>
      </c>
      <c r="I65" s="137">
        <v>0</v>
      </c>
      <c r="J65" s="79">
        <v>36848670</v>
      </c>
      <c r="K65" s="79">
        <v>21595159</v>
      </c>
      <c r="L65" s="79">
        <v>15776070</v>
      </c>
      <c r="M65" s="79">
        <v>10718120</v>
      </c>
      <c r="N65" s="79">
        <v>4541026</v>
      </c>
      <c r="O65" s="131">
        <v>89479045</v>
      </c>
      <c r="P65" s="82">
        <v>105451047</v>
      </c>
    </row>
    <row r="66" spans="3:16" s="61" customFormat="1" ht="30" customHeight="1">
      <c r="C66" s="59" t="s">
        <v>62</v>
      </c>
      <c r="D66" s="83"/>
      <c r="E66" s="84"/>
      <c r="F66" s="60">
        <v>501436</v>
      </c>
      <c r="G66" s="60">
        <v>1301988</v>
      </c>
      <c r="H66" s="85">
        <v>1803424</v>
      </c>
      <c r="I66" s="135">
        <v>0</v>
      </c>
      <c r="J66" s="60">
        <v>87142207</v>
      </c>
      <c r="K66" s="60">
        <v>86338364</v>
      </c>
      <c r="L66" s="60">
        <v>106918075</v>
      </c>
      <c r="M66" s="60">
        <v>109978197</v>
      </c>
      <c r="N66" s="60">
        <v>78184814</v>
      </c>
      <c r="O66" s="129">
        <v>468561657</v>
      </c>
      <c r="P66" s="87">
        <v>470365081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138">
        <v>0</v>
      </c>
      <c r="J67" s="89">
        <v>8230649</v>
      </c>
      <c r="K67" s="89">
        <v>12097139</v>
      </c>
      <c r="L67" s="89">
        <v>13957581</v>
      </c>
      <c r="M67" s="89">
        <v>9987017</v>
      </c>
      <c r="N67" s="89">
        <v>3238886</v>
      </c>
      <c r="O67" s="132">
        <v>47511272</v>
      </c>
      <c r="P67" s="92">
        <v>47511272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6">
        <v>0</v>
      </c>
      <c r="I68" s="138">
        <v>0</v>
      </c>
      <c r="J68" s="65">
        <v>284094</v>
      </c>
      <c r="K68" s="65">
        <v>185823</v>
      </c>
      <c r="L68" s="65">
        <v>125776</v>
      </c>
      <c r="M68" s="65">
        <v>82270</v>
      </c>
      <c r="N68" s="65">
        <v>198583</v>
      </c>
      <c r="O68" s="130">
        <v>876546</v>
      </c>
      <c r="P68" s="68">
        <v>876546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6">
        <v>0</v>
      </c>
      <c r="I69" s="138">
        <v>0</v>
      </c>
      <c r="J69" s="65">
        <v>44615632</v>
      </c>
      <c r="K69" s="65">
        <v>34792852</v>
      </c>
      <c r="L69" s="65">
        <v>26462215</v>
      </c>
      <c r="M69" s="65">
        <v>19163538</v>
      </c>
      <c r="N69" s="65">
        <v>9101815</v>
      </c>
      <c r="O69" s="130">
        <v>134136052</v>
      </c>
      <c r="P69" s="68">
        <v>134136052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0</v>
      </c>
      <c r="H70" s="66">
        <v>0</v>
      </c>
      <c r="I70" s="136">
        <v>0</v>
      </c>
      <c r="J70" s="65">
        <v>4136663</v>
      </c>
      <c r="K70" s="65">
        <v>3127340</v>
      </c>
      <c r="L70" s="65">
        <v>7349901</v>
      </c>
      <c r="M70" s="65">
        <v>5649614</v>
      </c>
      <c r="N70" s="65">
        <v>3838800</v>
      </c>
      <c r="O70" s="130">
        <v>24102318</v>
      </c>
      <c r="P70" s="68">
        <v>24102318</v>
      </c>
    </row>
    <row r="71" spans="3:16" s="61" customFormat="1" ht="30" customHeight="1">
      <c r="C71" s="62"/>
      <c r="D71" s="74" t="s">
        <v>66</v>
      </c>
      <c r="E71" s="75"/>
      <c r="F71" s="65">
        <v>501436</v>
      </c>
      <c r="G71" s="65">
        <v>1301988</v>
      </c>
      <c r="H71" s="66">
        <v>1803424</v>
      </c>
      <c r="I71" s="136">
        <v>0</v>
      </c>
      <c r="J71" s="65">
        <v>13362480</v>
      </c>
      <c r="K71" s="65">
        <v>13391167</v>
      </c>
      <c r="L71" s="65">
        <v>11567217</v>
      </c>
      <c r="M71" s="65">
        <v>5833319</v>
      </c>
      <c r="N71" s="65">
        <v>3036653</v>
      </c>
      <c r="O71" s="130">
        <v>47190836</v>
      </c>
      <c r="P71" s="68">
        <v>48994260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0</v>
      </c>
      <c r="H72" s="66">
        <v>0</v>
      </c>
      <c r="I72" s="138">
        <v>0</v>
      </c>
      <c r="J72" s="65">
        <v>15899933</v>
      </c>
      <c r="K72" s="65">
        <v>21139055</v>
      </c>
      <c r="L72" s="65">
        <v>28026804</v>
      </c>
      <c r="M72" s="65">
        <v>14824353</v>
      </c>
      <c r="N72" s="65">
        <v>10095929</v>
      </c>
      <c r="O72" s="130">
        <v>89986074</v>
      </c>
      <c r="P72" s="68">
        <v>89986074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6">
        <v>0</v>
      </c>
      <c r="I73" s="138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81" t="s">
        <v>69</v>
      </c>
      <c r="E74" s="200"/>
      <c r="F74" s="65">
        <v>0</v>
      </c>
      <c r="G74" s="65">
        <v>0</v>
      </c>
      <c r="H74" s="66">
        <v>0</v>
      </c>
      <c r="I74" s="138">
        <v>0</v>
      </c>
      <c r="J74" s="65">
        <v>612756</v>
      </c>
      <c r="K74" s="65">
        <v>1604988</v>
      </c>
      <c r="L74" s="65">
        <v>19428581</v>
      </c>
      <c r="M74" s="65">
        <v>54438086</v>
      </c>
      <c r="N74" s="65">
        <v>48674148</v>
      </c>
      <c r="O74" s="130">
        <v>124758559</v>
      </c>
      <c r="P74" s="68">
        <v>124758559</v>
      </c>
    </row>
    <row r="75" spans="3:16" s="61" customFormat="1" ht="30" customHeight="1" thickBot="1">
      <c r="C75" s="76"/>
      <c r="D75" s="183" t="s">
        <v>70</v>
      </c>
      <c r="E75" s="184"/>
      <c r="F75" s="93">
        <v>0</v>
      </c>
      <c r="G75" s="93">
        <v>0</v>
      </c>
      <c r="H75" s="94">
        <v>0</v>
      </c>
      <c r="I75" s="139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140">
        <v>0</v>
      </c>
      <c r="J76" s="60">
        <v>35938285</v>
      </c>
      <c r="K76" s="60">
        <v>50423365</v>
      </c>
      <c r="L76" s="60">
        <v>108856640</v>
      </c>
      <c r="M76" s="60">
        <v>221208879</v>
      </c>
      <c r="N76" s="60">
        <v>183650320</v>
      </c>
      <c r="O76" s="129">
        <v>600077489</v>
      </c>
      <c r="P76" s="87">
        <v>600077489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138">
        <v>0</v>
      </c>
      <c r="J77" s="65">
        <v>1838114</v>
      </c>
      <c r="K77" s="65">
        <v>5194721</v>
      </c>
      <c r="L77" s="65">
        <v>48546395</v>
      </c>
      <c r="M77" s="65">
        <v>115580165</v>
      </c>
      <c r="N77" s="65">
        <v>111768339</v>
      </c>
      <c r="O77" s="130">
        <v>282927734</v>
      </c>
      <c r="P77" s="68">
        <v>282927734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138">
        <v>0</v>
      </c>
      <c r="J78" s="65">
        <v>33324941</v>
      </c>
      <c r="K78" s="65">
        <v>41281281</v>
      </c>
      <c r="L78" s="65">
        <v>46283078</v>
      </c>
      <c r="M78" s="65">
        <v>51700545</v>
      </c>
      <c r="N78" s="65">
        <v>27360423</v>
      </c>
      <c r="O78" s="130">
        <v>199950268</v>
      </c>
      <c r="P78" s="68">
        <v>199950268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141">
        <v>0</v>
      </c>
      <c r="J79" s="79">
        <v>775230</v>
      </c>
      <c r="K79" s="79">
        <v>3947363</v>
      </c>
      <c r="L79" s="79">
        <v>14027167</v>
      </c>
      <c r="M79" s="79">
        <v>53928169</v>
      </c>
      <c r="N79" s="79">
        <v>44521558</v>
      </c>
      <c r="O79" s="131">
        <v>117199487</v>
      </c>
      <c r="P79" s="82">
        <v>117199487</v>
      </c>
    </row>
    <row r="80" spans="3:16" s="61" customFormat="1" ht="30" customHeight="1" thickBot="1">
      <c r="C80" s="185" t="s">
        <v>75</v>
      </c>
      <c r="D80" s="186"/>
      <c r="E80" s="186"/>
      <c r="F80" s="99">
        <f>SUM(F46,F66,F76)</f>
        <v>44025347</v>
      </c>
      <c r="G80" s="99">
        <f>SUM(G46,G66,G76)</f>
        <v>75279976</v>
      </c>
      <c r="H80" s="101">
        <f>SUM(F80:G80)</f>
        <v>119305323</v>
      </c>
      <c r="I80" s="142">
        <f aca="true" t="shared" si="5" ref="I80:N80">SUM(I46,I66,I76)</f>
        <v>0</v>
      </c>
      <c r="J80" s="99">
        <f t="shared" si="5"/>
        <v>359402450</v>
      </c>
      <c r="K80" s="99">
        <f t="shared" si="5"/>
        <v>328143664</v>
      </c>
      <c r="L80" s="99">
        <f t="shared" si="5"/>
        <v>376560841</v>
      </c>
      <c r="M80" s="99">
        <f t="shared" si="5"/>
        <v>475632207</v>
      </c>
      <c r="N80" s="99">
        <f t="shared" si="5"/>
        <v>336576594</v>
      </c>
      <c r="O80" s="134">
        <f>SUM(I80:N80)</f>
        <v>1876315756</v>
      </c>
      <c r="P80" s="103">
        <f>SUM(H80,O80)</f>
        <v>1995621079</v>
      </c>
    </row>
    <row r="81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8:E38"/>
    <mergeCell ref="D39:E39"/>
    <mergeCell ref="C44:E44"/>
    <mergeCell ref="D74:E74"/>
    <mergeCell ref="D75:E75"/>
    <mergeCell ref="C80:E80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2017-08-15T05:20:36Z</cp:lastPrinted>
  <dcterms:created xsi:type="dcterms:W3CDTF">2012-04-10T04:28:23Z</dcterms:created>
  <dcterms:modified xsi:type="dcterms:W3CDTF">2018-07-02T01:37:26Z</dcterms:modified>
  <cp:category/>
  <cp:version/>
  <cp:contentType/>
  <cp:contentStatus/>
</cp:coreProperties>
</file>