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<sst xmlns="http://schemas.openxmlformats.org/spreadsheetml/2006/main" count="263" uniqueCount="81">
  <si>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</si>
  <si>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</si>
  <si>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</si>
  <si>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</si>
  <si>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</si>
  <si>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</si>
  <si>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</si>
  <si>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</si>
  <si>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</si>
  <si>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</si>
  <si>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</si>
  <si>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</si>
  <si>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</si>
  <si>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</si>
  <si>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</si>
  <si>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</si>
  <si>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</si>
  <si>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</si>
  <si>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</si>
  <si>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</si>
  <si>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</si>
  <si>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</si>
  <si>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</si>
  <si>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</si>
  <si>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</si>
  <si>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</si>
  <si>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</si>
  <si>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</si>
  <si>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</si>
  <si>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</si>
  <si>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</si>
  <si>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</si>
  <si>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</si>
  <si>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</si>
  <si>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</si>
  <si>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</si>
  <si>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</si>
  <si>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</si>
  <si>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</si>
  <si>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</si>
  <si>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</si>
  <si>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</si>
  <si>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</si>
  <si>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</si>
  <si>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</si>
  <si>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</si>
  <si>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</si>
  <si>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</si>
  <si>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</si>
  <si>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</si>
  <si>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</si>
  <si>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</si>
  <si>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</si>
  <si>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</si>
  <si>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</si>
  <si>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</si>
  <si>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</si>
  <si>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</si>
  <si>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</si>
  <si>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</si>
  <si>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</si>
  <si>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</si>
  <si>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</si>
  <si>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</si>
  <si>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</si>
  <si>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</si>
  <si>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</si>
  <si>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</si>
  <si>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</si>
  <si>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</si>
  <si>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</si>
  <si>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</si>
  <si>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</si>
  <si>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</si>
  <si>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</si>
  <si>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</si>
  <si>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</si>
  <si>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</si>
  <si>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</si>
  <si>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</si>
  <si>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5月分）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</si>
</sst>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43633</v>
      </c>
      <c r="G7" s="151"/>
      <c r="H7" s="150">
        <v>47044</v>
      </c>
      <c r="I7" s="151"/>
      <c r="J7" s="150">
        <f>SUM(F7:I7)</f>
        <v>90677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3494</v>
      </c>
      <c r="G12" s="24">
        <f>SUM(G13:G14)</f>
        <v>2773</v>
      </c>
      <c r="H12" s="25">
        <f>F12+G12</f>
        <v>6267</v>
      </c>
      <c r="I12" s="19">
        <v>0</v>
      </c>
      <c r="J12" s="24">
        <f>J13+J14</f>
        <v>4291</v>
      </c>
      <c r="K12" s="24">
        <f>K13+K14</f>
        <v>2577</v>
      </c>
      <c r="L12" s="24">
        <f>L13+L14</f>
        <v>2060</v>
      </c>
      <c r="M12" s="24">
        <f>M13+M14</f>
        <v>2307</v>
      </c>
      <c r="N12" s="24">
        <f>N13+N14</f>
        <v>1447</v>
      </c>
      <c r="O12" s="25">
        <f>SUM(J12:N12)</f>
        <v>12682</v>
      </c>
      <c r="P12" s="27">
        <f>H12+O12</f>
        <v>18949</v>
      </c>
      <c r="Q12" s="17"/>
    </row>
    <row r="13" spans="3:16" ht="49.5" customHeight="1">
      <c r="C13" s="117" t="s">
        <v>14</v>
      </c>
      <c r="D13" s="118"/>
      <c r="E13" s="118"/>
      <c r="F13" s="24">
        <v>427</v>
      </c>
      <c r="G13" s="24">
        <v>268</v>
      </c>
      <c r="H13" s="25">
        <f>F13+G13</f>
        <v>695</v>
      </c>
      <c r="I13" s="19">
        <v>0</v>
      </c>
      <c r="J13" s="24">
        <v>477</v>
      </c>
      <c r="K13" s="24">
        <v>268</v>
      </c>
      <c r="L13" s="24">
        <v>224</v>
      </c>
      <c r="M13" s="24">
        <v>194</v>
      </c>
      <c r="N13" s="24">
        <v>121</v>
      </c>
      <c r="O13" s="25">
        <f>SUM(J13:N13)</f>
        <v>1284</v>
      </c>
      <c r="P13" s="27">
        <f>H13+O13</f>
        <v>1979</v>
      </c>
    </row>
    <row r="14" spans="3:16" ht="49.5" customHeight="1">
      <c r="C14" s="165" t="s">
        <v>15</v>
      </c>
      <c r="D14" s="166"/>
      <c r="E14" s="166"/>
      <c r="F14" s="24">
        <v>3067</v>
      </c>
      <c r="G14" s="24">
        <v>2505</v>
      </c>
      <c r="H14" s="25">
        <f>F14+G14</f>
        <v>5572</v>
      </c>
      <c r="I14" s="19">
        <v>0</v>
      </c>
      <c r="J14" s="24">
        <v>3814</v>
      </c>
      <c r="K14" s="24">
        <v>2309</v>
      </c>
      <c r="L14" s="24">
        <v>1836</v>
      </c>
      <c r="M14" s="24">
        <v>2113</v>
      </c>
      <c r="N14" s="24">
        <v>1326</v>
      </c>
      <c r="O14" s="25">
        <f>SUM(J14:N14)</f>
        <v>11398</v>
      </c>
      <c r="P14" s="27">
        <f>H14+O14</f>
        <v>16970</v>
      </c>
    </row>
    <row r="15" spans="3:16" ht="49.5" customHeight="1">
      <c r="C15" s="165" t="s">
        <v>16</v>
      </c>
      <c r="D15" s="166"/>
      <c r="E15" s="166"/>
      <c r="F15" s="24">
        <v>33</v>
      </c>
      <c r="G15" s="24">
        <v>36</v>
      </c>
      <c r="H15" s="25">
        <f>F15+G15</f>
        <v>69</v>
      </c>
      <c r="I15" s="19">
        <v>0</v>
      </c>
      <c r="J15" s="24">
        <v>75</v>
      </c>
      <c r="K15" s="24">
        <v>44</v>
      </c>
      <c r="L15" s="24">
        <v>40</v>
      </c>
      <c r="M15" s="24">
        <v>41</v>
      </c>
      <c r="N15" s="24">
        <v>28</v>
      </c>
      <c r="O15" s="25">
        <f>SUM(J15:N15)</f>
        <v>228</v>
      </c>
      <c r="P15" s="27">
        <f>H15+O15</f>
        <v>297</v>
      </c>
    </row>
    <row r="16" spans="3:16" ht="49.5" customHeight="1" thickBot="1">
      <c r="C16" s="167" t="s">
        <v>17</v>
      </c>
      <c r="D16" s="168"/>
      <c r="E16" s="168"/>
      <c r="F16" s="119">
        <f>F12+F15</f>
        <v>3527</v>
      </c>
      <c r="G16" s="119">
        <f>G12+G15</f>
        <v>2809</v>
      </c>
      <c r="H16" s="119">
        <f>H12+H15</f>
        <v>6336</v>
      </c>
      <c r="I16" s="120">
        <v>0</v>
      </c>
      <c r="J16" s="119">
        <f aca="true" t="shared" si="0" ref="J16:O16">J12+J15</f>
        <v>4366</v>
      </c>
      <c r="K16" s="119">
        <f t="shared" si="0"/>
        <v>2621</v>
      </c>
      <c r="L16" s="119">
        <f t="shared" si="0"/>
        <v>2100</v>
      </c>
      <c r="M16" s="119">
        <f t="shared" si="0"/>
        <v>2348</v>
      </c>
      <c r="N16" s="119">
        <f t="shared" si="0"/>
        <v>1475</v>
      </c>
      <c r="O16" s="119">
        <f t="shared" si="0"/>
        <v>12910</v>
      </c>
      <c r="P16" s="121">
        <f>H16+O16</f>
        <v>19246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1964</v>
      </c>
      <c r="G22" s="24">
        <v>2016</v>
      </c>
      <c r="H22" s="25">
        <f>SUM(F22:G22)</f>
        <v>3980</v>
      </c>
      <c r="I22" s="26">
        <v>0</v>
      </c>
      <c r="J22" s="24">
        <v>3187</v>
      </c>
      <c r="K22" s="24">
        <v>2010</v>
      </c>
      <c r="L22" s="24">
        <v>1162</v>
      </c>
      <c r="M22" s="24">
        <v>804</v>
      </c>
      <c r="N22" s="24">
        <v>360</v>
      </c>
      <c r="O22" s="25">
        <f>SUM(I22:N22)</f>
        <v>7523</v>
      </c>
      <c r="P22" s="27">
        <f>H22+O22</f>
        <v>11503</v>
      </c>
      <c r="Q22" s="17"/>
    </row>
    <row r="23" spans="3:16" ht="49.5" customHeight="1">
      <c r="C23" s="165" t="s">
        <v>16</v>
      </c>
      <c r="D23" s="166"/>
      <c r="E23" s="166"/>
      <c r="F23" s="24">
        <v>18</v>
      </c>
      <c r="G23" s="24">
        <v>25</v>
      </c>
      <c r="H23" s="25">
        <f>SUM(F23:G23)</f>
        <v>43</v>
      </c>
      <c r="I23" s="26">
        <v>0</v>
      </c>
      <c r="J23" s="24">
        <v>57</v>
      </c>
      <c r="K23" s="24">
        <v>34</v>
      </c>
      <c r="L23" s="24">
        <v>27</v>
      </c>
      <c r="M23" s="24">
        <v>21</v>
      </c>
      <c r="N23" s="24">
        <v>10</v>
      </c>
      <c r="O23" s="25">
        <f>SUM(I23:N23)</f>
        <v>149</v>
      </c>
      <c r="P23" s="27">
        <f>H23+O23</f>
        <v>192</v>
      </c>
    </row>
    <row r="24" spans="3:16" ht="49.5" customHeight="1" thickBot="1">
      <c r="C24" s="167" t="s">
        <v>17</v>
      </c>
      <c r="D24" s="168"/>
      <c r="E24" s="168"/>
      <c r="F24" s="119">
        <f>SUM(F22:F23)</f>
        <v>1982</v>
      </c>
      <c r="G24" s="119">
        <f>SUM(G22:G23)</f>
        <v>2041</v>
      </c>
      <c r="H24" s="122">
        <f>SUM(F24:G24)</f>
        <v>4023</v>
      </c>
      <c r="I24" s="123">
        <f>SUM(I22:I23)</f>
        <v>0</v>
      </c>
      <c r="J24" s="119">
        <f aca="true" t="shared" si="1" ref="J24:O24">SUM(J22:J23)</f>
        <v>3244</v>
      </c>
      <c r="K24" s="119">
        <f t="shared" si="1"/>
        <v>2044</v>
      </c>
      <c r="L24" s="119">
        <f t="shared" si="1"/>
        <v>1189</v>
      </c>
      <c r="M24" s="119">
        <f t="shared" si="1"/>
        <v>825</v>
      </c>
      <c r="N24" s="119">
        <f t="shared" si="1"/>
        <v>370</v>
      </c>
      <c r="O24" s="122">
        <f t="shared" si="1"/>
        <v>7672</v>
      </c>
      <c r="P24" s="121">
        <f>H24+O24</f>
        <v>11695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17</v>
      </c>
      <c r="G30" s="24">
        <v>19</v>
      </c>
      <c r="H30" s="25">
        <f>SUM(F30:G30)</f>
        <v>36</v>
      </c>
      <c r="I30" s="26">
        <v>0</v>
      </c>
      <c r="J30" s="24">
        <v>982</v>
      </c>
      <c r="K30" s="24">
        <v>699</v>
      </c>
      <c r="L30" s="24">
        <v>552</v>
      </c>
      <c r="M30" s="24">
        <v>450</v>
      </c>
      <c r="N30" s="24">
        <v>283</v>
      </c>
      <c r="O30" s="25">
        <f>SUM(I30:N30)</f>
        <v>2966</v>
      </c>
      <c r="P30" s="27">
        <f>H30+O30</f>
        <v>3002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7</v>
      </c>
      <c r="L31" s="24">
        <v>7</v>
      </c>
      <c r="M31" s="24">
        <v>5</v>
      </c>
      <c r="N31" s="24">
        <v>3</v>
      </c>
      <c r="O31" s="25">
        <f>SUM(I31:N31)</f>
        <v>33</v>
      </c>
      <c r="P31" s="27">
        <f>H31+O31</f>
        <v>33</v>
      </c>
    </row>
    <row r="32" spans="3:16" ht="49.5" customHeight="1" thickBot="1">
      <c r="C32" s="167" t="s">
        <v>17</v>
      </c>
      <c r="D32" s="168"/>
      <c r="E32" s="168"/>
      <c r="F32" s="119">
        <f>SUM(F30:F31)</f>
        <v>17</v>
      </c>
      <c r="G32" s="119">
        <f>SUM(G30:G31)</f>
        <v>19</v>
      </c>
      <c r="H32" s="122">
        <f>SUM(F32:G32)</f>
        <v>36</v>
      </c>
      <c r="I32" s="123">
        <f aca="true" t="shared" si="2" ref="I32:N32">SUM(I30:I31)</f>
        <v>0</v>
      </c>
      <c r="J32" s="119">
        <f t="shared" si="2"/>
        <v>993</v>
      </c>
      <c r="K32" s="119">
        <f t="shared" si="2"/>
        <v>706</v>
      </c>
      <c r="L32" s="119">
        <f t="shared" si="2"/>
        <v>559</v>
      </c>
      <c r="M32" s="119">
        <f t="shared" si="2"/>
        <v>455</v>
      </c>
      <c r="N32" s="119">
        <f t="shared" si="2"/>
        <v>286</v>
      </c>
      <c r="O32" s="122">
        <f>SUM(I32:N32)</f>
        <v>2999</v>
      </c>
      <c r="P32" s="121">
        <f>H32+O32</f>
        <v>3035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11</v>
      </c>
      <c r="J38" s="33">
        <v>25</v>
      </c>
      <c r="K38" s="33">
        <v>197</v>
      </c>
      <c r="L38" s="33">
        <v>462</v>
      </c>
      <c r="M38" s="33">
        <v>410</v>
      </c>
      <c r="N38" s="34">
        <v>1105</v>
      </c>
      <c r="O38" s="36">
        <v>1105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11</v>
      </c>
      <c r="J39" s="24">
        <v>24</v>
      </c>
      <c r="K39" s="24">
        <v>195</v>
      </c>
      <c r="L39" s="24">
        <v>460</v>
      </c>
      <c r="M39" s="24">
        <v>407</v>
      </c>
      <c r="N39" s="25">
        <v>1097</v>
      </c>
      <c r="O39" s="27">
        <v>1097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3</v>
      </c>
      <c r="N40" s="122">
        <v>8</v>
      </c>
      <c r="O40" s="121">
        <v>8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150</v>
      </c>
      <c r="J41" s="33">
        <v>173</v>
      </c>
      <c r="K41" s="33">
        <v>185</v>
      </c>
      <c r="L41" s="33">
        <v>184</v>
      </c>
      <c r="M41" s="33">
        <v>109</v>
      </c>
      <c r="N41" s="34">
        <v>801</v>
      </c>
      <c r="O41" s="36">
        <v>801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149</v>
      </c>
      <c r="J42" s="24">
        <v>172</v>
      </c>
      <c r="K42" s="24">
        <v>182</v>
      </c>
      <c r="L42" s="24">
        <v>184</v>
      </c>
      <c r="M42" s="24">
        <v>106</v>
      </c>
      <c r="N42" s="25">
        <v>793</v>
      </c>
      <c r="O42" s="27">
        <v>793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3</v>
      </c>
      <c r="L43" s="119">
        <v>0</v>
      </c>
      <c r="M43" s="119">
        <v>3</v>
      </c>
      <c r="N43" s="122">
        <v>8</v>
      </c>
      <c r="O43" s="121">
        <v>8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5</v>
      </c>
      <c r="J44" s="33">
        <v>16</v>
      </c>
      <c r="K44" s="33">
        <v>49</v>
      </c>
      <c r="L44" s="33">
        <v>154</v>
      </c>
      <c r="M44" s="33">
        <v>120</v>
      </c>
      <c r="N44" s="34">
        <v>344</v>
      </c>
      <c r="O44" s="36">
        <v>344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5</v>
      </c>
      <c r="J45" s="24">
        <v>16</v>
      </c>
      <c r="K45" s="24">
        <v>48</v>
      </c>
      <c r="L45" s="24">
        <v>152</v>
      </c>
      <c r="M45" s="24">
        <v>118</v>
      </c>
      <c r="N45" s="25">
        <v>339</v>
      </c>
      <c r="O45" s="27">
        <v>339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166</v>
      </c>
      <c r="J47" s="125">
        <v>214</v>
      </c>
      <c r="K47" s="125">
        <v>429</v>
      </c>
      <c r="L47" s="125">
        <v>799</v>
      </c>
      <c r="M47" s="125">
        <v>635</v>
      </c>
      <c r="N47" s="126">
        <v>2243</v>
      </c>
      <c r="O47" s="128">
        <v>2243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4653</v>
      </c>
      <c r="G10" s="60">
        <f>SUM(G11,G17,G20,G24,G28,G29)</f>
        <v>5275</v>
      </c>
      <c r="H10" s="85">
        <f>SUM(F10:G10)</f>
        <v>9928</v>
      </c>
      <c r="I10" s="135">
        <f aca="true" t="shared" si="0" ref="I10:N10">SUM(I11,I17,I20,I24,I28,I29)</f>
        <v>0</v>
      </c>
      <c r="J10" s="60">
        <f t="shared" si="0"/>
        <v>8329</v>
      </c>
      <c r="K10" s="60">
        <f t="shared" si="0"/>
        <v>5796</v>
      </c>
      <c r="L10" s="60">
        <f t="shared" si="0"/>
        <v>3543</v>
      </c>
      <c r="M10" s="60">
        <f t="shared" si="0"/>
        <v>2607</v>
      </c>
      <c r="N10" s="60">
        <f t="shared" si="0"/>
        <v>1280</v>
      </c>
      <c r="O10" s="129">
        <f>SUM(I10:N10)</f>
        <v>21555</v>
      </c>
      <c r="P10" s="87">
        <f>SUM(O10,H10)</f>
        <v>31483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758</v>
      </c>
      <c r="G11" s="65">
        <v>1031</v>
      </c>
      <c r="H11" s="66">
        <v>1789</v>
      </c>
      <c r="I11" s="136">
        <v>0</v>
      </c>
      <c r="J11" s="65">
        <v>1677</v>
      </c>
      <c r="K11" s="65">
        <v>1185</v>
      </c>
      <c r="L11" s="65">
        <v>757</v>
      </c>
      <c r="M11" s="65">
        <v>651</v>
      </c>
      <c r="N11" s="65">
        <v>420</v>
      </c>
      <c r="O11" s="130">
        <v>4690</v>
      </c>
      <c r="P11" s="68">
        <v>6479</v>
      </c>
    </row>
    <row r="12" spans="3:16" s="61" customFormat="1" ht="30" customHeight="1">
      <c r="C12" s="62"/>
      <c r="D12" s="63"/>
      <c r="E12" s="69" t="s">
        <v>44</v>
      </c>
      <c r="F12" s="65">
        <v>661</v>
      </c>
      <c r="G12" s="65">
        <v>847</v>
      </c>
      <c r="H12" s="66">
        <v>1508</v>
      </c>
      <c r="I12" s="136">
        <v>0</v>
      </c>
      <c r="J12" s="65">
        <v>1042</v>
      </c>
      <c r="K12" s="65">
        <v>631</v>
      </c>
      <c r="L12" s="65">
        <v>302</v>
      </c>
      <c r="M12" s="65">
        <v>247</v>
      </c>
      <c r="N12" s="65">
        <v>143</v>
      </c>
      <c r="O12" s="130">
        <v>2365</v>
      </c>
      <c r="P12" s="68">
        <v>3873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1</v>
      </c>
      <c r="K13" s="65">
        <v>6</v>
      </c>
      <c r="L13" s="65">
        <v>16</v>
      </c>
      <c r="M13" s="65">
        <v>26</v>
      </c>
      <c r="N13" s="65">
        <v>32</v>
      </c>
      <c r="O13" s="130">
        <v>81</v>
      </c>
      <c r="P13" s="68">
        <v>81</v>
      </c>
    </row>
    <row r="14" spans="3:16" s="61" customFormat="1" ht="30" customHeight="1">
      <c r="C14" s="62"/>
      <c r="D14" s="63"/>
      <c r="E14" s="69" t="s">
        <v>46</v>
      </c>
      <c r="F14" s="65">
        <v>28</v>
      </c>
      <c r="G14" s="65">
        <v>58</v>
      </c>
      <c r="H14" s="66">
        <v>86</v>
      </c>
      <c r="I14" s="136">
        <v>0</v>
      </c>
      <c r="J14" s="65">
        <v>179</v>
      </c>
      <c r="K14" s="65">
        <v>120</v>
      </c>
      <c r="L14" s="65">
        <v>114</v>
      </c>
      <c r="M14" s="65">
        <v>105</v>
      </c>
      <c r="N14" s="65">
        <v>71</v>
      </c>
      <c r="O14" s="130">
        <v>589</v>
      </c>
      <c r="P14" s="68">
        <v>675</v>
      </c>
    </row>
    <row r="15" spans="3:16" s="61" customFormat="1" ht="30" customHeight="1">
      <c r="C15" s="62"/>
      <c r="D15" s="63"/>
      <c r="E15" s="69" t="s">
        <v>47</v>
      </c>
      <c r="F15" s="65">
        <v>33</v>
      </c>
      <c r="G15" s="65">
        <v>81</v>
      </c>
      <c r="H15" s="66">
        <v>114</v>
      </c>
      <c r="I15" s="136">
        <v>0</v>
      </c>
      <c r="J15" s="65">
        <v>160</v>
      </c>
      <c r="K15" s="65">
        <v>114</v>
      </c>
      <c r="L15" s="65">
        <v>97</v>
      </c>
      <c r="M15" s="65">
        <v>59</v>
      </c>
      <c r="N15" s="65">
        <v>41</v>
      </c>
      <c r="O15" s="130">
        <v>471</v>
      </c>
      <c r="P15" s="68">
        <v>585</v>
      </c>
    </row>
    <row r="16" spans="3:16" s="61" customFormat="1" ht="30" customHeight="1">
      <c r="C16" s="62"/>
      <c r="D16" s="63"/>
      <c r="E16" s="69" t="s">
        <v>48</v>
      </c>
      <c r="F16" s="65">
        <v>36</v>
      </c>
      <c r="G16" s="65">
        <v>45</v>
      </c>
      <c r="H16" s="66">
        <v>81</v>
      </c>
      <c r="I16" s="136">
        <v>0</v>
      </c>
      <c r="J16" s="65">
        <v>295</v>
      </c>
      <c r="K16" s="65">
        <v>314</v>
      </c>
      <c r="L16" s="65">
        <v>228</v>
      </c>
      <c r="M16" s="65">
        <v>214</v>
      </c>
      <c r="N16" s="65">
        <v>133</v>
      </c>
      <c r="O16" s="130">
        <v>1184</v>
      </c>
      <c r="P16" s="68">
        <v>1265</v>
      </c>
    </row>
    <row r="17" spans="3:16" s="61" customFormat="1" ht="30" customHeight="1">
      <c r="C17" s="62"/>
      <c r="D17" s="70" t="s">
        <v>49</v>
      </c>
      <c r="E17" s="71"/>
      <c r="F17" s="65">
        <v>1326</v>
      </c>
      <c r="G17" s="65">
        <v>1314</v>
      </c>
      <c r="H17" s="66">
        <v>2640</v>
      </c>
      <c r="I17" s="136">
        <v>0</v>
      </c>
      <c r="J17" s="65">
        <v>2003</v>
      </c>
      <c r="K17" s="65">
        <v>1260</v>
      </c>
      <c r="L17" s="65">
        <v>642</v>
      </c>
      <c r="M17" s="65">
        <v>430</v>
      </c>
      <c r="N17" s="65">
        <v>160</v>
      </c>
      <c r="O17" s="130">
        <v>4495</v>
      </c>
      <c r="P17" s="68">
        <v>7135</v>
      </c>
    </row>
    <row r="18" spans="3:16" s="61" customFormat="1" ht="30" customHeight="1">
      <c r="C18" s="62"/>
      <c r="D18" s="63"/>
      <c r="E18" s="69" t="s">
        <v>50</v>
      </c>
      <c r="F18" s="65">
        <v>1068</v>
      </c>
      <c r="G18" s="65">
        <v>1009</v>
      </c>
      <c r="H18" s="66">
        <v>2077</v>
      </c>
      <c r="I18" s="136">
        <v>0</v>
      </c>
      <c r="J18" s="65">
        <v>1384</v>
      </c>
      <c r="K18" s="65">
        <v>915</v>
      </c>
      <c r="L18" s="65">
        <v>465</v>
      </c>
      <c r="M18" s="65">
        <v>349</v>
      </c>
      <c r="N18" s="65">
        <v>134</v>
      </c>
      <c r="O18" s="130">
        <v>3247</v>
      </c>
      <c r="P18" s="68">
        <v>5324</v>
      </c>
    </row>
    <row r="19" spans="3:16" s="61" customFormat="1" ht="30" customHeight="1">
      <c r="C19" s="62"/>
      <c r="D19" s="63"/>
      <c r="E19" s="69" t="s">
        <v>51</v>
      </c>
      <c r="F19" s="65">
        <v>258</v>
      </c>
      <c r="G19" s="65">
        <v>305</v>
      </c>
      <c r="H19" s="66">
        <v>563</v>
      </c>
      <c r="I19" s="136">
        <v>0</v>
      </c>
      <c r="J19" s="65">
        <v>619</v>
      </c>
      <c r="K19" s="65">
        <v>345</v>
      </c>
      <c r="L19" s="65">
        <v>177</v>
      </c>
      <c r="M19" s="65">
        <v>81</v>
      </c>
      <c r="N19" s="65">
        <v>26</v>
      </c>
      <c r="O19" s="130">
        <v>1248</v>
      </c>
      <c r="P19" s="68">
        <v>1811</v>
      </c>
    </row>
    <row r="20" spans="3:16" s="61" customFormat="1" ht="30" customHeight="1">
      <c r="C20" s="62"/>
      <c r="D20" s="70" t="s">
        <v>52</v>
      </c>
      <c r="E20" s="71"/>
      <c r="F20" s="65">
        <v>6</v>
      </c>
      <c r="G20" s="65">
        <v>20</v>
      </c>
      <c r="H20" s="66">
        <v>26</v>
      </c>
      <c r="I20" s="136">
        <v>0</v>
      </c>
      <c r="J20" s="65">
        <v>166</v>
      </c>
      <c r="K20" s="65">
        <v>174</v>
      </c>
      <c r="L20" s="65">
        <v>194</v>
      </c>
      <c r="M20" s="65">
        <v>159</v>
      </c>
      <c r="N20" s="65">
        <v>77</v>
      </c>
      <c r="O20" s="130">
        <v>770</v>
      </c>
      <c r="P20" s="68">
        <v>796</v>
      </c>
    </row>
    <row r="21" spans="3:16" s="61" customFormat="1" ht="30" customHeight="1">
      <c r="C21" s="62"/>
      <c r="D21" s="63"/>
      <c r="E21" s="69" t="s">
        <v>53</v>
      </c>
      <c r="F21" s="65">
        <v>6</v>
      </c>
      <c r="G21" s="65">
        <v>17</v>
      </c>
      <c r="H21" s="66">
        <v>23</v>
      </c>
      <c r="I21" s="136">
        <v>0</v>
      </c>
      <c r="J21" s="65">
        <v>139</v>
      </c>
      <c r="K21" s="65">
        <v>144</v>
      </c>
      <c r="L21" s="65">
        <v>182</v>
      </c>
      <c r="M21" s="65">
        <v>150</v>
      </c>
      <c r="N21" s="65">
        <v>70</v>
      </c>
      <c r="O21" s="130">
        <v>685</v>
      </c>
      <c r="P21" s="68">
        <v>708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3</v>
      </c>
      <c r="H22" s="66">
        <v>3</v>
      </c>
      <c r="I22" s="136">
        <v>0</v>
      </c>
      <c r="J22" s="65">
        <v>27</v>
      </c>
      <c r="K22" s="65">
        <v>30</v>
      </c>
      <c r="L22" s="65">
        <v>12</v>
      </c>
      <c r="M22" s="65">
        <v>9</v>
      </c>
      <c r="N22" s="65">
        <v>7</v>
      </c>
      <c r="O22" s="130">
        <v>85</v>
      </c>
      <c r="P22" s="68">
        <v>88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595</v>
      </c>
      <c r="G24" s="65">
        <f>SUM(G25:G27)</f>
        <v>869</v>
      </c>
      <c r="H24" s="66">
        <f>SUM(F24:G24)</f>
        <v>1464</v>
      </c>
      <c r="I24" s="136">
        <f aca="true" t="shared" si="1" ref="I24:N24">SUM(I25:I27)</f>
        <v>0</v>
      </c>
      <c r="J24" s="65">
        <f t="shared" si="1"/>
        <v>1319</v>
      </c>
      <c r="K24" s="65">
        <f t="shared" si="1"/>
        <v>1247</v>
      </c>
      <c r="L24" s="65">
        <f t="shared" si="1"/>
        <v>829</v>
      </c>
      <c r="M24" s="65">
        <f t="shared" si="1"/>
        <v>583</v>
      </c>
      <c r="N24" s="65">
        <f t="shared" si="1"/>
        <v>266</v>
      </c>
      <c r="O24" s="130">
        <f>SUM(I24:N24)</f>
        <v>4244</v>
      </c>
      <c r="P24" s="68">
        <f>SUM(O24,H24)</f>
        <v>5708</v>
      </c>
    </row>
    <row r="25" spans="3:16" s="61" customFormat="1" ht="30" customHeight="1">
      <c r="C25" s="62"/>
      <c r="D25" s="63"/>
      <c r="E25" s="72" t="s">
        <v>57</v>
      </c>
      <c r="F25" s="65">
        <v>523</v>
      </c>
      <c r="G25" s="65">
        <v>818</v>
      </c>
      <c r="H25" s="66">
        <v>1341</v>
      </c>
      <c r="I25" s="136">
        <v>0</v>
      </c>
      <c r="J25" s="65">
        <v>1254</v>
      </c>
      <c r="K25" s="65">
        <v>1217</v>
      </c>
      <c r="L25" s="65">
        <v>807</v>
      </c>
      <c r="M25" s="65">
        <v>565</v>
      </c>
      <c r="N25" s="65">
        <v>262</v>
      </c>
      <c r="O25" s="130">
        <v>4105</v>
      </c>
      <c r="P25" s="68">
        <v>5446</v>
      </c>
    </row>
    <row r="26" spans="3:16" s="61" customFormat="1" ht="30" customHeight="1">
      <c r="C26" s="62"/>
      <c r="D26" s="63"/>
      <c r="E26" s="72" t="s">
        <v>58</v>
      </c>
      <c r="F26" s="65">
        <v>34</v>
      </c>
      <c r="G26" s="65">
        <v>21</v>
      </c>
      <c r="H26" s="66">
        <f>SUM(F26:G26)</f>
        <v>55</v>
      </c>
      <c r="I26" s="136">
        <v>0</v>
      </c>
      <c r="J26" s="65">
        <v>29</v>
      </c>
      <c r="K26" s="65">
        <v>18</v>
      </c>
      <c r="L26" s="65">
        <v>17</v>
      </c>
      <c r="M26" s="65">
        <v>8</v>
      </c>
      <c r="N26" s="65">
        <v>2</v>
      </c>
      <c r="O26" s="130">
        <f>SUM(I26:N26)</f>
        <v>74</v>
      </c>
      <c r="P26" s="68">
        <f>SUM(O26,H26)</f>
        <v>129</v>
      </c>
    </row>
    <row r="27" spans="3:16" s="61" customFormat="1" ht="30" customHeight="1">
      <c r="C27" s="62"/>
      <c r="D27" s="63"/>
      <c r="E27" s="72" t="s">
        <v>59</v>
      </c>
      <c r="F27" s="65">
        <v>38</v>
      </c>
      <c r="G27" s="65">
        <v>30</v>
      </c>
      <c r="H27" s="66">
        <f>SUM(F27:G27)</f>
        <v>68</v>
      </c>
      <c r="I27" s="136">
        <v>0</v>
      </c>
      <c r="J27" s="65">
        <v>36</v>
      </c>
      <c r="K27" s="65">
        <v>12</v>
      </c>
      <c r="L27" s="65">
        <v>5</v>
      </c>
      <c r="M27" s="65">
        <v>10</v>
      </c>
      <c r="N27" s="65">
        <v>2</v>
      </c>
      <c r="O27" s="130">
        <f>SUM(I27:N27)</f>
        <v>65</v>
      </c>
      <c r="P27" s="68">
        <f>SUM(O27,H27)</f>
        <v>133</v>
      </c>
    </row>
    <row r="28" spans="3:16" s="61" customFormat="1" ht="30" customHeight="1">
      <c r="C28" s="62"/>
      <c r="D28" s="74" t="s">
        <v>60</v>
      </c>
      <c r="E28" s="75"/>
      <c r="F28" s="65">
        <v>23</v>
      </c>
      <c r="G28" s="65">
        <v>14</v>
      </c>
      <c r="H28" s="66">
        <v>37</v>
      </c>
      <c r="I28" s="136">
        <v>0</v>
      </c>
      <c r="J28" s="65">
        <v>76</v>
      </c>
      <c r="K28" s="65">
        <v>68</v>
      </c>
      <c r="L28" s="65">
        <v>58</v>
      </c>
      <c r="M28" s="65">
        <v>61</v>
      </c>
      <c r="N28" s="65">
        <v>32</v>
      </c>
      <c r="O28" s="130">
        <v>295</v>
      </c>
      <c r="P28" s="68">
        <v>332</v>
      </c>
    </row>
    <row r="29" spans="3:16" s="61" customFormat="1" ht="30" customHeight="1" thickBot="1">
      <c r="C29" s="76"/>
      <c r="D29" s="77" t="s">
        <v>61</v>
      </c>
      <c r="E29" s="78"/>
      <c r="F29" s="79">
        <v>1945</v>
      </c>
      <c r="G29" s="79">
        <v>2027</v>
      </c>
      <c r="H29" s="80">
        <v>3972</v>
      </c>
      <c r="I29" s="137">
        <v>0</v>
      </c>
      <c r="J29" s="79">
        <v>3088</v>
      </c>
      <c r="K29" s="79">
        <v>1862</v>
      </c>
      <c r="L29" s="79">
        <v>1063</v>
      </c>
      <c r="M29" s="79">
        <v>723</v>
      </c>
      <c r="N29" s="79">
        <v>325</v>
      </c>
      <c r="O29" s="131">
        <v>7061</v>
      </c>
      <c r="P29" s="82">
        <v>11033</v>
      </c>
    </row>
    <row r="30" spans="3:16" s="61" customFormat="1" ht="30" customHeight="1">
      <c r="C30" s="59" t="s">
        <v>62</v>
      </c>
      <c r="D30" s="83"/>
      <c r="E30" s="84"/>
      <c r="F30" s="60">
        <v>17</v>
      </c>
      <c r="G30" s="60">
        <v>20</v>
      </c>
      <c r="H30" s="85">
        <v>37</v>
      </c>
      <c r="I30" s="135">
        <v>0</v>
      </c>
      <c r="J30" s="60">
        <v>1116</v>
      </c>
      <c r="K30" s="60">
        <v>793</v>
      </c>
      <c r="L30" s="60">
        <v>633</v>
      </c>
      <c r="M30" s="60">
        <v>503</v>
      </c>
      <c r="N30" s="60">
        <v>296</v>
      </c>
      <c r="O30" s="129">
        <v>3341</v>
      </c>
      <c r="P30" s="87">
        <v>3378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128</v>
      </c>
      <c r="K31" s="89">
        <v>120</v>
      </c>
      <c r="L31" s="89">
        <v>89</v>
      </c>
      <c r="M31" s="89">
        <v>49</v>
      </c>
      <c r="N31" s="89">
        <v>10</v>
      </c>
      <c r="O31" s="132">
        <v>396</v>
      </c>
      <c r="P31" s="92">
        <v>396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20</v>
      </c>
      <c r="K32" s="65">
        <v>20</v>
      </c>
      <c r="L32" s="65">
        <v>21</v>
      </c>
      <c r="M32" s="65">
        <v>9</v>
      </c>
      <c r="N32" s="65">
        <v>6</v>
      </c>
      <c r="O32" s="130">
        <v>76</v>
      </c>
      <c r="P32" s="68">
        <v>76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732</v>
      </c>
      <c r="K33" s="65">
        <v>433</v>
      </c>
      <c r="L33" s="65">
        <v>244</v>
      </c>
      <c r="M33" s="65">
        <v>117</v>
      </c>
      <c r="N33" s="65">
        <v>46</v>
      </c>
      <c r="O33" s="130">
        <v>1572</v>
      </c>
      <c r="P33" s="68">
        <v>1572</v>
      </c>
    </row>
    <row r="34" spans="3:16" s="61" customFormat="1" ht="30" customHeight="1">
      <c r="C34" s="62"/>
      <c r="D34" s="74" t="s">
        <v>65</v>
      </c>
      <c r="E34" s="75"/>
      <c r="F34" s="65">
        <v>1</v>
      </c>
      <c r="G34" s="65">
        <v>0</v>
      </c>
      <c r="H34" s="66">
        <v>1</v>
      </c>
      <c r="I34" s="136">
        <v>0</v>
      </c>
      <c r="J34" s="65">
        <v>48</v>
      </c>
      <c r="K34" s="65">
        <v>39</v>
      </c>
      <c r="L34" s="65">
        <v>52</v>
      </c>
      <c r="M34" s="65">
        <v>36</v>
      </c>
      <c r="N34" s="65">
        <v>21</v>
      </c>
      <c r="O34" s="130">
        <v>196</v>
      </c>
      <c r="P34" s="68">
        <v>197</v>
      </c>
    </row>
    <row r="35" spans="3:16" s="61" customFormat="1" ht="30" customHeight="1">
      <c r="C35" s="62"/>
      <c r="D35" s="74" t="s">
        <v>66</v>
      </c>
      <c r="E35" s="75"/>
      <c r="F35" s="65">
        <v>16</v>
      </c>
      <c r="G35" s="65">
        <v>20</v>
      </c>
      <c r="H35" s="66">
        <v>36</v>
      </c>
      <c r="I35" s="136">
        <v>0</v>
      </c>
      <c r="J35" s="65">
        <v>115</v>
      </c>
      <c r="K35" s="65">
        <v>81</v>
      </c>
      <c r="L35" s="65">
        <v>50</v>
      </c>
      <c r="M35" s="65">
        <v>25</v>
      </c>
      <c r="N35" s="65">
        <v>10</v>
      </c>
      <c r="O35" s="130">
        <v>281</v>
      </c>
      <c r="P35" s="68">
        <v>317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70</v>
      </c>
      <c r="K36" s="65">
        <v>91</v>
      </c>
      <c r="L36" s="65">
        <v>106</v>
      </c>
      <c r="M36" s="65">
        <v>65</v>
      </c>
      <c r="N36" s="65">
        <v>36</v>
      </c>
      <c r="O36" s="130">
        <v>368</v>
      </c>
      <c r="P36" s="68">
        <v>368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3</v>
      </c>
      <c r="K38" s="65">
        <v>9</v>
      </c>
      <c r="L38" s="65">
        <v>71</v>
      </c>
      <c r="M38" s="65">
        <v>202</v>
      </c>
      <c r="N38" s="65">
        <v>167</v>
      </c>
      <c r="O38" s="130">
        <v>452</v>
      </c>
      <c r="P38" s="68">
        <v>452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170</v>
      </c>
      <c r="K40" s="60">
        <v>213</v>
      </c>
      <c r="L40" s="60">
        <v>431</v>
      </c>
      <c r="M40" s="60">
        <v>810</v>
      </c>
      <c r="N40" s="60">
        <v>632</v>
      </c>
      <c r="O40" s="129">
        <v>2256</v>
      </c>
      <c r="P40" s="87">
        <v>2256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11</v>
      </c>
      <c r="K41" s="65">
        <v>25</v>
      </c>
      <c r="L41" s="65">
        <v>197</v>
      </c>
      <c r="M41" s="65">
        <v>463</v>
      </c>
      <c r="N41" s="65">
        <v>404</v>
      </c>
      <c r="O41" s="130">
        <v>1100</v>
      </c>
      <c r="P41" s="68">
        <v>1100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153</v>
      </c>
      <c r="K42" s="65">
        <v>170</v>
      </c>
      <c r="L42" s="65">
        <v>185</v>
      </c>
      <c r="M42" s="65">
        <v>188</v>
      </c>
      <c r="N42" s="65">
        <v>108</v>
      </c>
      <c r="O42" s="130">
        <v>804</v>
      </c>
      <c r="P42" s="68">
        <v>804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6</v>
      </c>
      <c r="K43" s="79">
        <v>18</v>
      </c>
      <c r="L43" s="79">
        <v>49</v>
      </c>
      <c r="M43" s="79">
        <v>159</v>
      </c>
      <c r="N43" s="79">
        <v>120</v>
      </c>
      <c r="O43" s="131">
        <v>352</v>
      </c>
      <c r="P43" s="82">
        <v>352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4670</v>
      </c>
      <c r="G44" s="99">
        <f>SUM(G10,G30,G40)</f>
        <v>5295</v>
      </c>
      <c r="H44" s="101">
        <f>SUM(F44:G44)</f>
        <v>9965</v>
      </c>
      <c r="I44" s="142">
        <f aca="true" t="shared" si="2" ref="I44:N44">SUM(I10,I30,I40)</f>
        <v>0</v>
      </c>
      <c r="J44" s="99">
        <f t="shared" si="2"/>
        <v>9615</v>
      </c>
      <c r="K44" s="99">
        <f t="shared" si="2"/>
        <v>6802</v>
      </c>
      <c r="L44" s="99">
        <f t="shared" si="2"/>
        <v>4607</v>
      </c>
      <c r="M44" s="99">
        <f t="shared" si="2"/>
        <v>3920</v>
      </c>
      <c r="N44" s="99">
        <f t="shared" si="2"/>
        <v>2208</v>
      </c>
      <c r="O44" s="134">
        <f>SUM(I44:N44)</f>
        <v>27152</v>
      </c>
      <c r="P44" s="103">
        <f>SUM(O44,H44)</f>
        <v>37117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5079048</v>
      </c>
      <c r="G46" s="60">
        <v>8901851</v>
      </c>
      <c r="H46" s="85">
        <v>13980899</v>
      </c>
      <c r="I46" s="86">
        <v>0</v>
      </c>
      <c r="J46" s="60">
        <v>24909097</v>
      </c>
      <c r="K46" s="60">
        <v>20963317</v>
      </c>
      <c r="L46" s="60">
        <v>17009966</v>
      </c>
      <c r="M46" s="60">
        <v>15320521</v>
      </c>
      <c r="N46" s="60">
        <v>7829386</v>
      </c>
      <c r="O46" s="129">
        <v>86032287</v>
      </c>
      <c r="P46" s="87">
        <v>100013186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1257847</v>
      </c>
      <c r="G47" s="65">
        <v>2292351</v>
      </c>
      <c r="H47" s="66">
        <v>3550198</v>
      </c>
      <c r="I47" s="67">
        <v>0</v>
      </c>
      <c r="J47" s="65">
        <v>4735983</v>
      </c>
      <c r="K47" s="65">
        <v>4005013</v>
      </c>
      <c r="L47" s="65">
        <v>3371530</v>
      </c>
      <c r="M47" s="65">
        <v>3177380</v>
      </c>
      <c r="N47" s="65">
        <v>2509671</v>
      </c>
      <c r="O47" s="130">
        <v>17799577</v>
      </c>
      <c r="P47" s="68">
        <v>21349775</v>
      </c>
    </row>
    <row r="48" spans="3:16" s="61" customFormat="1" ht="30" customHeight="1">
      <c r="C48" s="62"/>
      <c r="D48" s="63"/>
      <c r="E48" s="69" t="s">
        <v>44</v>
      </c>
      <c r="F48" s="65">
        <v>1049431</v>
      </c>
      <c r="G48" s="65">
        <v>1686487</v>
      </c>
      <c r="H48" s="66">
        <v>2735918</v>
      </c>
      <c r="I48" s="67">
        <v>0</v>
      </c>
      <c r="J48" s="65">
        <v>3112154</v>
      </c>
      <c r="K48" s="65">
        <v>2681170</v>
      </c>
      <c r="L48" s="65">
        <v>2125181</v>
      </c>
      <c r="M48" s="65">
        <v>2102393</v>
      </c>
      <c r="N48" s="65">
        <v>1668870</v>
      </c>
      <c r="O48" s="130">
        <v>11689768</v>
      </c>
      <c r="P48" s="68">
        <v>14425686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3828</v>
      </c>
      <c r="K49" s="65">
        <v>28112</v>
      </c>
      <c r="L49" s="65">
        <v>108459</v>
      </c>
      <c r="M49" s="65">
        <v>153503</v>
      </c>
      <c r="N49" s="65">
        <v>202501</v>
      </c>
      <c r="O49" s="130">
        <v>496403</v>
      </c>
      <c r="P49" s="68">
        <v>496403</v>
      </c>
    </row>
    <row r="50" spans="3:16" s="61" customFormat="1" ht="30" customHeight="1">
      <c r="C50" s="62"/>
      <c r="D50" s="63"/>
      <c r="E50" s="69" t="s">
        <v>46</v>
      </c>
      <c r="F50" s="65">
        <v>76718</v>
      </c>
      <c r="G50" s="65">
        <v>215408</v>
      </c>
      <c r="H50" s="66">
        <v>292126</v>
      </c>
      <c r="I50" s="67">
        <v>0</v>
      </c>
      <c r="J50" s="65">
        <v>695729</v>
      </c>
      <c r="K50" s="65">
        <v>528444</v>
      </c>
      <c r="L50" s="65">
        <v>512552</v>
      </c>
      <c r="M50" s="65">
        <v>483932</v>
      </c>
      <c r="N50" s="65">
        <v>383163</v>
      </c>
      <c r="O50" s="130">
        <v>2603820</v>
      </c>
      <c r="P50" s="68">
        <v>2895946</v>
      </c>
    </row>
    <row r="51" spans="3:16" s="61" customFormat="1" ht="30" customHeight="1">
      <c r="C51" s="62"/>
      <c r="D51" s="63"/>
      <c r="E51" s="69" t="s">
        <v>47</v>
      </c>
      <c r="F51" s="65">
        <v>95446</v>
      </c>
      <c r="G51" s="65">
        <v>354778</v>
      </c>
      <c r="H51" s="66">
        <v>450224</v>
      </c>
      <c r="I51" s="67">
        <v>0</v>
      </c>
      <c r="J51" s="65">
        <v>684578</v>
      </c>
      <c r="K51" s="65">
        <v>506079</v>
      </c>
      <c r="L51" s="65">
        <v>437248</v>
      </c>
      <c r="M51" s="65">
        <v>270712</v>
      </c>
      <c r="N51" s="65">
        <v>163378</v>
      </c>
      <c r="O51" s="130">
        <v>2061995</v>
      </c>
      <c r="P51" s="68">
        <v>2512219</v>
      </c>
    </row>
    <row r="52" spans="3:16" s="61" customFormat="1" ht="30" customHeight="1">
      <c r="C52" s="62"/>
      <c r="D52" s="63"/>
      <c r="E52" s="69" t="s">
        <v>48</v>
      </c>
      <c r="F52" s="65">
        <v>36252</v>
      </c>
      <c r="G52" s="65">
        <v>35678</v>
      </c>
      <c r="H52" s="66">
        <v>71930</v>
      </c>
      <c r="I52" s="67">
        <v>0</v>
      </c>
      <c r="J52" s="65">
        <v>239694</v>
      </c>
      <c r="K52" s="65">
        <v>261208</v>
      </c>
      <c r="L52" s="65">
        <v>188090</v>
      </c>
      <c r="M52" s="65">
        <v>166840</v>
      </c>
      <c r="N52" s="65">
        <v>91759</v>
      </c>
      <c r="O52" s="130">
        <v>947591</v>
      </c>
      <c r="P52" s="68">
        <v>1019521</v>
      </c>
    </row>
    <row r="53" spans="3:16" s="61" customFormat="1" ht="30" customHeight="1">
      <c r="C53" s="62"/>
      <c r="D53" s="70" t="s">
        <v>49</v>
      </c>
      <c r="E53" s="71"/>
      <c r="F53" s="65">
        <v>2537065</v>
      </c>
      <c r="G53" s="65">
        <v>4926404</v>
      </c>
      <c r="H53" s="66">
        <v>7463469</v>
      </c>
      <c r="I53" s="67">
        <v>0</v>
      </c>
      <c r="J53" s="65">
        <v>13467245</v>
      </c>
      <c r="K53" s="65">
        <v>10710580</v>
      </c>
      <c r="L53" s="65">
        <v>7368301</v>
      </c>
      <c r="M53" s="65">
        <v>6248279</v>
      </c>
      <c r="N53" s="65">
        <v>2559845</v>
      </c>
      <c r="O53" s="130">
        <v>40354250</v>
      </c>
      <c r="P53" s="68">
        <v>47817719</v>
      </c>
    </row>
    <row r="54" spans="3:16" s="61" customFormat="1" ht="30" customHeight="1">
      <c r="C54" s="62"/>
      <c r="D54" s="63"/>
      <c r="E54" s="69" t="s">
        <v>50</v>
      </c>
      <c r="F54" s="65">
        <v>1987826</v>
      </c>
      <c r="G54" s="65">
        <v>3677101</v>
      </c>
      <c r="H54" s="66">
        <v>5664927</v>
      </c>
      <c r="I54" s="67">
        <v>0</v>
      </c>
      <c r="J54" s="65">
        <v>9623032</v>
      </c>
      <c r="K54" s="65">
        <v>8168152</v>
      </c>
      <c r="L54" s="65">
        <v>5741540</v>
      </c>
      <c r="M54" s="65">
        <v>5355644</v>
      </c>
      <c r="N54" s="65">
        <v>2260218</v>
      </c>
      <c r="O54" s="130">
        <v>31148586</v>
      </c>
      <c r="P54" s="68">
        <v>36813513</v>
      </c>
    </row>
    <row r="55" spans="3:16" s="61" customFormat="1" ht="30" customHeight="1">
      <c r="C55" s="62"/>
      <c r="D55" s="63"/>
      <c r="E55" s="69" t="s">
        <v>51</v>
      </c>
      <c r="F55" s="65">
        <v>549239</v>
      </c>
      <c r="G55" s="65">
        <v>1249303</v>
      </c>
      <c r="H55" s="66">
        <v>1798542</v>
      </c>
      <c r="I55" s="67">
        <v>0</v>
      </c>
      <c r="J55" s="65">
        <v>3844213</v>
      </c>
      <c r="K55" s="65">
        <v>2542428</v>
      </c>
      <c r="L55" s="65">
        <v>1626761</v>
      </c>
      <c r="M55" s="65">
        <v>892635</v>
      </c>
      <c r="N55" s="65">
        <v>299627</v>
      </c>
      <c r="O55" s="130">
        <v>9205664</v>
      </c>
      <c r="P55" s="68">
        <v>11004206</v>
      </c>
    </row>
    <row r="56" spans="3:16" s="61" customFormat="1" ht="30" customHeight="1">
      <c r="C56" s="62"/>
      <c r="D56" s="70" t="s">
        <v>52</v>
      </c>
      <c r="E56" s="71"/>
      <c r="F56" s="65">
        <v>11971</v>
      </c>
      <c r="G56" s="65">
        <v>101711</v>
      </c>
      <c r="H56" s="66">
        <v>113682</v>
      </c>
      <c r="I56" s="67">
        <v>0</v>
      </c>
      <c r="J56" s="65">
        <v>966122</v>
      </c>
      <c r="K56" s="65">
        <v>1321377</v>
      </c>
      <c r="L56" s="65">
        <v>2269299</v>
      </c>
      <c r="M56" s="65">
        <v>2435219</v>
      </c>
      <c r="N56" s="65">
        <v>989754</v>
      </c>
      <c r="O56" s="130">
        <v>7981771</v>
      </c>
      <c r="P56" s="68">
        <v>8095453</v>
      </c>
    </row>
    <row r="57" spans="3:16" s="61" customFormat="1" ht="30" customHeight="1">
      <c r="C57" s="62"/>
      <c r="D57" s="63"/>
      <c r="E57" s="69" t="s">
        <v>53</v>
      </c>
      <c r="F57" s="65">
        <v>11971</v>
      </c>
      <c r="G57" s="65">
        <v>79073</v>
      </c>
      <c r="H57" s="66">
        <v>91044</v>
      </c>
      <c r="I57" s="67">
        <v>0</v>
      </c>
      <c r="J57" s="65">
        <v>790283</v>
      </c>
      <c r="K57" s="65">
        <v>1103675</v>
      </c>
      <c r="L57" s="65">
        <v>2159988</v>
      </c>
      <c r="M57" s="65">
        <v>2352037</v>
      </c>
      <c r="N57" s="65">
        <v>929269</v>
      </c>
      <c r="O57" s="130">
        <v>7335252</v>
      </c>
      <c r="P57" s="68">
        <v>7426296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22638</v>
      </c>
      <c r="H58" s="66">
        <v>22638</v>
      </c>
      <c r="I58" s="67">
        <v>0</v>
      </c>
      <c r="J58" s="65">
        <v>175839</v>
      </c>
      <c r="K58" s="65">
        <v>217702</v>
      </c>
      <c r="L58" s="65">
        <v>109311</v>
      </c>
      <c r="M58" s="65">
        <v>83182</v>
      </c>
      <c r="N58" s="65">
        <v>60485</v>
      </c>
      <c r="O58" s="130">
        <v>646519</v>
      </c>
      <c r="P58" s="68">
        <v>669157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268799</v>
      </c>
      <c r="G60" s="65">
        <v>543844</v>
      </c>
      <c r="H60" s="66">
        <v>812643</v>
      </c>
      <c r="I60" s="67">
        <v>0</v>
      </c>
      <c r="J60" s="65">
        <v>930332</v>
      </c>
      <c r="K60" s="65">
        <v>1527414</v>
      </c>
      <c r="L60" s="65">
        <v>1232989</v>
      </c>
      <c r="M60" s="65">
        <v>983073</v>
      </c>
      <c r="N60" s="65">
        <v>532976</v>
      </c>
      <c r="O60" s="130">
        <v>5206784</v>
      </c>
      <c r="P60" s="68">
        <v>6019427</v>
      </c>
    </row>
    <row r="61" spans="3:16" s="61" customFormat="1" ht="30" customHeight="1">
      <c r="C61" s="62"/>
      <c r="D61" s="63"/>
      <c r="E61" s="72" t="s">
        <v>57</v>
      </c>
      <c r="F61" s="65">
        <v>268799</v>
      </c>
      <c r="G61" s="65">
        <v>543844</v>
      </c>
      <c r="H61" s="66">
        <v>812643</v>
      </c>
      <c r="I61" s="67">
        <v>0</v>
      </c>
      <c r="J61" s="65">
        <v>930332</v>
      </c>
      <c r="K61" s="65">
        <v>1527414</v>
      </c>
      <c r="L61" s="65">
        <v>1232989</v>
      </c>
      <c r="M61" s="65">
        <v>983073</v>
      </c>
      <c r="N61" s="65">
        <v>532976</v>
      </c>
      <c r="O61" s="130">
        <v>5206784</v>
      </c>
      <c r="P61" s="68">
        <v>6019427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146236</v>
      </c>
      <c r="G64" s="65">
        <v>147331</v>
      </c>
      <c r="H64" s="66">
        <v>293567</v>
      </c>
      <c r="I64" s="67">
        <v>0</v>
      </c>
      <c r="J64" s="65">
        <v>1243027</v>
      </c>
      <c r="K64" s="65">
        <v>1246354</v>
      </c>
      <c r="L64" s="65">
        <v>1220902</v>
      </c>
      <c r="M64" s="65">
        <v>1435584</v>
      </c>
      <c r="N64" s="65">
        <v>765124</v>
      </c>
      <c r="O64" s="130">
        <v>5910991</v>
      </c>
      <c r="P64" s="68">
        <v>6204558</v>
      </c>
    </row>
    <row r="65" spans="3:16" s="61" customFormat="1" ht="30" customHeight="1" thickBot="1">
      <c r="C65" s="76"/>
      <c r="D65" s="77" t="s">
        <v>61</v>
      </c>
      <c r="E65" s="78"/>
      <c r="F65" s="79">
        <v>857130</v>
      </c>
      <c r="G65" s="79">
        <v>890210</v>
      </c>
      <c r="H65" s="80">
        <v>1747340</v>
      </c>
      <c r="I65" s="81">
        <v>0</v>
      </c>
      <c r="J65" s="79">
        <v>3566388</v>
      </c>
      <c r="K65" s="79">
        <v>2152579</v>
      </c>
      <c r="L65" s="79">
        <v>1546945</v>
      </c>
      <c r="M65" s="79">
        <v>1040986</v>
      </c>
      <c r="N65" s="79">
        <v>472016</v>
      </c>
      <c r="O65" s="131">
        <v>8778914</v>
      </c>
      <c r="P65" s="82">
        <v>10526254</v>
      </c>
    </row>
    <row r="66" spans="3:16" s="61" customFormat="1" ht="30" customHeight="1">
      <c r="C66" s="59" t="s">
        <v>62</v>
      </c>
      <c r="D66" s="83"/>
      <c r="E66" s="84"/>
      <c r="F66" s="60">
        <v>79551</v>
      </c>
      <c r="G66" s="60">
        <v>164383</v>
      </c>
      <c r="H66" s="85">
        <v>243934</v>
      </c>
      <c r="I66" s="86">
        <v>0</v>
      </c>
      <c r="J66" s="60">
        <v>9582627</v>
      </c>
      <c r="K66" s="60">
        <v>9508586</v>
      </c>
      <c r="L66" s="60">
        <v>11073244</v>
      </c>
      <c r="M66" s="60">
        <v>11672388</v>
      </c>
      <c r="N66" s="60">
        <v>8205140</v>
      </c>
      <c r="O66" s="129">
        <v>50041985</v>
      </c>
      <c r="P66" s="87">
        <v>50285919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835914</v>
      </c>
      <c r="K67" s="89">
        <v>1303151</v>
      </c>
      <c r="L67" s="89">
        <v>1432383</v>
      </c>
      <c r="M67" s="89">
        <v>1056888</v>
      </c>
      <c r="N67" s="89">
        <v>273210</v>
      </c>
      <c r="O67" s="132">
        <v>4901546</v>
      </c>
      <c r="P67" s="92">
        <v>4901546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43488</v>
      </c>
      <c r="K68" s="65">
        <v>54609</v>
      </c>
      <c r="L68" s="65">
        <v>61620</v>
      </c>
      <c r="M68" s="65">
        <v>37145</v>
      </c>
      <c r="N68" s="65">
        <v>28051</v>
      </c>
      <c r="O68" s="130">
        <v>224913</v>
      </c>
      <c r="P68" s="68">
        <v>224913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4861845</v>
      </c>
      <c r="K69" s="65">
        <v>3693051</v>
      </c>
      <c r="L69" s="65">
        <v>2766064</v>
      </c>
      <c r="M69" s="65">
        <v>1979690</v>
      </c>
      <c r="N69" s="65">
        <v>870498</v>
      </c>
      <c r="O69" s="130">
        <v>14171148</v>
      </c>
      <c r="P69" s="68">
        <v>14171148</v>
      </c>
    </row>
    <row r="70" spans="3:16" s="61" customFormat="1" ht="30" customHeight="1">
      <c r="C70" s="62"/>
      <c r="D70" s="74" t="s">
        <v>65</v>
      </c>
      <c r="E70" s="75"/>
      <c r="F70" s="65">
        <v>4800</v>
      </c>
      <c r="G70" s="65">
        <v>0</v>
      </c>
      <c r="H70" s="65">
        <v>4800</v>
      </c>
      <c r="I70" s="67">
        <v>0</v>
      </c>
      <c r="J70" s="65">
        <v>541787</v>
      </c>
      <c r="K70" s="65">
        <v>380739</v>
      </c>
      <c r="L70" s="65">
        <v>849625</v>
      </c>
      <c r="M70" s="65">
        <v>630739</v>
      </c>
      <c r="N70" s="65">
        <v>522927</v>
      </c>
      <c r="O70" s="130">
        <v>2925817</v>
      </c>
      <c r="P70" s="68">
        <v>2930617</v>
      </c>
    </row>
    <row r="71" spans="3:16" s="61" customFormat="1" ht="30" customHeight="1">
      <c r="C71" s="62"/>
      <c r="D71" s="74" t="s">
        <v>66</v>
      </c>
      <c r="E71" s="75"/>
      <c r="F71" s="65">
        <v>74751</v>
      </c>
      <c r="G71" s="65">
        <v>164383</v>
      </c>
      <c r="H71" s="65">
        <v>239134</v>
      </c>
      <c r="I71" s="67">
        <v>0</v>
      </c>
      <c r="J71" s="65">
        <v>1446090</v>
      </c>
      <c r="K71" s="65">
        <v>1461253</v>
      </c>
      <c r="L71" s="65">
        <v>1244997</v>
      </c>
      <c r="M71" s="65">
        <v>678139</v>
      </c>
      <c r="N71" s="65">
        <v>308236</v>
      </c>
      <c r="O71" s="130">
        <v>5138715</v>
      </c>
      <c r="P71" s="68">
        <v>5377849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v>0</v>
      </c>
      <c r="I72" s="91">
        <v>0</v>
      </c>
      <c r="J72" s="65">
        <v>1786928</v>
      </c>
      <c r="K72" s="65">
        <v>2408267</v>
      </c>
      <c r="L72" s="65">
        <v>3011403</v>
      </c>
      <c r="M72" s="65">
        <v>1781203</v>
      </c>
      <c r="N72" s="65">
        <v>1060065</v>
      </c>
      <c r="O72" s="130">
        <v>10047866</v>
      </c>
      <c r="P72" s="68">
        <v>10047866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66575</v>
      </c>
      <c r="K74" s="65">
        <v>207516</v>
      </c>
      <c r="L74" s="65">
        <v>1707152</v>
      </c>
      <c r="M74" s="65">
        <v>5508584</v>
      </c>
      <c r="N74" s="65">
        <v>5142153</v>
      </c>
      <c r="O74" s="130">
        <v>12631980</v>
      </c>
      <c r="P74" s="68">
        <v>12631980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4197323</v>
      </c>
      <c r="K76" s="60">
        <v>5474310</v>
      </c>
      <c r="L76" s="60">
        <v>11791326</v>
      </c>
      <c r="M76" s="60">
        <v>24184893</v>
      </c>
      <c r="N76" s="60">
        <v>20049150</v>
      </c>
      <c r="O76" s="129">
        <v>65697002</v>
      </c>
      <c r="P76" s="87">
        <v>65697002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243783</v>
      </c>
      <c r="K77" s="65">
        <v>546976</v>
      </c>
      <c r="L77" s="65">
        <v>4930650</v>
      </c>
      <c r="M77" s="65">
        <v>12588887</v>
      </c>
      <c r="N77" s="65">
        <v>11914325</v>
      </c>
      <c r="O77" s="130">
        <v>30224621</v>
      </c>
      <c r="P77" s="68">
        <v>30224621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3803348</v>
      </c>
      <c r="K78" s="65">
        <v>4442581</v>
      </c>
      <c r="L78" s="65">
        <v>5251067</v>
      </c>
      <c r="M78" s="65">
        <v>5678204</v>
      </c>
      <c r="N78" s="65">
        <v>3317980</v>
      </c>
      <c r="O78" s="130">
        <v>22493180</v>
      </c>
      <c r="P78" s="68">
        <v>22493180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150192</v>
      </c>
      <c r="K79" s="79">
        <v>484753</v>
      </c>
      <c r="L79" s="79">
        <v>1609609</v>
      </c>
      <c r="M79" s="79">
        <v>5917802</v>
      </c>
      <c r="N79" s="79">
        <v>4816845</v>
      </c>
      <c r="O79" s="131">
        <v>12979201</v>
      </c>
      <c r="P79" s="82">
        <v>12979201</v>
      </c>
    </row>
    <row r="80" spans="3:16" s="61" customFormat="1" ht="30" customHeight="1" thickBot="1">
      <c r="C80" s="197" t="s">
        <v>75</v>
      </c>
      <c r="D80" s="198"/>
      <c r="E80" s="198"/>
      <c r="F80" s="99">
        <v>5158599</v>
      </c>
      <c r="G80" s="99">
        <v>9066234</v>
      </c>
      <c r="H80" s="101">
        <v>14224833</v>
      </c>
      <c r="I80" s="102">
        <v>0</v>
      </c>
      <c r="J80" s="99">
        <v>38689047</v>
      </c>
      <c r="K80" s="99">
        <v>35946213</v>
      </c>
      <c r="L80" s="99">
        <v>39874536</v>
      </c>
      <c r="M80" s="99">
        <v>51177802</v>
      </c>
      <c r="N80" s="99">
        <v>36083676</v>
      </c>
      <c r="O80" s="134">
        <v>201771274</v>
      </c>
      <c r="P80" s="103">
        <v>215996107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55561913</v>
      </c>
      <c r="G10" s="60">
        <f>SUM(G11,G17,G20,G24,G28,G29)</f>
        <v>92115402</v>
      </c>
      <c r="H10" s="85">
        <f>SUM(F10:G10)</f>
        <v>147677315</v>
      </c>
      <c r="I10" s="135">
        <f aca="true" t="shared" si="0" ref="I10:N10">SUM(I11,I17,I20,I24,I28,I29)</f>
        <v>0</v>
      </c>
      <c r="J10" s="60">
        <f t="shared" si="0"/>
        <v>252974408</v>
      </c>
      <c r="K10" s="60">
        <f t="shared" si="0"/>
        <v>211050349</v>
      </c>
      <c r="L10" s="60">
        <f t="shared" si="0"/>
        <v>171124125</v>
      </c>
      <c r="M10" s="60">
        <f t="shared" si="0"/>
        <v>154213727</v>
      </c>
      <c r="N10" s="60">
        <f t="shared" si="0"/>
        <v>78512593</v>
      </c>
      <c r="O10" s="129">
        <f>SUM(I10:N10)</f>
        <v>867875202</v>
      </c>
      <c r="P10" s="87">
        <f>SUM(O10,H10)</f>
        <v>1015552517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12581185</v>
      </c>
      <c r="G11" s="65">
        <v>22925285</v>
      </c>
      <c r="H11" s="66">
        <v>35506470</v>
      </c>
      <c r="I11" s="136">
        <v>0</v>
      </c>
      <c r="J11" s="65">
        <v>47381335</v>
      </c>
      <c r="K11" s="65">
        <v>40076364</v>
      </c>
      <c r="L11" s="65">
        <v>33767770</v>
      </c>
      <c r="M11" s="65">
        <v>31871979</v>
      </c>
      <c r="N11" s="65">
        <v>25157581</v>
      </c>
      <c r="O11" s="130">
        <v>178255029</v>
      </c>
      <c r="P11" s="68">
        <v>213761499</v>
      </c>
    </row>
    <row r="12" spans="3:16" s="61" customFormat="1" ht="30" customHeight="1">
      <c r="C12" s="62"/>
      <c r="D12" s="63"/>
      <c r="E12" s="69" t="s">
        <v>44</v>
      </c>
      <c r="F12" s="65">
        <v>10497025</v>
      </c>
      <c r="G12" s="65">
        <v>16866645</v>
      </c>
      <c r="H12" s="66">
        <v>27363670</v>
      </c>
      <c r="I12" s="136">
        <v>0</v>
      </c>
      <c r="J12" s="65">
        <v>31142242</v>
      </c>
      <c r="K12" s="65">
        <v>26836863</v>
      </c>
      <c r="L12" s="65">
        <v>21302312</v>
      </c>
      <c r="M12" s="65">
        <v>21109157</v>
      </c>
      <c r="N12" s="65">
        <v>16743045</v>
      </c>
      <c r="O12" s="130">
        <v>117133619</v>
      </c>
      <c r="P12" s="68">
        <v>144497289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39083</v>
      </c>
      <c r="K13" s="65">
        <v>282191</v>
      </c>
      <c r="L13" s="65">
        <v>1085929</v>
      </c>
      <c r="M13" s="65">
        <v>1543092</v>
      </c>
      <c r="N13" s="65">
        <v>2029829</v>
      </c>
      <c r="O13" s="130">
        <v>4980124</v>
      </c>
      <c r="P13" s="68">
        <v>4980124</v>
      </c>
    </row>
    <row r="14" spans="3:16" s="61" customFormat="1" ht="30" customHeight="1">
      <c r="C14" s="62"/>
      <c r="D14" s="63"/>
      <c r="E14" s="69" t="s">
        <v>46</v>
      </c>
      <c r="F14" s="65">
        <v>767180</v>
      </c>
      <c r="G14" s="65">
        <v>2154080</v>
      </c>
      <c r="H14" s="66">
        <v>2921260</v>
      </c>
      <c r="I14" s="136">
        <v>0</v>
      </c>
      <c r="J14" s="65">
        <v>6957290</v>
      </c>
      <c r="K14" s="65">
        <v>5284440</v>
      </c>
      <c r="L14" s="65">
        <v>5125520</v>
      </c>
      <c r="M14" s="65">
        <v>4844210</v>
      </c>
      <c r="N14" s="65">
        <v>3833337</v>
      </c>
      <c r="O14" s="130">
        <v>26044797</v>
      </c>
      <c r="P14" s="68">
        <v>28966057</v>
      </c>
    </row>
    <row r="15" spans="3:16" s="61" customFormat="1" ht="30" customHeight="1">
      <c r="C15" s="62"/>
      <c r="D15" s="63"/>
      <c r="E15" s="69" t="s">
        <v>47</v>
      </c>
      <c r="F15" s="65">
        <v>954460</v>
      </c>
      <c r="G15" s="65">
        <v>3547780</v>
      </c>
      <c r="H15" s="66">
        <v>4502240</v>
      </c>
      <c r="I15" s="136">
        <v>0</v>
      </c>
      <c r="J15" s="65">
        <v>6845780</v>
      </c>
      <c r="K15" s="65">
        <v>5060790</v>
      </c>
      <c r="L15" s="65">
        <v>4373109</v>
      </c>
      <c r="M15" s="65">
        <v>2707120</v>
      </c>
      <c r="N15" s="65">
        <v>1633780</v>
      </c>
      <c r="O15" s="130">
        <v>20620579</v>
      </c>
      <c r="P15" s="68">
        <v>25122819</v>
      </c>
    </row>
    <row r="16" spans="3:16" s="61" customFormat="1" ht="30" customHeight="1">
      <c r="C16" s="62"/>
      <c r="D16" s="63"/>
      <c r="E16" s="69" t="s">
        <v>48</v>
      </c>
      <c r="F16" s="65">
        <v>362520</v>
      </c>
      <c r="G16" s="65">
        <v>356780</v>
      </c>
      <c r="H16" s="66">
        <v>719300</v>
      </c>
      <c r="I16" s="136">
        <v>0</v>
      </c>
      <c r="J16" s="65">
        <v>2396940</v>
      </c>
      <c r="K16" s="65">
        <v>2612080</v>
      </c>
      <c r="L16" s="65">
        <v>1880900</v>
      </c>
      <c r="M16" s="65">
        <v>1668400</v>
      </c>
      <c r="N16" s="65">
        <v>917590</v>
      </c>
      <c r="O16" s="130">
        <v>9475910</v>
      </c>
      <c r="P16" s="68">
        <v>10195210</v>
      </c>
    </row>
    <row r="17" spans="3:16" s="61" customFormat="1" ht="30" customHeight="1">
      <c r="C17" s="62"/>
      <c r="D17" s="70" t="s">
        <v>49</v>
      </c>
      <c r="E17" s="71"/>
      <c r="F17" s="65">
        <v>25372228</v>
      </c>
      <c r="G17" s="65">
        <v>49271192</v>
      </c>
      <c r="H17" s="66">
        <v>74643420</v>
      </c>
      <c r="I17" s="136">
        <v>0</v>
      </c>
      <c r="J17" s="65">
        <v>134706081</v>
      </c>
      <c r="K17" s="65">
        <v>107134340</v>
      </c>
      <c r="L17" s="65">
        <v>73702947</v>
      </c>
      <c r="M17" s="65">
        <v>62493041</v>
      </c>
      <c r="N17" s="65">
        <v>25604377</v>
      </c>
      <c r="O17" s="130">
        <v>403640786</v>
      </c>
      <c r="P17" s="68">
        <v>478284206</v>
      </c>
    </row>
    <row r="18" spans="3:16" s="61" customFormat="1" ht="30" customHeight="1">
      <c r="C18" s="62"/>
      <c r="D18" s="63"/>
      <c r="E18" s="69" t="s">
        <v>50</v>
      </c>
      <c r="F18" s="65">
        <v>19879455</v>
      </c>
      <c r="G18" s="65">
        <v>36774406</v>
      </c>
      <c r="H18" s="66">
        <v>56653861</v>
      </c>
      <c r="I18" s="136">
        <v>0</v>
      </c>
      <c r="J18" s="65">
        <v>96260965</v>
      </c>
      <c r="K18" s="65">
        <v>81703033</v>
      </c>
      <c r="L18" s="65">
        <v>57435337</v>
      </c>
      <c r="M18" s="65">
        <v>53566691</v>
      </c>
      <c r="N18" s="65">
        <v>22608107</v>
      </c>
      <c r="O18" s="130">
        <v>311574133</v>
      </c>
      <c r="P18" s="68">
        <v>368227994</v>
      </c>
    </row>
    <row r="19" spans="3:16" s="61" customFormat="1" ht="30" customHeight="1">
      <c r="C19" s="62"/>
      <c r="D19" s="63"/>
      <c r="E19" s="69" t="s">
        <v>51</v>
      </c>
      <c r="F19" s="65">
        <v>5492773</v>
      </c>
      <c r="G19" s="65">
        <v>12496786</v>
      </c>
      <c r="H19" s="66">
        <v>17989559</v>
      </c>
      <c r="I19" s="136">
        <v>0</v>
      </c>
      <c r="J19" s="65">
        <v>38445116</v>
      </c>
      <c r="K19" s="65">
        <v>25431307</v>
      </c>
      <c r="L19" s="65">
        <v>16267610</v>
      </c>
      <c r="M19" s="65">
        <v>8926350</v>
      </c>
      <c r="N19" s="65">
        <v>2996270</v>
      </c>
      <c r="O19" s="130">
        <v>92066653</v>
      </c>
      <c r="P19" s="68">
        <v>110056212</v>
      </c>
    </row>
    <row r="20" spans="3:16" s="61" customFormat="1" ht="30" customHeight="1">
      <c r="C20" s="62"/>
      <c r="D20" s="70" t="s">
        <v>52</v>
      </c>
      <c r="E20" s="71"/>
      <c r="F20" s="65">
        <v>119840</v>
      </c>
      <c r="G20" s="65">
        <v>1017110</v>
      </c>
      <c r="H20" s="66">
        <v>1136950</v>
      </c>
      <c r="I20" s="136">
        <v>0</v>
      </c>
      <c r="J20" s="65">
        <v>9661220</v>
      </c>
      <c r="K20" s="65">
        <v>13216623</v>
      </c>
      <c r="L20" s="65">
        <v>22694965</v>
      </c>
      <c r="M20" s="65">
        <v>24363656</v>
      </c>
      <c r="N20" s="65">
        <v>9897540</v>
      </c>
      <c r="O20" s="130">
        <v>79834004</v>
      </c>
      <c r="P20" s="68">
        <v>80970954</v>
      </c>
    </row>
    <row r="21" spans="3:16" s="61" customFormat="1" ht="30" customHeight="1">
      <c r="C21" s="62"/>
      <c r="D21" s="63"/>
      <c r="E21" s="69" t="s">
        <v>53</v>
      </c>
      <c r="F21" s="65">
        <v>119840</v>
      </c>
      <c r="G21" s="65">
        <v>790730</v>
      </c>
      <c r="H21" s="66">
        <v>910570</v>
      </c>
      <c r="I21" s="136">
        <v>0</v>
      </c>
      <c r="J21" s="65">
        <v>7902830</v>
      </c>
      <c r="K21" s="65">
        <v>11039603</v>
      </c>
      <c r="L21" s="65">
        <v>21601855</v>
      </c>
      <c r="M21" s="65">
        <v>23531836</v>
      </c>
      <c r="N21" s="65">
        <v>9292690</v>
      </c>
      <c r="O21" s="130">
        <v>73368814</v>
      </c>
      <c r="P21" s="68">
        <v>74279384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226380</v>
      </c>
      <c r="H22" s="66">
        <v>226380</v>
      </c>
      <c r="I22" s="136">
        <v>0</v>
      </c>
      <c r="J22" s="65">
        <v>1758390</v>
      </c>
      <c r="K22" s="65">
        <v>2177020</v>
      </c>
      <c r="L22" s="65">
        <v>1093110</v>
      </c>
      <c r="M22" s="65">
        <v>831820</v>
      </c>
      <c r="N22" s="65">
        <v>604850</v>
      </c>
      <c r="O22" s="130">
        <v>6465190</v>
      </c>
      <c r="P22" s="68">
        <v>6691570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7444622</v>
      </c>
      <c r="G24" s="65">
        <f>SUM(G25:G27)</f>
        <v>8523475</v>
      </c>
      <c r="H24" s="66">
        <f>SUM(F24:G24)</f>
        <v>15968097</v>
      </c>
      <c r="I24" s="136">
        <f aca="true" t="shared" si="1" ref="I24:N24">SUM(I25:I27)</f>
        <v>0</v>
      </c>
      <c r="J24" s="65">
        <f t="shared" si="1"/>
        <v>13077163</v>
      </c>
      <c r="K24" s="65">
        <f t="shared" si="1"/>
        <v>16577210</v>
      </c>
      <c r="L24" s="65">
        <f t="shared" si="1"/>
        <v>13233332</v>
      </c>
      <c r="M24" s="65">
        <f t="shared" si="1"/>
        <v>10660653</v>
      </c>
      <c r="N24" s="65">
        <f t="shared" si="1"/>
        <v>5431920</v>
      </c>
      <c r="O24" s="130">
        <f>SUM(I24:N24)</f>
        <v>58980278</v>
      </c>
      <c r="P24" s="68">
        <f>SUM(O24,H24)</f>
        <v>74948375</v>
      </c>
    </row>
    <row r="25" spans="3:16" s="61" customFormat="1" ht="30" customHeight="1">
      <c r="C25" s="62"/>
      <c r="D25" s="63"/>
      <c r="E25" s="72" t="s">
        <v>57</v>
      </c>
      <c r="F25" s="65">
        <v>2687990</v>
      </c>
      <c r="G25" s="65">
        <v>5438440</v>
      </c>
      <c r="H25" s="66">
        <v>8126430</v>
      </c>
      <c r="I25" s="136">
        <v>0</v>
      </c>
      <c r="J25" s="65">
        <v>9303320</v>
      </c>
      <c r="K25" s="65">
        <v>15274140</v>
      </c>
      <c r="L25" s="65">
        <v>12329890</v>
      </c>
      <c r="M25" s="65">
        <v>9830730</v>
      </c>
      <c r="N25" s="65">
        <v>5329760</v>
      </c>
      <c r="O25" s="130">
        <v>52067840</v>
      </c>
      <c r="P25" s="68">
        <v>60194270</v>
      </c>
    </row>
    <row r="26" spans="3:16" s="61" customFormat="1" ht="30" customHeight="1">
      <c r="C26" s="62"/>
      <c r="D26" s="63"/>
      <c r="E26" s="72" t="s">
        <v>58</v>
      </c>
      <c r="F26" s="65">
        <v>1028516</v>
      </c>
      <c r="G26" s="65">
        <v>698978</v>
      </c>
      <c r="H26" s="66">
        <f>SUM(F26:G26)</f>
        <v>1727494</v>
      </c>
      <c r="I26" s="136">
        <v>0</v>
      </c>
      <c r="J26" s="65">
        <v>969478</v>
      </c>
      <c r="K26" s="65">
        <v>676824</v>
      </c>
      <c r="L26" s="65">
        <v>573650</v>
      </c>
      <c r="M26" s="65">
        <v>258306</v>
      </c>
      <c r="N26" s="65">
        <v>74440</v>
      </c>
      <c r="O26" s="130">
        <f>SUM(I26:N26)</f>
        <v>2552698</v>
      </c>
      <c r="P26" s="68">
        <f>SUM(O26,H26)</f>
        <v>4280192</v>
      </c>
    </row>
    <row r="27" spans="3:16" s="61" customFormat="1" ht="30" customHeight="1">
      <c r="C27" s="62"/>
      <c r="D27" s="63"/>
      <c r="E27" s="72" t="s">
        <v>59</v>
      </c>
      <c r="F27" s="65">
        <v>3728116</v>
      </c>
      <c r="G27" s="65">
        <v>2386057</v>
      </c>
      <c r="H27" s="66">
        <f>SUM(F27:G27)</f>
        <v>6114173</v>
      </c>
      <c r="I27" s="136">
        <v>0</v>
      </c>
      <c r="J27" s="65">
        <v>2804365</v>
      </c>
      <c r="K27" s="65">
        <v>626246</v>
      </c>
      <c r="L27" s="65">
        <v>329792</v>
      </c>
      <c r="M27" s="65">
        <v>571617</v>
      </c>
      <c r="N27" s="65">
        <v>27720</v>
      </c>
      <c r="O27" s="130">
        <f>SUM(I27:N27)</f>
        <v>4359740</v>
      </c>
      <c r="P27" s="68">
        <f>SUM(O27,H27)</f>
        <v>10473913</v>
      </c>
    </row>
    <row r="28" spans="3:16" s="61" customFormat="1" ht="30" customHeight="1">
      <c r="C28" s="62"/>
      <c r="D28" s="74" t="s">
        <v>60</v>
      </c>
      <c r="E28" s="75"/>
      <c r="F28" s="65">
        <v>1471775</v>
      </c>
      <c r="G28" s="65">
        <v>1476240</v>
      </c>
      <c r="H28" s="66">
        <v>2948015</v>
      </c>
      <c r="I28" s="136">
        <v>0</v>
      </c>
      <c r="J28" s="65">
        <v>12472837</v>
      </c>
      <c r="K28" s="65">
        <v>12512269</v>
      </c>
      <c r="L28" s="65">
        <v>12250328</v>
      </c>
      <c r="M28" s="65">
        <v>14398537</v>
      </c>
      <c r="N28" s="65">
        <v>7697106</v>
      </c>
      <c r="O28" s="130">
        <v>59331077</v>
      </c>
      <c r="P28" s="68">
        <v>62279092</v>
      </c>
    </row>
    <row r="29" spans="3:16" s="61" customFormat="1" ht="30" customHeight="1" thickBot="1">
      <c r="C29" s="76"/>
      <c r="D29" s="77" t="s">
        <v>61</v>
      </c>
      <c r="E29" s="78"/>
      <c r="F29" s="79">
        <v>8572263</v>
      </c>
      <c r="G29" s="79">
        <v>8902100</v>
      </c>
      <c r="H29" s="80">
        <v>17474363</v>
      </c>
      <c r="I29" s="137">
        <v>0</v>
      </c>
      <c r="J29" s="79">
        <v>35675772</v>
      </c>
      <c r="K29" s="79">
        <v>21533543</v>
      </c>
      <c r="L29" s="79">
        <v>15474783</v>
      </c>
      <c r="M29" s="79">
        <v>10425861</v>
      </c>
      <c r="N29" s="79">
        <v>4724069</v>
      </c>
      <c r="O29" s="131">
        <v>87834028</v>
      </c>
      <c r="P29" s="82">
        <v>105308391</v>
      </c>
    </row>
    <row r="30" spans="3:16" s="61" customFormat="1" ht="30" customHeight="1">
      <c r="C30" s="59" t="s">
        <v>62</v>
      </c>
      <c r="D30" s="83"/>
      <c r="E30" s="84"/>
      <c r="F30" s="60">
        <v>795510</v>
      </c>
      <c r="G30" s="60">
        <v>1643830</v>
      </c>
      <c r="H30" s="85">
        <v>2439340</v>
      </c>
      <c r="I30" s="135">
        <v>0</v>
      </c>
      <c r="J30" s="60">
        <v>95835341</v>
      </c>
      <c r="K30" s="60">
        <v>95128841</v>
      </c>
      <c r="L30" s="60">
        <v>110732440</v>
      </c>
      <c r="M30" s="60">
        <v>116736994</v>
      </c>
      <c r="N30" s="60">
        <v>82064766</v>
      </c>
      <c r="O30" s="129">
        <v>500498382</v>
      </c>
      <c r="P30" s="87">
        <v>502937722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8359140</v>
      </c>
      <c r="K31" s="89">
        <v>13048412</v>
      </c>
      <c r="L31" s="89">
        <v>14323830</v>
      </c>
      <c r="M31" s="89">
        <v>10568880</v>
      </c>
      <c r="N31" s="89">
        <v>2732100</v>
      </c>
      <c r="O31" s="132">
        <v>49032362</v>
      </c>
      <c r="P31" s="92">
        <v>49032362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434880</v>
      </c>
      <c r="K32" s="65">
        <v>546090</v>
      </c>
      <c r="L32" s="65">
        <v>616200</v>
      </c>
      <c r="M32" s="65">
        <v>371450</v>
      </c>
      <c r="N32" s="65">
        <v>280510</v>
      </c>
      <c r="O32" s="130">
        <v>2249130</v>
      </c>
      <c r="P32" s="68">
        <v>2249130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48627521</v>
      </c>
      <c r="K33" s="65">
        <v>36944005</v>
      </c>
      <c r="L33" s="65">
        <v>27660640</v>
      </c>
      <c r="M33" s="65">
        <v>19806106</v>
      </c>
      <c r="N33" s="65">
        <v>8718346</v>
      </c>
      <c r="O33" s="130">
        <v>141756618</v>
      </c>
      <c r="P33" s="68">
        <v>141756618</v>
      </c>
    </row>
    <row r="34" spans="3:16" s="61" customFormat="1" ht="30" customHeight="1">
      <c r="C34" s="62"/>
      <c r="D34" s="74" t="s">
        <v>65</v>
      </c>
      <c r="E34" s="75"/>
      <c r="F34" s="65">
        <v>48000</v>
      </c>
      <c r="G34" s="65">
        <v>0</v>
      </c>
      <c r="H34" s="66">
        <v>48000</v>
      </c>
      <c r="I34" s="136">
        <v>0</v>
      </c>
      <c r="J34" s="65">
        <v>5417870</v>
      </c>
      <c r="K34" s="65">
        <v>3807390</v>
      </c>
      <c r="L34" s="65">
        <v>8496250</v>
      </c>
      <c r="M34" s="65">
        <v>6307390</v>
      </c>
      <c r="N34" s="65">
        <v>5229270</v>
      </c>
      <c r="O34" s="130">
        <v>29258170</v>
      </c>
      <c r="P34" s="68">
        <v>29306170</v>
      </c>
    </row>
    <row r="35" spans="3:16" s="61" customFormat="1" ht="30" customHeight="1">
      <c r="C35" s="62"/>
      <c r="D35" s="74" t="s">
        <v>66</v>
      </c>
      <c r="E35" s="75"/>
      <c r="F35" s="65">
        <v>747510</v>
      </c>
      <c r="G35" s="65">
        <v>1643830</v>
      </c>
      <c r="H35" s="66">
        <v>2391340</v>
      </c>
      <c r="I35" s="136">
        <v>0</v>
      </c>
      <c r="J35" s="65">
        <v>14460900</v>
      </c>
      <c r="K35" s="65">
        <v>14612530</v>
      </c>
      <c r="L35" s="65">
        <v>12449970</v>
      </c>
      <c r="M35" s="65">
        <v>6781390</v>
      </c>
      <c r="N35" s="65">
        <v>3082360</v>
      </c>
      <c r="O35" s="130">
        <v>51387150</v>
      </c>
      <c r="P35" s="68">
        <v>53778490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17869280</v>
      </c>
      <c r="K36" s="65">
        <v>24095254</v>
      </c>
      <c r="L36" s="65">
        <v>30114030</v>
      </c>
      <c r="M36" s="65">
        <v>17815938</v>
      </c>
      <c r="N36" s="65">
        <v>10600650</v>
      </c>
      <c r="O36" s="130">
        <v>100495152</v>
      </c>
      <c r="P36" s="68">
        <v>100495152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665750</v>
      </c>
      <c r="K38" s="65">
        <v>2075160</v>
      </c>
      <c r="L38" s="65">
        <v>17071520</v>
      </c>
      <c r="M38" s="65">
        <v>55085840</v>
      </c>
      <c r="N38" s="65">
        <v>51421530</v>
      </c>
      <c r="O38" s="130">
        <v>126319800</v>
      </c>
      <c r="P38" s="68">
        <v>126319800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41985821</v>
      </c>
      <c r="K40" s="60">
        <v>54746729</v>
      </c>
      <c r="L40" s="60">
        <v>117957659</v>
      </c>
      <c r="M40" s="60">
        <v>241928239</v>
      </c>
      <c r="N40" s="60">
        <v>200618516</v>
      </c>
      <c r="O40" s="129">
        <v>657236964</v>
      </c>
      <c r="P40" s="87">
        <v>657236964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2444282</v>
      </c>
      <c r="K41" s="65">
        <v>5469760</v>
      </c>
      <c r="L41" s="65">
        <v>49320396</v>
      </c>
      <c r="M41" s="65">
        <v>125926621</v>
      </c>
      <c r="N41" s="65">
        <v>119243246</v>
      </c>
      <c r="O41" s="130">
        <v>302404305</v>
      </c>
      <c r="P41" s="68">
        <v>302404305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38033480</v>
      </c>
      <c r="K42" s="65">
        <v>44429439</v>
      </c>
      <c r="L42" s="65">
        <v>52541173</v>
      </c>
      <c r="M42" s="65">
        <v>56805496</v>
      </c>
      <c r="N42" s="65">
        <v>33195145</v>
      </c>
      <c r="O42" s="130">
        <v>225004733</v>
      </c>
      <c r="P42" s="68">
        <v>225004733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1508059</v>
      </c>
      <c r="K43" s="79">
        <v>4847530</v>
      </c>
      <c r="L43" s="79">
        <v>16096090</v>
      </c>
      <c r="M43" s="79">
        <v>59196122</v>
      </c>
      <c r="N43" s="79">
        <v>48180125</v>
      </c>
      <c r="O43" s="131">
        <v>129827926</v>
      </c>
      <c r="P43" s="82">
        <v>129827926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56357423</v>
      </c>
      <c r="G44" s="99">
        <f>SUM(G10,G30,G40)</f>
        <v>93759232</v>
      </c>
      <c r="H44" s="101">
        <f>SUM(F44:G44)</f>
        <v>150116655</v>
      </c>
      <c r="I44" s="142">
        <f aca="true" t="shared" si="2" ref="I44:N44">SUM(I10,I30,I40)</f>
        <v>0</v>
      </c>
      <c r="J44" s="99">
        <f t="shared" si="2"/>
        <v>390795570</v>
      </c>
      <c r="K44" s="99">
        <f t="shared" si="2"/>
        <v>360925919</v>
      </c>
      <c r="L44" s="99">
        <f t="shared" si="2"/>
        <v>399814224</v>
      </c>
      <c r="M44" s="99">
        <f t="shared" si="2"/>
        <v>512878960</v>
      </c>
      <c r="N44" s="99">
        <f t="shared" si="2"/>
        <v>361195875</v>
      </c>
      <c r="O44" s="134">
        <f>SUM(I44:N44)</f>
        <v>2025610548</v>
      </c>
      <c r="P44" s="103">
        <f>SUM(O44,H44)</f>
        <v>2175727203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50351714</v>
      </c>
      <c r="G46" s="60">
        <f>SUM(G47,G53,G56,G60,G64,G65)</f>
        <v>83050865</v>
      </c>
      <c r="H46" s="85">
        <f>SUM(F46:G46)</f>
        <v>133402579</v>
      </c>
      <c r="I46" s="135">
        <f aca="true" t="shared" si="3" ref="I46:N46">SUM(I47,I53,I56,I60,I64,I65)</f>
        <v>0</v>
      </c>
      <c r="J46" s="60">
        <f t="shared" si="3"/>
        <v>229229081</v>
      </c>
      <c r="K46" s="60">
        <f t="shared" si="3"/>
        <v>190319062</v>
      </c>
      <c r="L46" s="60">
        <f t="shared" si="3"/>
        <v>154134694</v>
      </c>
      <c r="M46" s="60">
        <f t="shared" si="3"/>
        <v>138550129</v>
      </c>
      <c r="N46" s="60">
        <f t="shared" si="3"/>
        <v>70261443</v>
      </c>
      <c r="O46" s="129">
        <f>SUM(I46:N46)</f>
        <v>782494409</v>
      </c>
      <c r="P46" s="87">
        <f>SUM(O46,H46)</f>
        <v>915896988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11196255</v>
      </c>
      <c r="G47" s="65">
        <v>20414926</v>
      </c>
      <c r="H47" s="66">
        <v>31611181</v>
      </c>
      <c r="I47" s="136">
        <v>0</v>
      </c>
      <c r="J47" s="65">
        <v>42166202</v>
      </c>
      <c r="K47" s="65">
        <v>35646518</v>
      </c>
      <c r="L47" s="65">
        <v>30024349</v>
      </c>
      <c r="M47" s="65">
        <v>28409600</v>
      </c>
      <c r="N47" s="65">
        <v>22371016</v>
      </c>
      <c r="O47" s="130">
        <v>158617685</v>
      </c>
      <c r="P47" s="68">
        <v>190228866</v>
      </c>
    </row>
    <row r="48" spans="3:16" s="61" customFormat="1" ht="30" customHeight="1">
      <c r="C48" s="62"/>
      <c r="D48" s="63"/>
      <c r="E48" s="69" t="s">
        <v>44</v>
      </c>
      <c r="F48" s="65">
        <v>9339064</v>
      </c>
      <c r="G48" s="65">
        <v>15037347</v>
      </c>
      <c r="H48" s="66">
        <v>24376411</v>
      </c>
      <c r="I48" s="136">
        <v>0</v>
      </c>
      <c r="J48" s="65">
        <v>27699172</v>
      </c>
      <c r="K48" s="65">
        <v>23870633</v>
      </c>
      <c r="L48" s="65">
        <v>18924894</v>
      </c>
      <c r="M48" s="65">
        <v>18796353</v>
      </c>
      <c r="N48" s="65">
        <v>14881071</v>
      </c>
      <c r="O48" s="130">
        <v>104172123</v>
      </c>
      <c r="P48" s="68">
        <v>128548534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35174</v>
      </c>
      <c r="K49" s="65">
        <v>253971</v>
      </c>
      <c r="L49" s="65">
        <v>977336</v>
      </c>
      <c r="M49" s="65">
        <v>1383676</v>
      </c>
      <c r="N49" s="65">
        <v>1808979</v>
      </c>
      <c r="O49" s="130">
        <v>4459136</v>
      </c>
      <c r="P49" s="68">
        <v>4459136</v>
      </c>
    </row>
    <row r="50" spans="3:16" s="61" customFormat="1" ht="30" customHeight="1">
      <c r="C50" s="62"/>
      <c r="D50" s="63"/>
      <c r="E50" s="69" t="s">
        <v>46</v>
      </c>
      <c r="F50" s="65">
        <v>690462</v>
      </c>
      <c r="G50" s="65">
        <v>1893770</v>
      </c>
      <c r="H50" s="66">
        <v>2584232</v>
      </c>
      <c r="I50" s="136">
        <v>0</v>
      </c>
      <c r="J50" s="65">
        <v>6199437</v>
      </c>
      <c r="K50" s="65">
        <v>4694690</v>
      </c>
      <c r="L50" s="65">
        <v>4579945</v>
      </c>
      <c r="M50" s="65">
        <v>4328379</v>
      </c>
      <c r="N50" s="65">
        <v>3405143</v>
      </c>
      <c r="O50" s="130">
        <v>23207594</v>
      </c>
      <c r="P50" s="68">
        <v>25791826</v>
      </c>
    </row>
    <row r="51" spans="3:16" s="61" customFormat="1" ht="30" customHeight="1">
      <c r="C51" s="62"/>
      <c r="D51" s="63"/>
      <c r="E51" s="69" t="s">
        <v>47</v>
      </c>
      <c r="F51" s="65">
        <v>846517</v>
      </c>
      <c r="G51" s="65">
        <v>3165746</v>
      </c>
      <c r="H51" s="66">
        <v>4012263</v>
      </c>
      <c r="I51" s="136">
        <v>0</v>
      </c>
      <c r="J51" s="65">
        <v>6095207</v>
      </c>
      <c r="K51" s="65">
        <v>4503831</v>
      </c>
      <c r="L51" s="65">
        <v>3864302</v>
      </c>
      <c r="M51" s="65">
        <v>2407280</v>
      </c>
      <c r="N51" s="65">
        <v>1458938</v>
      </c>
      <c r="O51" s="130">
        <v>18329558</v>
      </c>
      <c r="P51" s="68">
        <v>22341821</v>
      </c>
    </row>
    <row r="52" spans="3:16" s="61" customFormat="1" ht="30" customHeight="1">
      <c r="C52" s="62"/>
      <c r="D52" s="63"/>
      <c r="E52" s="69" t="s">
        <v>48</v>
      </c>
      <c r="F52" s="65">
        <v>320212</v>
      </c>
      <c r="G52" s="65">
        <v>318063</v>
      </c>
      <c r="H52" s="66">
        <v>638275</v>
      </c>
      <c r="I52" s="136">
        <v>0</v>
      </c>
      <c r="J52" s="65">
        <v>2137212</v>
      </c>
      <c r="K52" s="65">
        <v>2323393</v>
      </c>
      <c r="L52" s="65">
        <v>1677872</v>
      </c>
      <c r="M52" s="65">
        <v>1493912</v>
      </c>
      <c r="N52" s="65">
        <v>816885</v>
      </c>
      <c r="O52" s="130">
        <v>8449274</v>
      </c>
      <c r="P52" s="68">
        <v>9087549</v>
      </c>
    </row>
    <row r="53" spans="3:16" s="61" customFormat="1" ht="30" customHeight="1">
      <c r="C53" s="62"/>
      <c r="D53" s="70" t="s">
        <v>49</v>
      </c>
      <c r="E53" s="71"/>
      <c r="F53" s="65">
        <v>22588490</v>
      </c>
      <c r="G53" s="65">
        <v>43929522</v>
      </c>
      <c r="H53" s="66">
        <v>66518012</v>
      </c>
      <c r="I53" s="136">
        <v>0</v>
      </c>
      <c r="J53" s="65">
        <v>120037028</v>
      </c>
      <c r="K53" s="65">
        <v>95471727</v>
      </c>
      <c r="L53" s="65">
        <v>65669495</v>
      </c>
      <c r="M53" s="65">
        <v>55742576</v>
      </c>
      <c r="N53" s="65">
        <v>22793184</v>
      </c>
      <c r="O53" s="130">
        <v>359714010</v>
      </c>
      <c r="P53" s="68">
        <v>426232022</v>
      </c>
    </row>
    <row r="54" spans="3:16" s="61" customFormat="1" ht="30" customHeight="1">
      <c r="C54" s="62"/>
      <c r="D54" s="63"/>
      <c r="E54" s="69" t="s">
        <v>50</v>
      </c>
      <c r="F54" s="65">
        <v>17702142</v>
      </c>
      <c r="G54" s="65">
        <v>32785780</v>
      </c>
      <c r="H54" s="66">
        <v>50487922</v>
      </c>
      <c r="I54" s="136">
        <v>0</v>
      </c>
      <c r="J54" s="65">
        <v>85837866</v>
      </c>
      <c r="K54" s="65">
        <v>72791471</v>
      </c>
      <c r="L54" s="65">
        <v>51277241</v>
      </c>
      <c r="M54" s="65">
        <v>47787776</v>
      </c>
      <c r="N54" s="65">
        <v>20131775</v>
      </c>
      <c r="O54" s="130">
        <v>277826129</v>
      </c>
      <c r="P54" s="68">
        <v>328314051</v>
      </c>
    </row>
    <row r="55" spans="3:16" s="61" customFormat="1" ht="30" customHeight="1">
      <c r="C55" s="62"/>
      <c r="D55" s="63"/>
      <c r="E55" s="69" t="s">
        <v>51</v>
      </c>
      <c r="F55" s="65">
        <v>4886348</v>
      </c>
      <c r="G55" s="65">
        <v>11143742</v>
      </c>
      <c r="H55" s="66">
        <v>16030090</v>
      </c>
      <c r="I55" s="136">
        <v>0</v>
      </c>
      <c r="J55" s="65">
        <v>34199162</v>
      </c>
      <c r="K55" s="65">
        <v>22680256</v>
      </c>
      <c r="L55" s="65">
        <v>14392254</v>
      </c>
      <c r="M55" s="65">
        <v>7954800</v>
      </c>
      <c r="N55" s="65">
        <v>2661409</v>
      </c>
      <c r="O55" s="130">
        <v>81887881</v>
      </c>
      <c r="P55" s="68">
        <v>97917971</v>
      </c>
    </row>
    <row r="56" spans="3:16" s="61" customFormat="1" ht="30" customHeight="1">
      <c r="C56" s="62"/>
      <c r="D56" s="70" t="s">
        <v>52</v>
      </c>
      <c r="E56" s="71"/>
      <c r="F56" s="65">
        <v>107856</v>
      </c>
      <c r="G56" s="65">
        <v>894108</v>
      </c>
      <c r="H56" s="66">
        <v>1001964</v>
      </c>
      <c r="I56" s="136">
        <v>0</v>
      </c>
      <c r="J56" s="65">
        <v>8604397</v>
      </c>
      <c r="K56" s="65">
        <v>11830585</v>
      </c>
      <c r="L56" s="65">
        <v>20373820</v>
      </c>
      <c r="M56" s="65">
        <v>21661485</v>
      </c>
      <c r="N56" s="65">
        <v>8823387</v>
      </c>
      <c r="O56" s="130">
        <v>71293674</v>
      </c>
      <c r="P56" s="68">
        <v>72295638</v>
      </c>
    </row>
    <row r="57" spans="3:16" s="61" customFormat="1" ht="30" customHeight="1">
      <c r="C57" s="62"/>
      <c r="D57" s="63"/>
      <c r="E57" s="69" t="s">
        <v>53</v>
      </c>
      <c r="F57" s="65">
        <v>107856</v>
      </c>
      <c r="G57" s="65">
        <v>701344</v>
      </c>
      <c r="H57" s="66">
        <v>809200</v>
      </c>
      <c r="I57" s="136">
        <v>0</v>
      </c>
      <c r="J57" s="65">
        <v>7043382</v>
      </c>
      <c r="K57" s="65">
        <v>9871267</v>
      </c>
      <c r="L57" s="65">
        <v>19390021</v>
      </c>
      <c r="M57" s="65">
        <v>20912847</v>
      </c>
      <c r="N57" s="65">
        <v>8279022</v>
      </c>
      <c r="O57" s="130">
        <v>65496539</v>
      </c>
      <c r="P57" s="68">
        <v>66305739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192764</v>
      </c>
      <c r="H58" s="66">
        <v>192764</v>
      </c>
      <c r="I58" s="136">
        <v>0</v>
      </c>
      <c r="J58" s="65">
        <v>1561015</v>
      </c>
      <c r="K58" s="65">
        <v>1959318</v>
      </c>
      <c r="L58" s="65">
        <v>983799</v>
      </c>
      <c r="M58" s="65">
        <v>748638</v>
      </c>
      <c r="N58" s="65">
        <v>544365</v>
      </c>
      <c r="O58" s="130">
        <v>5797135</v>
      </c>
      <c r="P58" s="68">
        <v>5989899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6580847</v>
      </c>
      <c r="G60" s="65">
        <f>SUM(G61:G63)</f>
        <v>7615200</v>
      </c>
      <c r="H60" s="66">
        <f>SUM(F60:G60)</f>
        <v>14196047</v>
      </c>
      <c r="I60" s="136">
        <f aca="true" t="shared" si="4" ref="I60:N60">SUM(I61:I63)</f>
        <v>0</v>
      </c>
      <c r="J60" s="65">
        <f t="shared" si="4"/>
        <v>11645039</v>
      </c>
      <c r="K60" s="65">
        <f t="shared" si="4"/>
        <v>14790907</v>
      </c>
      <c r="L60" s="65">
        <f t="shared" si="4"/>
        <v>11770495</v>
      </c>
      <c r="M60" s="65">
        <f t="shared" si="4"/>
        <v>9499462</v>
      </c>
      <c r="N60" s="65">
        <f t="shared" si="4"/>
        <v>4839622</v>
      </c>
      <c r="O60" s="130">
        <f>SUM(I60:N60)</f>
        <v>52545525</v>
      </c>
      <c r="P60" s="68">
        <f>SUM(O60,H60)</f>
        <v>66741572</v>
      </c>
    </row>
    <row r="61" spans="3:16" s="61" customFormat="1" ht="30" customHeight="1">
      <c r="C61" s="62"/>
      <c r="D61" s="63"/>
      <c r="E61" s="72" t="s">
        <v>57</v>
      </c>
      <c r="F61" s="65">
        <v>2397865</v>
      </c>
      <c r="G61" s="65">
        <v>4858672</v>
      </c>
      <c r="H61" s="66">
        <v>7256537</v>
      </c>
      <c r="I61" s="136">
        <v>0</v>
      </c>
      <c r="J61" s="65">
        <v>8298275</v>
      </c>
      <c r="K61" s="65">
        <v>13620181</v>
      </c>
      <c r="L61" s="65">
        <v>10962940</v>
      </c>
      <c r="M61" s="65">
        <v>8779592</v>
      </c>
      <c r="N61" s="65">
        <v>4747678</v>
      </c>
      <c r="O61" s="130">
        <v>46408666</v>
      </c>
      <c r="P61" s="68">
        <v>53665203</v>
      </c>
    </row>
    <row r="62" spans="3:16" s="61" customFormat="1" ht="30" customHeight="1">
      <c r="C62" s="62"/>
      <c r="D62" s="63"/>
      <c r="E62" s="72" t="s">
        <v>58</v>
      </c>
      <c r="F62" s="65">
        <v>921786</v>
      </c>
      <c r="G62" s="65">
        <v>629079</v>
      </c>
      <c r="H62" s="66">
        <f>SUM(F62:G62)</f>
        <v>1550865</v>
      </c>
      <c r="I62" s="136">
        <v>0</v>
      </c>
      <c r="J62" s="65">
        <v>868425</v>
      </c>
      <c r="K62" s="65">
        <v>607106</v>
      </c>
      <c r="L62" s="65">
        <v>510743</v>
      </c>
      <c r="M62" s="65">
        <v>223661</v>
      </c>
      <c r="N62" s="65">
        <v>66996</v>
      </c>
      <c r="O62" s="130">
        <f>SUM(I62:N62)</f>
        <v>2276931</v>
      </c>
      <c r="P62" s="68">
        <f>SUM(O62,H62)</f>
        <v>3827796</v>
      </c>
    </row>
    <row r="63" spans="3:16" s="61" customFormat="1" ht="30" customHeight="1">
      <c r="C63" s="62"/>
      <c r="D63" s="63"/>
      <c r="E63" s="72" t="s">
        <v>59</v>
      </c>
      <c r="F63" s="65">
        <v>3261196</v>
      </c>
      <c r="G63" s="65">
        <v>2127449</v>
      </c>
      <c r="H63" s="66">
        <f>SUM(F63:G63)</f>
        <v>5388645</v>
      </c>
      <c r="I63" s="136">
        <v>0</v>
      </c>
      <c r="J63" s="65">
        <v>2478339</v>
      </c>
      <c r="K63" s="65">
        <v>563620</v>
      </c>
      <c r="L63" s="65">
        <v>296812</v>
      </c>
      <c r="M63" s="65">
        <v>496209</v>
      </c>
      <c r="N63" s="65">
        <v>24948</v>
      </c>
      <c r="O63" s="130">
        <f>SUM(I63:N63)</f>
        <v>3859928</v>
      </c>
      <c r="P63" s="68">
        <f>SUM(O63,H63)</f>
        <v>9248573</v>
      </c>
    </row>
    <row r="64" spans="3:16" s="61" customFormat="1" ht="30" customHeight="1">
      <c r="C64" s="62"/>
      <c r="D64" s="74" t="s">
        <v>60</v>
      </c>
      <c r="E64" s="75"/>
      <c r="F64" s="65">
        <v>1306003</v>
      </c>
      <c r="G64" s="65">
        <v>1295009</v>
      </c>
      <c r="H64" s="66">
        <v>2601012</v>
      </c>
      <c r="I64" s="136">
        <v>0</v>
      </c>
      <c r="J64" s="65">
        <v>11100643</v>
      </c>
      <c r="K64" s="65">
        <v>11045782</v>
      </c>
      <c r="L64" s="65">
        <v>10821752</v>
      </c>
      <c r="M64" s="65">
        <v>12811145</v>
      </c>
      <c r="N64" s="65">
        <v>6710165</v>
      </c>
      <c r="O64" s="130">
        <v>52489487</v>
      </c>
      <c r="P64" s="68">
        <v>55090499</v>
      </c>
    </row>
    <row r="65" spans="3:16" s="61" customFormat="1" ht="30" customHeight="1" thickBot="1">
      <c r="C65" s="76"/>
      <c r="D65" s="77" t="s">
        <v>61</v>
      </c>
      <c r="E65" s="78"/>
      <c r="F65" s="79">
        <v>8572263</v>
      </c>
      <c r="G65" s="79">
        <v>8902100</v>
      </c>
      <c r="H65" s="80">
        <v>17474363</v>
      </c>
      <c r="I65" s="137">
        <v>0</v>
      </c>
      <c r="J65" s="79">
        <v>35675772</v>
      </c>
      <c r="K65" s="79">
        <v>21533543</v>
      </c>
      <c r="L65" s="79">
        <v>15474783</v>
      </c>
      <c r="M65" s="79">
        <v>10425861</v>
      </c>
      <c r="N65" s="79">
        <v>4724069</v>
      </c>
      <c r="O65" s="131">
        <v>87834028</v>
      </c>
      <c r="P65" s="82">
        <v>105308391</v>
      </c>
    </row>
    <row r="66" spans="3:16" s="61" customFormat="1" ht="30" customHeight="1">
      <c r="C66" s="59" t="s">
        <v>62</v>
      </c>
      <c r="D66" s="83"/>
      <c r="E66" s="84"/>
      <c r="F66" s="60">
        <v>711584</v>
      </c>
      <c r="G66" s="60">
        <v>1445407</v>
      </c>
      <c r="H66" s="85">
        <v>2156991</v>
      </c>
      <c r="I66" s="135">
        <v>0</v>
      </c>
      <c r="J66" s="60">
        <v>85537205</v>
      </c>
      <c r="K66" s="60">
        <v>85004859</v>
      </c>
      <c r="L66" s="60">
        <v>98895625</v>
      </c>
      <c r="M66" s="60">
        <v>104119621</v>
      </c>
      <c r="N66" s="60">
        <v>73138584</v>
      </c>
      <c r="O66" s="129">
        <v>446695894</v>
      </c>
      <c r="P66" s="87">
        <v>448852885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7503061</v>
      </c>
      <c r="K67" s="89">
        <v>11647312</v>
      </c>
      <c r="L67" s="89">
        <v>12818182</v>
      </c>
      <c r="M67" s="89">
        <v>9490400</v>
      </c>
      <c r="N67" s="89">
        <v>2432385</v>
      </c>
      <c r="O67" s="132">
        <v>43891340</v>
      </c>
      <c r="P67" s="92">
        <v>43891340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391392</v>
      </c>
      <c r="K68" s="65">
        <v>488347</v>
      </c>
      <c r="L68" s="65">
        <v>547929</v>
      </c>
      <c r="M68" s="65">
        <v>333240</v>
      </c>
      <c r="N68" s="65">
        <v>252459</v>
      </c>
      <c r="O68" s="130">
        <v>2013367</v>
      </c>
      <c r="P68" s="68">
        <v>2013367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43431686</v>
      </c>
      <c r="K69" s="65">
        <v>33064991</v>
      </c>
      <c r="L69" s="65">
        <v>24833932</v>
      </c>
      <c r="M69" s="65">
        <v>17681223</v>
      </c>
      <c r="N69" s="65">
        <v>7812298</v>
      </c>
      <c r="O69" s="130">
        <v>126824130</v>
      </c>
      <c r="P69" s="68">
        <v>126824130</v>
      </c>
    </row>
    <row r="70" spans="3:16" s="61" customFormat="1" ht="30" customHeight="1">
      <c r="C70" s="62"/>
      <c r="D70" s="74" t="s">
        <v>65</v>
      </c>
      <c r="E70" s="75"/>
      <c r="F70" s="65">
        <v>43200</v>
      </c>
      <c r="G70" s="65">
        <v>0</v>
      </c>
      <c r="H70" s="66">
        <v>43200</v>
      </c>
      <c r="I70" s="136">
        <v>0</v>
      </c>
      <c r="J70" s="65">
        <v>4815967</v>
      </c>
      <c r="K70" s="65">
        <v>3410627</v>
      </c>
      <c r="L70" s="65">
        <v>7571724</v>
      </c>
      <c r="M70" s="65">
        <v>5596044</v>
      </c>
      <c r="N70" s="65">
        <v>4605406</v>
      </c>
      <c r="O70" s="130">
        <v>25999768</v>
      </c>
      <c r="P70" s="68">
        <v>26042968</v>
      </c>
    </row>
    <row r="71" spans="3:16" s="61" customFormat="1" ht="30" customHeight="1">
      <c r="C71" s="62"/>
      <c r="D71" s="74" t="s">
        <v>66</v>
      </c>
      <c r="E71" s="75"/>
      <c r="F71" s="65">
        <v>668384</v>
      </c>
      <c r="G71" s="65">
        <v>1445407</v>
      </c>
      <c r="H71" s="66">
        <v>2113791</v>
      </c>
      <c r="I71" s="136">
        <v>0</v>
      </c>
      <c r="J71" s="65">
        <v>12818222</v>
      </c>
      <c r="K71" s="65">
        <v>13035736</v>
      </c>
      <c r="L71" s="65">
        <v>11022730</v>
      </c>
      <c r="M71" s="65">
        <v>6043663</v>
      </c>
      <c r="N71" s="65">
        <v>2647352</v>
      </c>
      <c r="O71" s="130">
        <v>45567703</v>
      </c>
      <c r="P71" s="68">
        <v>47681494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v>0</v>
      </c>
      <c r="I72" s="138">
        <v>0</v>
      </c>
      <c r="J72" s="65">
        <v>15977702</v>
      </c>
      <c r="K72" s="65">
        <v>21490202</v>
      </c>
      <c r="L72" s="65">
        <v>26818525</v>
      </c>
      <c r="M72" s="65">
        <v>15888009</v>
      </c>
      <c r="N72" s="65">
        <v>9480287</v>
      </c>
      <c r="O72" s="130">
        <v>89654725</v>
      </c>
      <c r="P72" s="68">
        <v>89654725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599175</v>
      </c>
      <c r="K74" s="65">
        <v>1867644</v>
      </c>
      <c r="L74" s="65">
        <v>15282603</v>
      </c>
      <c r="M74" s="65">
        <v>49087042</v>
      </c>
      <c r="N74" s="65">
        <v>45908397</v>
      </c>
      <c r="O74" s="130">
        <v>112744861</v>
      </c>
      <c r="P74" s="68">
        <v>112744861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37673434</v>
      </c>
      <c r="K76" s="60">
        <v>49082643</v>
      </c>
      <c r="L76" s="60">
        <v>105837731</v>
      </c>
      <c r="M76" s="60">
        <v>216897186</v>
      </c>
      <c r="N76" s="60">
        <v>179586376</v>
      </c>
      <c r="O76" s="129">
        <v>589077370</v>
      </c>
      <c r="P76" s="87">
        <v>589077370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2220764</v>
      </c>
      <c r="K77" s="65">
        <v>4921308</v>
      </c>
      <c r="L77" s="65">
        <v>44292037</v>
      </c>
      <c r="M77" s="65">
        <v>113018909</v>
      </c>
      <c r="N77" s="65">
        <v>106686524</v>
      </c>
      <c r="O77" s="130">
        <v>271139542</v>
      </c>
      <c r="P77" s="68">
        <v>271139542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34095418</v>
      </c>
      <c r="K78" s="65">
        <v>39839321</v>
      </c>
      <c r="L78" s="65">
        <v>47096405</v>
      </c>
      <c r="M78" s="65">
        <v>50744712</v>
      </c>
      <c r="N78" s="65">
        <v>29761782</v>
      </c>
      <c r="O78" s="130">
        <v>201537638</v>
      </c>
      <c r="P78" s="68">
        <v>201537638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1357252</v>
      </c>
      <c r="K79" s="79">
        <v>4322014</v>
      </c>
      <c r="L79" s="79">
        <v>14449289</v>
      </c>
      <c r="M79" s="79">
        <v>53133565</v>
      </c>
      <c r="N79" s="79">
        <v>43138070</v>
      </c>
      <c r="O79" s="131">
        <v>116400190</v>
      </c>
      <c r="P79" s="82">
        <v>116400190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51063298</v>
      </c>
      <c r="G80" s="99">
        <f>SUM(G46,G66,G76)</f>
        <v>84496272</v>
      </c>
      <c r="H80" s="101">
        <f>SUM(F80:G80)</f>
        <v>135559570</v>
      </c>
      <c r="I80" s="142">
        <f aca="true" t="shared" si="5" ref="I80:N80">SUM(I46,I66,I76)</f>
        <v>0</v>
      </c>
      <c r="J80" s="99">
        <f t="shared" si="5"/>
        <v>352439720</v>
      </c>
      <c r="K80" s="99">
        <f t="shared" si="5"/>
        <v>324406564</v>
      </c>
      <c r="L80" s="99">
        <f t="shared" si="5"/>
        <v>358868050</v>
      </c>
      <c r="M80" s="99">
        <f t="shared" si="5"/>
        <v>459566936</v>
      </c>
      <c r="N80" s="99">
        <f t="shared" si="5"/>
        <v>322986403</v>
      </c>
      <c r="O80" s="134">
        <f>SUM(I80:N80)</f>
        <v>1818267673</v>
      </c>
      <c r="P80" s="103">
        <f>SUM(O80,H80)</f>
        <v>1953827243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2017-06-14T00:56:16Z</cp:lastPrinted>
  <dcterms:created xsi:type="dcterms:W3CDTF">2012-04-10T04:28:23Z</dcterms:created>
  <dcterms:modified xsi:type="dcterms:W3CDTF">2018-07-02T01:36:24Z</dcterms:modified>
  <cp:category/>
  <cp:version/>
  <cp:contentType/>
  <cp:contentStatus/>
</cp:coreProperties>
</file>