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<sst xmlns="http://schemas.openxmlformats.org/spreadsheetml/2006/main" count="263" uniqueCount="81">
  <si>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</si>
  <si>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</si>
  <si>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</si>
  <si>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</si>
  <si>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</si>
  <si>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</si>
  <si>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</si>
  <si>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</si>
  <si>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</si>
  <si>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</si>
  <si>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</si>
  <si>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</si>
  <si>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</si>
  <si>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</si>
  <si>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</si>
  <si>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</si>
  <si>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</si>
  <si>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</si>
  <si>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</si>
  <si>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</si>
  <si>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</si>
  <si>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</si>
  <si>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</si>
  <si>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</si>
  <si>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</si>
  <si>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</si>
  <si>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</si>
  <si>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</si>
  <si>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</si>
  <si>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</si>
  <si>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</si>
  <si>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</si>
  <si>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</si>
  <si>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</si>
  <si>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</si>
  <si>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</si>
  <si>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</si>
  <si>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</si>
  <si>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</si>
  <si>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</si>
  <si>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</si>
  <si>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</si>
  <si>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</si>
  <si>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</si>
  <si>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</si>
  <si>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</si>
  <si>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</si>
  <si>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</si>
  <si>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</si>
  <si>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</si>
  <si>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</si>
  <si>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</si>
  <si>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</si>
  <si>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</si>
  <si>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</si>
  <si>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</si>
  <si>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</si>
  <si>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</si>
  <si>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</si>
  <si>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</si>
  <si>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</si>
  <si>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</si>
  <si>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</si>
  <si>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</si>
  <si>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</si>
  <si>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</si>
  <si>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</si>
  <si>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</si>
  <si>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</si>
  <si>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</si>
  <si>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</si>
  <si>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</si>
  <si>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</si>
  <si>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</si>
  <si>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</si>
  <si>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</si>
  <si>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</si>
  <si>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</si>
  <si>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</si>
  <si>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</si>
  <si>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（平成 29年 4月分）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</si>
</sst>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95" xfId="0" applyNumberFormat="1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69" t="s">
        <v>26</v>
      </c>
      <c r="G1" s="169"/>
      <c r="H1" s="169"/>
      <c r="I1" s="169"/>
      <c r="J1" s="169"/>
      <c r="K1" s="169"/>
      <c r="L1" s="169"/>
      <c r="M1" s="169"/>
      <c r="N1" s="169"/>
      <c r="O1" s="106"/>
    </row>
    <row r="2" spans="5:16" ht="45" customHeight="1">
      <c r="E2" s="107"/>
      <c r="F2" s="170" t="s">
        <v>80</v>
      </c>
      <c r="G2" s="170"/>
      <c r="H2" s="170"/>
      <c r="I2" s="170"/>
      <c r="J2" s="170"/>
      <c r="K2" s="171"/>
      <c r="L2" s="171"/>
      <c r="M2" s="171"/>
      <c r="N2" s="171"/>
      <c r="O2" s="172">
        <v>41009</v>
      </c>
      <c r="P2" s="172"/>
    </row>
    <row r="3" spans="6:17" ht="45" customHeight="1">
      <c r="F3" s="109"/>
      <c r="G3" s="109"/>
      <c r="H3" s="109"/>
      <c r="I3" s="109"/>
      <c r="J3" s="109"/>
      <c r="N3" s="110"/>
      <c r="O3" s="172" t="s">
        <v>0</v>
      </c>
      <c r="P3" s="172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45" t="s">
        <v>25</v>
      </c>
      <c r="D6" s="146"/>
      <c r="E6" s="146"/>
      <c r="F6" s="149" t="s">
        <v>22</v>
      </c>
      <c r="G6" s="146"/>
      <c r="H6" s="149" t="s">
        <v>23</v>
      </c>
      <c r="I6" s="146"/>
      <c r="J6" s="149" t="s">
        <v>12</v>
      </c>
      <c r="K6" s="173"/>
      <c r="N6" s="110"/>
      <c r="O6" s="108"/>
      <c r="P6" s="108"/>
      <c r="Q6" s="111"/>
    </row>
    <row r="7" spans="3:17" ht="45" customHeight="1" thickBot="1">
      <c r="C7" s="147" t="s">
        <v>24</v>
      </c>
      <c r="D7" s="148"/>
      <c r="E7" s="148"/>
      <c r="F7" s="150">
        <v>43627</v>
      </c>
      <c r="G7" s="151"/>
      <c r="H7" s="150">
        <v>47048</v>
      </c>
      <c r="I7" s="151"/>
      <c r="J7" s="150">
        <f>SUM(F7:I7)</f>
        <v>90675</v>
      </c>
      <c r="K7" s="174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80"/>
      <c r="O9" s="180"/>
      <c r="P9" s="180"/>
      <c r="Q9" s="111"/>
    </row>
    <row r="10" spans="3:17" ht="6.75" customHeight="1" thickBot="1">
      <c r="C10" s="114"/>
      <c r="D10" s="114"/>
      <c r="E10" s="115"/>
      <c r="L10" s="116"/>
      <c r="M10" s="116"/>
      <c r="N10" s="179"/>
      <c r="O10" s="179"/>
      <c r="P10" s="179"/>
      <c r="Q10" s="116"/>
    </row>
    <row r="11" spans="3:17" ht="49.5" customHeight="1">
      <c r="C11" s="155"/>
      <c r="D11" s="156"/>
      <c r="E11" s="156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3520</v>
      </c>
      <c r="G12" s="24">
        <f>SUM(G13:G14)</f>
        <v>2778</v>
      </c>
      <c r="H12" s="25">
        <f>F12+G12</f>
        <v>6298</v>
      </c>
      <c r="I12" s="19">
        <v>0</v>
      </c>
      <c r="J12" s="24">
        <f>J13+J14</f>
        <v>4314</v>
      </c>
      <c r="K12" s="24">
        <f>K13+K14</f>
        <v>2607</v>
      </c>
      <c r="L12" s="24">
        <f>L13+L14</f>
        <v>2047</v>
      </c>
      <c r="M12" s="24">
        <f>M13+M14</f>
        <v>2304</v>
      </c>
      <c r="N12" s="24">
        <f>N13+N14</f>
        <v>1460</v>
      </c>
      <c r="O12" s="25">
        <f>SUM(J12:N12)</f>
        <v>12732</v>
      </c>
      <c r="P12" s="27">
        <f>H12+O12</f>
        <v>19030</v>
      </c>
      <c r="Q12" s="17"/>
    </row>
    <row r="13" spans="3:16" ht="49.5" customHeight="1">
      <c r="C13" s="117" t="s">
        <v>14</v>
      </c>
      <c r="D13" s="118"/>
      <c r="E13" s="118"/>
      <c r="F13" s="24">
        <v>431</v>
      </c>
      <c r="G13" s="24">
        <v>269</v>
      </c>
      <c r="H13" s="25">
        <f>F13+G13</f>
        <v>700</v>
      </c>
      <c r="I13" s="19">
        <v>0</v>
      </c>
      <c r="J13" s="24">
        <v>484</v>
      </c>
      <c r="K13" s="24">
        <v>267</v>
      </c>
      <c r="L13" s="24">
        <v>220</v>
      </c>
      <c r="M13" s="24">
        <v>200</v>
      </c>
      <c r="N13" s="24">
        <v>126</v>
      </c>
      <c r="O13" s="25">
        <f>SUM(J13:N13)</f>
        <v>1297</v>
      </c>
      <c r="P13" s="27">
        <f>H13+O13</f>
        <v>1997</v>
      </c>
    </row>
    <row r="14" spans="3:16" ht="49.5" customHeight="1">
      <c r="C14" s="165" t="s">
        <v>15</v>
      </c>
      <c r="D14" s="166"/>
      <c r="E14" s="166"/>
      <c r="F14" s="24">
        <v>3089</v>
      </c>
      <c r="G14" s="24">
        <v>2509</v>
      </c>
      <c r="H14" s="25">
        <f>F14+G14</f>
        <v>5598</v>
      </c>
      <c r="I14" s="19">
        <v>0</v>
      </c>
      <c r="J14" s="24">
        <v>3830</v>
      </c>
      <c r="K14" s="24">
        <v>2340</v>
      </c>
      <c r="L14" s="24">
        <v>1827</v>
      </c>
      <c r="M14" s="24">
        <v>2104</v>
      </c>
      <c r="N14" s="24">
        <v>1334</v>
      </c>
      <c r="O14" s="25">
        <f>SUM(J14:N14)</f>
        <v>11435</v>
      </c>
      <c r="P14" s="27">
        <f>H14+O14</f>
        <v>17033</v>
      </c>
    </row>
    <row r="15" spans="3:16" ht="49.5" customHeight="1">
      <c r="C15" s="165" t="s">
        <v>16</v>
      </c>
      <c r="D15" s="166"/>
      <c r="E15" s="166"/>
      <c r="F15" s="24">
        <v>31</v>
      </c>
      <c r="G15" s="24">
        <v>42</v>
      </c>
      <c r="H15" s="25">
        <f>F15+G15</f>
        <v>73</v>
      </c>
      <c r="I15" s="19">
        <v>0</v>
      </c>
      <c r="J15" s="24">
        <v>72</v>
      </c>
      <c r="K15" s="24">
        <v>40</v>
      </c>
      <c r="L15" s="24">
        <v>44</v>
      </c>
      <c r="M15" s="24">
        <v>42</v>
      </c>
      <c r="N15" s="24">
        <v>29</v>
      </c>
      <c r="O15" s="25">
        <f>SUM(J15:N15)</f>
        <v>227</v>
      </c>
      <c r="P15" s="27">
        <f>H15+O15</f>
        <v>300</v>
      </c>
    </row>
    <row r="16" spans="3:16" ht="49.5" customHeight="1" thickBot="1">
      <c r="C16" s="167" t="s">
        <v>17</v>
      </c>
      <c r="D16" s="168"/>
      <c r="E16" s="168"/>
      <c r="F16" s="119">
        <f>F12+F15</f>
        <v>3551</v>
      </c>
      <c r="G16" s="119">
        <f>G12+G15</f>
        <v>2820</v>
      </c>
      <c r="H16" s="119">
        <f>H12+H15</f>
        <v>6371</v>
      </c>
      <c r="I16" s="120">
        <v>0</v>
      </c>
      <c r="J16" s="119">
        <f aca="true" t="shared" si="0" ref="J16:O16">J12+J15</f>
        <v>4386</v>
      </c>
      <c r="K16" s="119">
        <f t="shared" si="0"/>
        <v>2647</v>
      </c>
      <c r="L16" s="119">
        <f t="shared" si="0"/>
        <v>2091</v>
      </c>
      <c r="M16" s="119">
        <f t="shared" si="0"/>
        <v>2346</v>
      </c>
      <c r="N16" s="119">
        <f t="shared" si="0"/>
        <v>1489</v>
      </c>
      <c r="O16" s="119">
        <f t="shared" si="0"/>
        <v>12959</v>
      </c>
      <c r="P16" s="121">
        <f>H16+O16</f>
        <v>19330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55"/>
      <c r="D20" s="156"/>
      <c r="E20" s="156"/>
      <c r="F20" s="161" t="s">
        <v>18</v>
      </c>
      <c r="G20" s="152"/>
      <c r="H20" s="152"/>
      <c r="I20" s="152" t="s">
        <v>19</v>
      </c>
      <c r="J20" s="152"/>
      <c r="K20" s="152"/>
      <c r="L20" s="152"/>
      <c r="M20" s="152"/>
      <c r="N20" s="152"/>
      <c r="O20" s="152"/>
      <c r="P20" s="153" t="s">
        <v>6</v>
      </c>
      <c r="Q20" s="17"/>
    </row>
    <row r="21" spans="3:17" ht="49.5" customHeight="1">
      <c r="C21" s="157"/>
      <c r="D21" s="158"/>
      <c r="E21" s="158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54"/>
      <c r="Q21" s="17"/>
    </row>
    <row r="22" spans="3:17" ht="49.5" customHeight="1">
      <c r="C22" s="117" t="s">
        <v>13</v>
      </c>
      <c r="D22" s="18"/>
      <c r="E22" s="18"/>
      <c r="F22" s="24">
        <v>1957</v>
      </c>
      <c r="G22" s="24">
        <v>2011</v>
      </c>
      <c r="H22" s="25">
        <f>SUM(F22:G22)</f>
        <v>3968</v>
      </c>
      <c r="I22" s="26">
        <v>0</v>
      </c>
      <c r="J22" s="24">
        <v>3158</v>
      </c>
      <c r="K22" s="24">
        <v>2002</v>
      </c>
      <c r="L22" s="24">
        <v>1148</v>
      </c>
      <c r="M22" s="24">
        <v>800</v>
      </c>
      <c r="N22" s="24">
        <v>357</v>
      </c>
      <c r="O22" s="25">
        <f>SUM(I22:N22)</f>
        <v>7465</v>
      </c>
      <c r="P22" s="27">
        <f>H22+O22</f>
        <v>11433</v>
      </c>
      <c r="Q22" s="17"/>
    </row>
    <row r="23" spans="3:16" ht="49.5" customHeight="1">
      <c r="C23" s="165" t="s">
        <v>16</v>
      </c>
      <c r="D23" s="166"/>
      <c r="E23" s="166"/>
      <c r="F23" s="24">
        <v>19</v>
      </c>
      <c r="G23" s="24">
        <v>26</v>
      </c>
      <c r="H23" s="25">
        <f>SUM(F23:G23)</f>
        <v>45</v>
      </c>
      <c r="I23" s="26">
        <v>0</v>
      </c>
      <c r="J23" s="24">
        <v>54</v>
      </c>
      <c r="K23" s="24">
        <v>31</v>
      </c>
      <c r="L23" s="24">
        <v>25</v>
      </c>
      <c r="M23" s="24">
        <v>24</v>
      </c>
      <c r="N23" s="24">
        <v>8</v>
      </c>
      <c r="O23" s="25">
        <f>SUM(I23:N23)</f>
        <v>142</v>
      </c>
      <c r="P23" s="27">
        <f>H23+O23</f>
        <v>187</v>
      </c>
    </row>
    <row r="24" spans="3:16" ht="49.5" customHeight="1" thickBot="1">
      <c r="C24" s="167" t="s">
        <v>17</v>
      </c>
      <c r="D24" s="168"/>
      <c r="E24" s="168"/>
      <c r="F24" s="119">
        <f>SUM(F22:F23)</f>
        <v>1976</v>
      </c>
      <c r="G24" s="119">
        <f>SUM(G22:G23)</f>
        <v>2037</v>
      </c>
      <c r="H24" s="122">
        <f>SUM(F24:G24)</f>
        <v>4013</v>
      </c>
      <c r="I24" s="123">
        <f>SUM(I22:I23)</f>
        <v>0</v>
      </c>
      <c r="J24" s="119">
        <f aca="true" t="shared" si="1" ref="J24:O24">SUM(J22:J23)</f>
        <v>3212</v>
      </c>
      <c r="K24" s="119">
        <f t="shared" si="1"/>
        <v>2033</v>
      </c>
      <c r="L24" s="119">
        <f t="shared" si="1"/>
        <v>1173</v>
      </c>
      <c r="M24" s="119">
        <f t="shared" si="1"/>
        <v>824</v>
      </c>
      <c r="N24" s="119">
        <f t="shared" si="1"/>
        <v>365</v>
      </c>
      <c r="O24" s="122">
        <f t="shared" si="1"/>
        <v>7607</v>
      </c>
      <c r="P24" s="121">
        <f>H24+O24</f>
        <v>11620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55"/>
      <c r="D28" s="156"/>
      <c r="E28" s="156"/>
      <c r="F28" s="161" t="s">
        <v>18</v>
      </c>
      <c r="G28" s="152"/>
      <c r="H28" s="152"/>
      <c r="I28" s="152" t="s">
        <v>19</v>
      </c>
      <c r="J28" s="152"/>
      <c r="K28" s="152"/>
      <c r="L28" s="152"/>
      <c r="M28" s="152"/>
      <c r="N28" s="152"/>
      <c r="O28" s="152"/>
      <c r="P28" s="153" t="s">
        <v>6</v>
      </c>
      <c r="Q28" s="17"/>
    </row>
    <row r="29" spans="3:17" ht="49.5" customHeight="1">
      <c r="C29" s="157"/>
      <c r="D29" s="158"/>
      <c r="E29" s="158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54"/>
      <c r="Q29" s="17"/>
    </row>
    <row r="30" spans="3:17" ht="49.5" customHeight="1">
      <c r="C30" s="117" t="s">
        <v>13</v>
      </c>
      <c r="D30" s="18"/>
      <c r="E30" s="18"/>
      <c r="F30" s="24">
        <v>15</v>
      </c>
      <c r="G30" s="24">
        <v>19</v>
      </c>
      <c r="H30" s="25">
        <f>SUM(F30:G30)</f>
        <v>34</v>
      </c>
      <c r="I30" s="26">
        <v>0</v>
      </c>
      <c r="J30" s="24">
        <v>958</v>
      </c>
      <c r="K30" s="24">
        <v>690</v>
      </c>
      <c r="L30" s="24">
        <v>545</v>
      </c>
      <c r="M30" s="24">
        <v>429</v>
      </c>
      <c r="N30" s="24">
        <v>270</v>
      </c>
      <c r="O30" s="25">
        <f>SUM(I30:N30)</f>
        <v>2892</v>
      </c>
      <c r="P30" s="27">
        <f>H30+O30</f>
        <v>2926</v>
      </c>
      <c r="Q30" s="17"/>
    </row>
    <row r="31" spans="3:16" ht="49.5" customHeight="1">
      <c r="C31" s="165" t="s">
        <v>16</v>
      </c>
      <c r="D31" s="166"/>
      <c r="E31" s="16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11</v>
      </c>
      <c r="K31" s="24">
        <v>7</v>
      </c>
      <c r="L31" s="24">
        <v>6</v>
      </c>
      <c r="M31" s="24">
        <v>5</v>
      </c>
      <c r="N31" s="24">
        <v>2</v>
      </c>
      <c r="O31" s="25">
        <f>SUM(I31:N31)</f>
        <v>31</v>
      </c>
      <c r="P31" s="27">
        <f>H31+O31</f>
        <v>31</v>
      </c>
    </row>
    <row r="32" spans="3:16" ht="49.5" customHeight="1" thickBot="1">
      <c r="C32" s="167" t="s">
        <v>17</v>
      </c>
      <c r="D32" s="168"/>
      <c r="E32" s="168"/>
      <c r="F32" s="119">
        <f>SUM(F30:F31)</f>
        <v>15</v>
      </c>
      <c r="G32" s="119">
        <f>SUM(G30:G31)</f>
        <v>19</v>
      </c>
      <c r="H32" s="122">
        <f>SUM(F32:G32)</f>
        <v>34</v>
      </c>
      <c r="I32" s="123">
        <f aca="true" t="shared" si="2" ref="I32:N32">SUM(I30:I31)</f>
        <v>0</v>
      </c>
      <c r="J32" s="119">
        <f t="shared" si="2"/>
        <v>969</v>
      </c>
      <c r="K32" s="119">
        <f t="shared" si="2"/>
        <v>697</v>
      </c>
      <c r="L32" s="119">
        <f t="shared" si="2"/>
        <v>551</v>
      </c>
      <c r="M32" s="119">
        <f t="shared" si="2"/>
        <v>434</v>
      </c>
      <c r="N32" s="119">
        <f t="shared" si="2"/>
        <v>272</v>
      </c>
      <c r="O32" s="122">
        <f>SUM(I32:N32)</f>
        <v>2923</v>
      </c>
      <c r="P32" s="121">
        <f>H32+O32</f>
        <v>2957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55"/>
      <c r="D36" s="156"/>
      <c r="E36" s="156"/>
      <c r="F36" s="161" t="s">
        <v>18</v>
      </c>
      <c r="G36" s="152"/>
      <c r="H36" s="152"/>
      <c r="I36" s="152" t="s">
        <v>19</v>
      </c>
      <c r="J36" s="152"/>
      <c r="K36" s="152"/>
      <c r="L36" s="152"/>
      <c r="M36" s="152"/>
      <c r="N36" s="164"/>
      <c r="O36" s="162" t="s">
        <v>6</v>
      </c>
      <c r="P36" s="17"/>
      <c r="Q36" s="17"/>
    </row>
    <row r="37" spans="3:17" ht="49.5" customHeight="1" thickBot="1">
      <c r="C37" s="159"/>
      <c r="D37" s="160"/>
      <c r="E37" s="160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63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11</v>
      </c>
      <c r="J38" s="33">
        <v>26</v>
      </c>
      <c r="K38" s="33">
        <v>194</v>
      </c>
      <c r="L38" s="33">
        <v>460</v>
      </c>
      <c r="M38" s="33">
        <v>403</v>
      </c>
      <c r="N38" s="34">
        <v>1094</v>
      </c>
      <c r="O38" s="36">
        <v>1094</v>
      </c>
      <c r="P38" s="17"/>
      <c r="Q38" s="17"/>
    </row>
    <row r="39" spans="3:15" ht="49.5" customHeight="1">
      <c r="C39" s="165" t="s">
        <v>13</v>
      </c>
      <c r="D39" s="166"/>
      <c r="E39" s="166"/>
      <c r="F39" s="24">
        <v>0</v>
      </c>
      <c r="G39" s="24">
        <v>0</v>
      </c>
      <c r="H39" s="25">
        <v>0</v>
      </c>
      <c r="I39" s="26">
        <v>11</v>
      </c>
      <c r="J39" s="24">
        <v>25</v>
      </c>
      <c r="K39" s="24">
        <v>192</v>
      </c>
      <c r="L39" s="24">
        <v>457</v>
      </c>
      <c r="M39" s="24">
        <v>400</v>
      </c>
      <c r="N39" s="25">
        <v>1085</v>
      </c>
      <c r="O39" s="27">
        <v>1085</v>
      </c>
    </row>
    <row r="40" spans="3:15" ht="49.5" customHeight="1" thickBot="1">
      <c r="C40" s="167" t="s">
        <v>16</v>
      </c>
      <c r="D40" s="168"/>
      <c r="E40" s="168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3</v>
      </c>
      <c r="M40" s="119">
        <v>3</v>
      </c>
      <c r="N40" s="122">
        <v>9</v>
      </c>
      <c r="O40" s="121">
        <v>9</v>
      </c>
    </row>
    <row r="41" spans="3:15" ht="49.5" customHeight="1">
      <c r="C41" s="177" t="s">
        <v>35</v>
      </c>
      <c r="D41" s="178"/>
      <c r="E41" s="178"/>
      <c r="F41" s="33">
        <v>0</v>
      </c>
      <c r="G41" s="33">
        <v>0</v>
      </c>
      <c r="H41" s="34">
        <v>0</v>
      </c>
      <c r="I41" s="35">
        <v>144</v>
      </c>
      <c r="J41" s="33">
        <v>170</v>
      </c>
      <c r="K41" s="33">
        <v>191</v>
      </c>
      <c r="L41" s="33">
        <v>180</v>
      </c>
      <c r="M41" s="33">
        <v>102</v>
      </c>
      <c r="N41" s="34">
        <v>787</v>
      </c>
      <c r="O41" s="36">
        <v>787</v>
      </c>
    </row>
    <row r="42" spans="3:15" ht="49.5" customHeight="1">
      <c r="C42" s="165" t="s">
        <v>13</v>
      </c>
      <c r="D42" s="166"/>
      <c r="E42" s="166"/>
      <c r="F42" s="24">
        <v>0</v>
      </c>
      <c r="G42" s="24">
        <v>0</v>
      </c>
      <c r="H42" s="25">
        <v>0</v>
      </c>
      <c r="I42" s="26">
        <v>142</v>
      </c>
      <c r="J42" s="24">
        <v>170</v>
      </c>
      <c r="K42" s="24">
        <v>187</v>
      </c>
      <c r="L42" s="24">
        <v>177</v>
      </c>
      <c r="M42" s="24">
        <v>101</v>
      </c>
      <c r="N42" s="25">
        <v>777</v>
      </c>
      <c r="O42" s="27">
        <v>777</v>
      </c>
    </row>
    <row r="43" spans="3:15" ht="49.5" customHeight="1" thickBot="1">
      <c r="C43" s="167" t="s">
        <v>16</v>
      </c>
      <c r="D43" s="168"/>
      <c r="E43" s="168"/>
      <c r="F43" s="119">
        <v>0</v>
      </c>
      <c r="G43" s="119">
        <v>0</v>
      </c>
      <c r="H43" s="122">
        <v>0</v>
      </c>
      <c r="I43" s="123">
        <v>2</v>
      </c>
      <c r="J43" s="119">
        <v>0</v>
      </c>
      <c r="K43" s="119">
        <v>4</v>
      </c>
      <c r="L43" s="119">
        <v>3</v>
      </c>
      <c r="M43" s="119">
        <v>1</v>
      </c>
      <c r="N43" s="122">
        <v>10</v>
      </c>
      <c r="O43" s="121">
        <v>10</v>
      </c>
    </row>
    <row r="44" spans="3:15" ht="49.5" customHeight="1">
      <c r="C44" s="177" t="s">
        <v>21</v>
      </c>
      <c r="D44" s="178"/>
      <c r="E44" s="178"/>
      <c r="F44" s="33">
        <v>0</v>
      </c>
      <c r="G44" s="33">
        <v>0</v>
      </c>
      <c r="H44" s="34">
        <v>0</v>
      </c>
      <c r="I44" s="35">
        <v>7</v>
      </c>
      <c r="J44" s="33">
        <v>14</v>
      </c>
      <c r="K44" s="33">
        <v>54</v>
      </c>
      <c r="L44" s="33">
        <v>147</v>
      </c>
      <c r="M44" s="33">
        <v>120</v>
      </c>
      <c r="N44" s="34">
        <v>342</v>
      </c>
      <c r="O44" s="36">
        <v>342</v>
      </c>
    </row>
    <row r="45" spans="3:15" ht="49.5" customHeight="1">
      <c r="C45" s="165" t="s">
        <v>13</v>
      </c>
      <c r="D45" s="166"/>
      <c r="E45" s="166"/>
      <c r="F45" s="24">
        <v>0</v>
      </c>
      <c r="G45" s="24">
        <v>0</v>
      </c>
      <c r="H45" s="25">
        <v>0</v>
      </c>
      <c r="I45" s="26">
        <v>7</v>
      </c>
      <c r="J45" s="24">
        <v>14</v>
      </c>
      <c r="K45" s="24">
        <v>53</v>
      </c>
      <c r="L45" s="24">
        <v>145</v>
      </c>
      <c r="M45" s="24">
        <v>118</v>
      </c>
      <c r="N45" s="25">
        <v>337</v>
      </c>
      <c r="O45" s="27">
        <v>337</v>
      </c>
    </row>
    <row r="46" spans="3:15" ht="49.5" customHeight="1" thickBot="1">
      <c r="C46" s="167" t="s">
        <v>16</v>
      </c>
      <c r="D46" s="168"/>
      <c r="E46" s="168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2</v>
      </c>
      <c r="N46" s="122">
        <v>5</v>
      </c>
      <c r="O46" s="121">
        <v>5</v>
      </c>
    </row>
    <row r="47" spans="3:15" ht="49.5" customHeight="1" thickBot="1">
      <c r="C47" s="175" t="s">
        <v>17</v>
      </c>
      <c r="D47" s="176"/>
      <c r="E47" s="176"/>
      <c r="F47" s="125">
        <v>0</v>
      </c>
      <c r="G47" s="125">
        <v>0</v>
      </c>
      <c r="H47" s="126">
        <v>0</v>
      </c>
      <c r="I47" s="127">
        <v>162</v>
      </c>
      <c r="J47" s="125">
        <v>210</v>
      </c>
      <c r="K47" s="125">
        <v>434</v>
      </c>
      <c r="L47" s="125">
        <v>785</v>
      </c>
      <c r="M47" s="125">
        <v>623</v>
      </c>
      <c r="N47" s="126">
        <v>2214</v>
      </c>
      <c r="O47" s="128">
        <v>2214</v>
      </c>
    </row>
    <row r="48" ht="34.5" customHeight="1"/>
  </sheetData>
  <sheetProtection/>
  <mergeCells count="43">
    <mergeCell ref="C15:E15"/>
    <mergeCell ref="C11:E11"/>
    <mergeCell ref="N10:P10"/>
    <mergeCell ref="N9:P9"/>
    <mergeCell ref="C14:E14"/>
    <mergeCell ref="C16:E16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F1:N1"/>
    <mergeCell ref="F2:N2"/>
    <mergeCell ref="O2:P2"/>
    <mergeCell ref="O3:P3"/>
    <mergeCell ref="P20:P21"/>
    <mergeCell ref="I20:O20"/>
    <mergeCell ref="J6:K6"/>
    <mergeCell ref="J7:K7"/>
    <mergeCell ref="C20:E21"/>
    <mergeCell ref="C31:E31"/>
    <mergeCell ref="C32:E32"/>
    <mergeCell ref="F20:H20"/>
    <mergeCell ref="C23:E23"/>
    <mergeCell ref="C24:E24"/>
    <mergeCell ref="I28:O28"/>
    <mergeCell ref="P28:P29"/>
    <mergeCell ref="C28:E29"/>
    <mergeCell ref="C36:E37"/>
    <mergeCell ref="F36:H36"/>
    <mergeCell ref="O36:O37"/>
    <mergeCell ref="I36:N36"/>
    <mergeCell ref="F28:H28"/>
    <mergeCell ref="C6:E6"/>
    <mergeCell ref="C7:E7"/>
    <mergeCell ref="F6:G6"/>
    <mergeCell ref="F7:G7"/>
    <mergeCell ref="H6:I6"/>
    <mergeCell ref="H7:I7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4599</v>
      </c>
      <c r="G10" s="60">
        <f>SUM(G11,G17,G20,G24,G28,G29)</f>
        <v>5262</v>
      </c>
      <c r="H10" s="85">
        <f>SUM(F10:G10)</f>
        <v>9861</v>
      </c>
      <c r="I10" s="135">
        <f aca="true" t="shared" si="0" ref="I10:N10">SUM(I11,I17,I20,I24,I28,I29)</f>
        <v>0</v>
      </c>
      <c r="J10" s="60">
        <f t="shared" si="0"/>
        <v>8142</v>
      </c>
      <c r="K10" s="60">
        <f t="shared" si="0"/>
        <v>5722</v>
      </c>
      <c r="L10" s="60">
        <f t="shared" si="0"/>
        <v>3466</v>
      </c>
      <c r="M10" s="60">
        <f t="shared" si="0"/>
        <v>2532</v>
      </c>
      <c r="N10" s="60">
        <f t="shared" si="0"/>
        <v>1229</v>
      </c>
      <c r="O10" s="129">
        <f>SUM(I10:N10)</f>
        <v>21091</v>
      </c>
      <c r="P10" s="87">
        <f>SUM(O10,H10)</f>
        <v>30952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764</v>
      </c>
      <c r="G11" s="65">
        <v>1044</v>
      </c>
      <c r="H11" s="66">
        <v>1808</v>
      </c>
      <c r="I11" s="136">
        <v>0</v>
      </c>
      <c r="J11" s="65">
        <v>1640</v>
      </c>
      <c r="K11" s="65">
        <v>1174</v>
      </c>
      <c r="L11" s="65">
        <v>748</v>
      </c>
      <c r="M11" s="65">
        <v>612</v>
      </c>
      <c r="N11" s="65">
        <v>410</v>
      </c>
      <c r="O11" s="130">
        <v>4584</v>
      </c>
      <c r="P11" s="68">
        <v>6392</v>
      </c>
    </row>
    <row r="12" spans="3:16" s="61" customFormat="1" ht="30" customHeight="1">
      <c r="C12" s="62"/>
      <c r="D12" s="63"/>
      <c r="E12" s="69" t="s">
        <v>44</v>
      </c>
      <c r="F12" s="65">
        <v>671</v>
      </c>
      <c r="G12" s="65">
        <v>862</v>
      </c>
      <c r="H12" s="66">
        <v>1533</v>
      </c>
      <c r="I12" s="136">
        <v>0</v>
      </c>
      <c r="J12" s="65">
        <v>1039</v>
      </c>
      <c r="K12" s="65">
        <v>619</v>
      </c>
      <c r="L12" s="65">
        <v>290</v>
      </c>
      <c r="M12" s="65">
        <v>243</v>
      </c>
      <c r="N12" s="65">
        <v>140</v>
      </c>
      <c r="O12" s="130">
        <v>2331</v>
      </c>
      <c r="P12" s="68">
        <v>3864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1</v>
      </c>
      <c r="K13" s="65">
        <v>5</v>
      </c>
      <c r="L13" s="65">
        <v>14</v>
      </c>
      <c r="M13" s="65">
        <v>24</v>
      </c>
      <c r="N13" s="65">
        <v>33</v>
      </c>
      <c r="O13" s="130">
        <v>77</v>
      </c>
      <c r="P13" s="68">
        <v>77</v>
      </c>
    </row>
    <row r="14" spans="3:16" s="61" customFormat="1" ht="30" customHeight="1">
      <c r="C14" s="62"/>
      <c r="D14" s="63"/>
      <c r="E14" s="69" t="s">
        <v>46</v>
      </c>
      <c r="F14" s="65">
        <v>22</v>
      </c>
      <c r="G14" s="65">
        <v>56</v>
      </c>
      <c r="H14" s="66">
        <v>78</v>
      </c>
      <c r="I14" s="136">
        <v>0</v>
      </c>
      <c r="J14" s="65">
        <v>168</v>
      </c>
      <c r="K14" s="65">
        <v>117</v>
      </c>
      <c r="L14" s="65">
        <v>102</v>
      </c>
      <c r="M14" s="65">
        <v>96</v>
      </c>
      <c r="N14" s="65">
        <v>65</v>
      </c>
      <c r="O14" s="130">
        <v>548</v>
      </c>
      <c r="P14" s="68">
        <v>626</v>
      </c>
    </row>
    <row r="15" spans="3:16" s="61" customFormat="1" ht="30" customHeight="1">
      <c r="C15" s="62"/>
      <c r="D15" s="63"/>
      <c r="E15" s="69" t="s">
        <v>47</v>
      </c>
      <c r="F15" s="65">
        <v>33</v>
      </c>
      <c r="G15" s="65">
        <v>82</v>
      </c>
      <c r="H15" s="66">
        <v>115</v>
      </c>
      <c r="I15" s="136">
        <v>0</v>
      </c>
      <c r="J15" s="65">
        <v>150</v>
      </c>
      <c r="K15" s="65">
        <v>122</v>
      </c>
      <c r="L15" s="65">
        <v>97</v>
      </c>
      <c r="M15" s="65">
        <v>53</v>
      </c>
      <c r="N15" s="65">
        <v>35</v>
      </c>
      <c r="O15" s="130">
        <v>457</v>
      </c>
      <c r="P15" s="68">
        <v>572</v>
      </c>
    </row>
    <row r="16" spans="3:16" s="61" customFormat="1" ht="30" customHeight="1">
      <c r="C16" s="62"/>
      <c r="D16" s="63"/>
      <c r="E16" s="69" t="s">
        <v>48</v>
      </c>
      <c r="F16" s="65">
        <v>38</v>
      </c>
      <c r="G16" s="65">
        <v>44</v>
      </c>
      <c r="H16" s="66">
        <v>82</v>
      </c>
      <c r="I16" s="136">
        <v>0</v>
      </c>
      <c r="J16" s="65">
        <v>282</v>
      </c>
      <c r="K16" s="65">
        <v>311</v>
      </c>
      <c r="L16" s="65">
        <v>245</v>
      </c>
      <c r="M16" s="65">
        <v>196</v>
      </c>
      <c r="N16" s="65">
        <v>137</v>
      </c>
      <c r="O16" s="130">
        <v>1171</v>
      </c>
      <c r="P16" s="68">
        <v>1253</v>
      </c>
    </row>
    <row r="17" spans="3:16" s="61" customFormat="1" ht="30" customHeight="1">
      <c r="C17" s="62"/>
      <c r="D17" s="70" t="s">
        <v>49</v>
      </c>
      <c r="E17" s="71"/>
      <c r="F17" s="65">
        <v>1298</v>
      </c>
      <c r="G17" s="65">
        <v>1312</v>
      </c>
      <c r="H17" s="66">
        <v>2610</v>
      </c>
      <c r="I17" s="136">
        <v>0</v>
      </c>
      <c r="J17" s="65">
        <v>1975</v>
      </c>
      <c r="K17" s="65">
        <v>1228</v>
      </c>
      <c r="L17" s="65">
        <v>626</v>
      </c>
      <c r="M17" s="65">
        <v>426</v>
      </c>
      <c r="N17" s="65">
        <v>157</v>
      </c>
      <c r="O17" s="130">
        <v>4412</v>
      </c>
      <c r="P17" s="68">
        <v>7022</v>
      </c>
    </row>
    <row r="18" spans="3:16" s="61" customFormat="1" ht="30" customHeight="1">
      <c r="C18" s="62"/>
      <c r="D18" s="63"/>
      <c r="E18" s="69" t="s">
        <v>50</v>
      </c>
      <c r="F18" s="65">
        <v>1050</v>
      </c>
      <c r="G18" s="65">
        <v>1009</v>
      </c>
      <c r="H18" s="66">
        <v>2059</v>
      </c>
      <c r="I18" s="136">
        <v>0</v>
      </c>
      <c r="J18" s="65">
        <v>1360</v>
      </c>
      <c r="K18" s="65">
        <v>893</v>
      </c>
      <c r="L18" s="65">
        <v>459</v>
      </c>
      <c r="M18" s="65">
        <v>347</v>
      </c>
      <c r="N18" s="65">
        <v>133</v>
      </c>
      <c r="O18" s="130">
        <v>3192</v>
      </c>
      <c r="P18" s="68">
        <v>5251</v>
      </c>
    </row>
    <row r="19" spans="3:16" s="61" customFormat="1" ht="30" customHeight="1">
      <c r="C19" s="62"/>
      <c r="D19" s="63"/>
      <c r="E19" s="69" t="s">
        <v>51</v>
      </c>
      <c r="F19" s="65">
        <v>248</v>
      </c>
      <c r="G19" s="65">
        <v>303</v>
      </c>
      <c r="H19" s="66">
        <v>551</v>
      </c>
      <c r="I19" s="136">
        <v>0</v>
      </c>
      <c r="J19" s="65">
        <v>615</v>
      </c>
      <c r="K19" s="65">
        <v>335</v>
      </c>
      <c r="L19" s="65">
        <v>167</v>
      </c>
      <c r="M19" s="65">
        <v>79</v>
      </c>
      <c r="N19" s="65">
        <v>24</v>
      </c>
      <c r="O19" s="130">
        <v>1220</v>
      </c>
      <c r="P19" s="68">
        <v>1771</v>
      </c>
    </row>
    <row r="20" spans="3:16" s="61" customFormat="1" ht="30" customHeight="1">
      <c r="C20" s="62"/>
      <c r="D20" s="70" t="s">
        <v>52</v>
      </c>
      <c r="E20" s="71"/>
      <c r="F20" s="65">
        <v>8</v>
      </c>
      <c r="G20" s="65">
        <v>19</v>
      </c>
      <c r="H20" s="66">
        <v>27</v>
      </c>
      <c r="I20" s="136">
        <v>0</v>
      </c>
      <c r="J20" s="65">
        <v>153</v>
      </c>
      <c r="K20" s="65">
        <v>159</v>
      </c>
      <c r="L20" s="65">
        <v>192</v>
      </c>
      <c r="M20" s="65">
        <v>154</v>
      </c>
      <c r="N20" s="65">
        <v>68</v>
      </c>
      <c r="O20" s="130">
        <v>726</v>
      </c>
      <c r="P20" s="68">
        <v>753</v>
      </c>
    </row>
    <row r="21" spans="3:16" s="61" customFormat="1" ht="30" customHeight="1">
      <c r="C21" s="62"/>
      <c r="D21" s="63"/>
      <c r="E21" s="69" t="s">
        <v>53</v>
      </c>
      <c r="F21" s="65">
        <v>8</v>
      </c>
      <c r="G21" s="65">
        <v>16</v>
      </c>
      <c r="H21" s="66">
        <v>24</v>
      </c>
      <c r="I21" s="136">
        <v>0</v>
      </c>
      <c r="J21" s="65">
        <v>123</v>
      </c>
      <c r="K21" s="65">
        <v>143</v>
      </c>
      <c r="L21" s="65">
        <v>174</v>
      </c>
      <c r="M21" s="65">
        <v>143</v>
      </c>
      <c r="N21" s="65">
        <v>66</v>
      </c>
      <c r="O21" s="130">
        <v>649</v>
      </c>
      <c r="P21" s="68">
        <v>673</v>
      </c>
    </row>
    <row r="22" spans="3:16" s="61" customFormat="1" ht="30" customHeight="1">
      <c r="C22" s="62"/>
      <c r="D22" s="63"/>
      <c r="E22" s="72" t="s">
        <v>54</v>
      </c>
      <c r="F22" s="65">
        <v>0</v>
      </c>
      <c r="G22" s="65">
        <v>3</v>
      </c>
      <c r="H22" s="66">
        <v>3</v>
      </c>
      <c r="I22" s="136">
        <v>0</v>
      </c>
      <c r="J22" s="65">
        <v>30</v>
      </c>
      <c r="K22" s="65">
        <v>16</v>
      </c>
      <c r="L22" s="65">
        <v>18</v>
      </c>
      <c r="M22" s="65">
        <v>11</v>
      </c>
      <c r="N22" s="65">
        <v>2</v>
      </c>
      <c r="O22" s="130">
        <v>77</v>
      </c>
      <c r="P22" s="68">
        <v>80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563</v>
      </c>
      <c r="G24" s="65">
        <f>SUM(G25:G27)</f>
        <v>853</v>
      </c>
      <c r="H24" s="66">
        <f>SUM(F24:G24)</f>
        <v>1416</v>
      </c>
      <c r="I24" s="136">
        <f aca="true" t="shared" si="1" ref="I24:N24">SUM(I25:I27)</f>
        <v>0</v>
      </c>
      <c r="J24" s="65">
        <f t="shared" si="1"/>
        <v>1281</v>
      </c>
      <c r="K24" s="65">
        <f t="shared" si="1"/>
        <v>1263</v>
      </c>
      <c r="L24" s="65">
        <f t="shared" si="1"/>
        <v>817</v>
      </c>
      <c r="M24" s="65">
        <f t="shared" si="1"/>
        <v>564</v>
      </c>
      <c r="N24" s="65">
        <f t="shared" si="1"/>
        <v>257</v>
      </c>
      <c r="O24" s="130">
        <f>SUM(I24:N24)</f>
        <v>4182</v>
      </c>
      <c r="P24" s="68">
        <f>SUM(O24,H24)</f>
        <v>5598</v>
      </c>
    </row>
    <row r="25" spans="3:16" s="61" customFormat="1" ht="30" customHeight="1">
      <c r="C25" s="62"/>
      <c r="D25" s="63"/>
      <c r="E25" s="72" t="s">
        <v>57</v>
      </c>
      <c r="F25" s="65">
        <v>514</v>
      </c>
      <c r="G25" s="65">
        <v>819</v>
      </c>
      <c r="H25" s="66">
        <v>1333</v>
      </c>
      <c r="I25" s="136">
        <v>0</v>
      </c>
      <c r="J25" s="65">
        <v>1232</v>
      </c>
      <c r="K25" s="65">
        <v>1230</v>
      </c>
      <c r="L25" s="65">
        <v>796</v>
      </c>
      <c r="M25" s="65">
        <v>560</v>
      </c>
      <c r="N25" s="65">
        <v>253</v>
      </c>
      <c r="O25" s="130">
        <v>4071</v>
      </c>
      <c r="P25" s="68">
        <v>5404</v>
      </c>
    </row>
    <row r="26" spans="3:16" s="61" customFormat="1" ht="30" customHeight="1">
      <c r="C26" s="62"/>
      <c r="D26" s="63"/>
      <c r="E26" s="72" t="s">
        <v>58</v>
      </c>
      <c r="F26" s="65">
        <v>21</v>
      </c>
      <c r="G26" s="65">
        <v>17</v>
      </c>
      <c r="H26" s="66">
        <f>SUM(F26:G26)</f>
        <v>38</v>
      </c>
      <c r="I26" s="136">
        <v>0</v>
      </c>
      <c r="J26" s="65">
        <v>27</v>
      </c>
      <c r="K26" s="65">
        <v>13</v>
      </c>
      <c r="L26" s="65">
        <v>13</v>
      </c>
      <c r="M26" s="65">
        <v>1</v>
      </c>
      <c r="N26" s="65">
        <v>3</v>
      </c>
      <c r="O26" s="130">
        <f>SUM(I26:N26)</f>
        <v>57</v>
      </c>
      <c r="P26" s="68">
        <f>SUM(O26,H26)</f>
        <v>95</v>
      </c>
    </row>
    <row r="27" spans="3:16" s="61" customFormat="1" ht="30" customHeight="1">
      <c r="C27" s="62"/>
      <c r="D27" s="63"/>
      <c r="E27" s="72" t="s">
        <v>59</v>
      </c>
      <c r="F27" s="65">
        <v>28</v>
      </c>
      <c r="G27" s="65">
        <v>17</v>
      </c>
      <c r="H27" s="66">
        <f>SUM(F27:G27)</f>
        <v>45</v>
      </c>
      <c r="I27" s="136">
        <v>0</v>
      </c>
      <c r="J27" s="65">
        <v>22</v>
      </c>
      <c r="K27" s="65">
        <v>20</v>
      </c>
      <c r="L27" s="65">
        <v>8</v>
      </c>
      <c r="M27" s="65">
        <v>3</v>
      </c>
      <c r="N27" s="65">
        <v>1</v>
      </c>
      <c r="O27" s="130">
        <f>SUM(I27:N27)</f>
        <v>54</v>
      </c>
      <c r="P27" s="68">
        <f>SUM(O27,H27)</f>
        <v>99</v>
      </c>
    </row>
    <row r="28" spans="3:16" s="61" customFormat="1" ht="30" customHeight="1">
      <c r="C28" s="62"/>
      <c r="D28" s="74" t="s">
        <v>60</v>
      </c>
      <c r="E28" s="75"/>
      <c r="F28" s="65">
        <v>25</v>
      </c>
      <c r="G28" s="65">
        <v>14</v>
      </c>
      <c r="H28" s="66">
        <v>39</v>
      </c>
      <c r="I28" s="136">
        <v>0</v>
      </c>
      <c r="J28" s="65">
        <v>73</v>
      </c>
      <c r="K28" s="65">
        <v>63</v>
      </c>
      <c r="L28" s="65">
        <v>58</v>
      </c>
      <c r="M28" s="65">
        <v>63</v>
      </c>
      <c r="N28" s="65">
        <v>29</v>
      </c>
      <c r="O28" s="130">
        <v>286</v>
      </c>
      <c r="P28" s="68">
        <v>325</v>
      </c>
    </row>
    <row r="29" spans="3:16" s="61" customFormat="1" ht="30" customHeight="1" thickBot="1">
      <c r="C29" s="76"/>
      <c r="D29" s="77" t="s">
        <v>61</v>
      </c>
      <c r="E29" s="78"/>
      <c r="F29" s="79">
        <v>1941</v>
      </c>
      <c r="G29" s="79">
        <v>2020</v>
      </c>
      <c r="H29" s="80">
        <v>3961</v>
      </c>
      <c r="I29" s="137">
        <v>0</v>
      </c>
      <c r="J29" s="79">
        <v>3020</v>
      </c>
      <c r="K29" s="79">
        <v>1835</v>
      </c>
      <c r="L29" s="79">
        <v>1025</v>
      </c>
      <c r="M29" s="79">
        <v>713</v>
      </c>
      <c r="N29" s="79">
        <v>308</v>
      </c>
      <c r="O29" s="131">
        <v>6901</v>
      </c>
      <c r="P29" s="82">
        <v>10862</v>
      </c>
    </row>
    <row r="30" spans="3:16" s="61" customFormat="1" ht="30" customHeight="1">
      <c r="C30" s="59" t="s">
        <v>62</v>
      </c>
      <c r="D30" s="83"/>
      <c r="E30" s="84"/>
      <c r="F30" s="60">
        <v>17</v>
      </c>
      <c r="G30" s="60">
        <v>20</v>
      </c>
      <c r="H30" s="85">
        <v>37</v>
      </c>
      <c r="I30" s="135">
        <v>0</v>
      </c>
      <c r="J30" s="60">
        <v>1079</v>
      </c>
      <c r="K30" s="60">
        <v>782</v>
      </c>
      <c r="L30" s="60">
        <v>621</v>
      </c>
      <c r="M30" s="60">
        <v>470</v>
      </c>
      <c r="N30" s="60">
        <v>281</v>
      </c>
      <c r="O30" s="129">
        <v>3233</v>
      </c>
      <c r="P30" s="87">
        <v>3270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119</v>
      </c>
      <c r="K31" s="89">
        <v>119</v>
      </c>
      <c r="L31" s="89">
        <v>88</v>
      </c>
      <c r="M31" s="89">
        <v>55</v>
      </c>
      <c r="N31" s="89">
        <v>11</v>
      </c>
      <c r="O31" s="132">
        <v>392</v>
      </c>
      <c r="P31" s="92">
        <v>392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23</v>
      </c>
      <c r="K32" s="65">
        <v>21</v>
      </c>
      <c r="L32" s="65">
        <v>21</v>
      </c>
      <c r="M32" s="65">
        <v>10</v>
      </c>
      <c r="N32" s="65">
        <v>5</v>
      </c>
      <c r="O32" s="130">
        <v>80</v>
      </c>
      <c r="P32" s="68">
        <v>80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709</v>
      </c>
      <c r="K33" s="65">
        <v>429</v>
      </c>
      <c r="L33" s="65">
        <v>238</v>
      </c>
      <c r="M33" s="65">
        <v>117</v>
      </c>
      <c r="N33" s="65">
        <v>40</v>
      </c>
      <c r="O33" s="130">
        <v>1533</v>
      </c>
      <c r="P33" s="68">
        <v>1533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1</v>
      </c>
      <c r="H34" s="66">
        <v>1</v>
      </c>
      <c r="I34" s="136">
        <v>0</v>
      </c>
      <c r="J34" s="65">
        <v>46</v>
      </c>
      <c r="K34" s="65">
        <v>40</v>
      </c>
      <c r="L34" s="65">
        <v>54</v>
      </c>
      <c r="M34" s="65">
        <v>31</v>
      </c>
      <c r="N34" s="65">
        <v>20</v>
      </c>
      <c r="O34" s="130">
        <v>191</v>
      </c>
      <c r="P34" s="68">
        <v>192</v>
      </c>
    </row>
    <row r="35" spans="3:16" s="61" customFormat="1" ht="30" customHeight="1">
      <c r="C35" s="62"/>
      <c r="D35" s="74" t="s">
        <v>66</v>
      </c>
      <c r="E35" s="75"/>
      <c r="F35" s="65">
        <v>17</v>
      </c>
      <c r="G35" s="65">
        <v>19</v>
      </c>
      <c r="H35" s="66">
        <v>36</v>
      </c>
      <c r="I35" s="136">
        <v>0</v>
      </c>
      <c r="J35" s="65">
        <v>110</v>
      </c>
      <c r="K35" s="65">
        <v>81</v>
      </c>
      <c r="L35" s="65">
        <v>52</v>
      </c>
      <c r="M35" s="65">
        <v>22</v>
      </c>
      <c r="N35" s="65">
        <v>11</v>
      </c>
      <c r="O35" s="130">
        <v>276</v>
      </c>
      <c r="P35" s="68">
        <v>312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v>0</v>
      </c>
      <c r="I36" s="138">
        <v>0</v>
      </c>
      <c r="J36" s="65">
        <v>68</v>
      </c>
      <c r="K36" s="65">
        <v>83</v>
      </c>
      <c r="L36" s="65">
        <v>108</v>
      </c>
      <c r="M36" s="65">
        <v>65</v>
      </c>
      <c r="N36" s="65">
        <v>35</v>
      </c>
      <c r="O36" s="130">
        <v>359</v>
      </c>
      <c r="P36" s="68">
        <v>359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194"/>
      <c r="F38" s="65">
        <v>0</v>
      </c>
      <c r="G38" s="65">
        <v>0</v>
      </c>
      <c r="H38" s="66">
        <v>0</v>
      </c>
      <c r="I38" s="138">
        <v>0</v>
      </c>
      <c r="J38" s="65">
        <v>4</v>
      </c>
      <c r="K38" s="65">
        <v>9</v>
      </c>
      <c r="L38" s="65">
        <v>60</v>
      </c>
      <c r="M38" s="65">
        <v>170</v>
      </c>
      <c r="N38" s="65">
        <v>159</v>
      </c>
      <c r="O38" s="130">
        <v>402</v>
      </c>
      <c r="P38" s="68">
        <v>402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161</v>
      </c>
      <c r="K40" s="60">
        <v>215</v>
      </c>
      <c r="L40" s="60">
        <v>446</v>
      </c>
      <c r="M40" s="60">
        <v>788</v>
      </c>
      <c r="N40" s="60">
        <v>632</v>
      </c>
      <c r="O40" s="129">
        <v>2242</v>
      </c>
      <c r="P40" s="87">
        <v>2242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11</v>
      </c>
      <c r="K41" s="65">
        <v>27</v>
      </c>
      <c r="L41" s="65">
        <v>194</v>
      </c>
      <c r="M41" s="65">
        <v>461</v>
      </c>
      <c r="N41" s="65">
        <v>409</v>
      </c>
      <c r="O41" s="130">
        <v>1102</v>
      </c>
      <c r="P41" s="68">
        <v>1102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143</v>
      </c>
      <c r="K42" s="65">
        <v>174</v>
      </c>
      <c r="L42" s="65">
        <v>195</v>
      </c>
      <c r="M42" s="65">
        <v>179</v>
      </c>
      <c r="N42" s="65">
        <v>103</v>
      </c>
      <c r="O42" s="130">
        <v>794</v>
      </c>
      <c r="P42" s="68">
        <v>794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7</v>
      </c>
      <c r="K43" s="79">
        <v>14</v>
      </c>
      <c r="L43" s="79">
        <v>57</v>
      </c>
      <c r="M43" s="79">
        <v>148</v>
      </c>
      <c r="N43" s="79">
        <v>120</v>
      </c>
      <c r="O43" s="131">
        <v>346</v>
      </c>
      <c r="P43" s="82">
        <v>346</v>
      </c>
    </row>
    <row r="44" spans="3:16" s="61" customFormat="1" ht="30" customHeight="1" thickBot="1">
      <c r="C44" s="197" t="s">
        <v>75</v>
      </c>
      <c r="D44" s="198"/>
      <c r="E44" s="199"/>
      <c r="F44" s="99">
        <f>SUM(F10,F30,F40)</f>
        <v>4616</v>
      </c>
      <c r="G44" s="99">
        <f>SUM(G10,G30,G40)</f>
        <v>5282</v>
      </c>
      <c r="H44" s="101">
        <f>SUM(F44:G44)</f>
        <v>9898</v>
      </c>
      <c r="I44" s="142">
        <f aca="true" t="shared" si="2" ref="I44:N44">SUM(I10,I30,I40)</f>
        <v>0</v>
      </c>
      <c r="J44" s="99">
        <f t="shared" si="2"/>
        <v>9382</v>
      </c>
      <c r="K44" s="99">
        <f t="shared" si="2"/>
        <v>6719</v>
      </c>
      <c r="L44" s="99">
        <f t="shared" si="2"/>
        <v>4533</v>
      </c>
      <c r="M44" s="99">
        <f t="shared" si="2"/>
        <v>3790</v>
      </c>
      <c r="N44" s="99">
        <f t="shared" si="2"/>
        <v>2142</v>
      </c>
      <c r="O44" s="134">
        <f>SUM(I44:N44)</f>
        <v>26566</v>
      </c>
      <c r="P44" s="103">
        <f>SUM(O44,H44)</f>
        <v>36464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4997699</v>
      </c>
      <c r="G46" s="60">
        <v>8787242</v>
      </c>
      <c r="H46" s="85">
        <v>13784941</v>
      </c>
      <c r="I46" s="86">
        <v>0</v>
      </c>
      <c r="J46" s="60">
        <v>22449396</v>
      </c>
      <c r="K46" s="60">
        <v>18986156</v>
      </c>
      <c r="L46" s="60">
        <v>15248306</v>
      </c>
      <c r="M46" s="60">
        <v>13683225</v>
      </c>
      <c r="N46" s="60">
        <v>7187285</v>
      </c>
      <c r="O46" s="129">
        <v>77554368</v>
      </c>
      <c r="P46" s="87">
        <v>91339309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1242872</v>
      </c>
      <c r="G47" s="65">
        <v>2218998</v>
      </c>
      <c r="H47" s="66">
        <v>3461870</v>
      </c>
      <c r="I47" s="67">
        <v>0</v>
      </c>
      <c r="J47" s="65">
        <v>4250558</v>
      </c>
      <c r="K47" s="65">
        <v>3630503</v>
      </c>
      <c r="L47" s="65">
        <v>2969393</v>
      </c>
      <c r="M47" s="65">
        <v>2819076</v>
      </c>
      <c r="N47" s="65">
        <v>2316763</v>
      </c>
      <c r="O47" s="130">
        <v>15986293</v>
      </c>
      <c r="P47" s="68">
        <v>19448163</v>
      </c>
    </row>
    <row r="48" spans="3:16" s="61" customFormat="1" ht="30" customHeight="1">
      <c r="C48" s="62"/>
      <c r="D48" s="63"/>
      <c r="E48" s="69" t="s">
        <v>44</v>
      </c>
      <c r="F48" s="65">
        <v>1059782</v>
      </c>
      <c r="G48" s="65">
        <v>1694498</v>
      </c>
      <c r="H48" s="66">
        <v>2754280</v>
      </c>
      <c r="I48" s="67">
        <v>0</v>
      </c>
      <c r="J48" s="65">
        <v>2830834</v>
      </c>
      <c r="K48" s="65">
        <v>2434083</v>
      </c>
      <c r="L48" s="65">
        <v>1889377</v>
      </c>
      <c r="M48" s="65">
        <v>1923953</v>
      </c>
      <c r="N48" s="65">
        <v>1575612</v>
      </c>
      <c r="O48" s="130">
        <v>10653859</v>
      </c>
      <c r="P48" s="68">
        <v>13408139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3828</v>
      </c>
      <c r="K49" s="65">
        <v>10163</v>
      </c>
      <c r="L49" s="65">
        <v>92382</v>
      </c>
      <c r="M49" s="65">
        <v>134745</v>
      </c>
      <c r="N49" s="65">
        <v>196632</v>
      </c>
      <c r="O49" s="130">
        <v>437750</v>
      </c>
      <c r="P49" s="68">
        <v>437750</v>
      </c>
    </row>
    <row r="50" spans="3:16" s="61" customFormat="1" ht="30" customHeight="1">
      <c r="C50" s="62"/>
      <c r="D50" s="63"/>
      <c r="E50" s="69" t="s">
        <v>46</v>
      </c>
      <c r="F50" s="65">
        <v>57169</v>
      </c>
      <c r="G50" s="65">
        <v>178391</v>
      </c>
      <c r="H50" s="66">
        <v>235560</v>
      </c>
      <c r="I50" s="67">
        <v>0</v>
      </c>
      <c r="J50" s="65">
        <v>600063</v>
      </c>
      <c r="K50" s="65">
        <v>455702</v>
      </c>
      <c r="L50" s="65">
        <v>419558</v>
      </c>
      <c r="M50" s="65">
        <v>392048</v>
      </c>
      <c r="N50" s="65">
        <v>316807</v>
      </c>
      <c r="O50" s="130">
        <v>2184178</v>
      </c>
      <c r="P50" s="68">
        <v>2419738</v>
      </c>
    </row>
    <row r="51" spans="3:16" s="61" customFormat="1" ht="30" customHeight="1">
      <c r="C51" s="62"/>
      <c r="D51" s="63"/>
      <c r="E51" s="69" t="s">
        <v>47</v>
      </c>
      <c r="F51" s="65">
        <v>93030</v>
      </c>
      <c r="G51" s="65">
        <v>311828</v>
      </c>
      <c r="H51" s="66">
        <v>404858</v>
      </c>
      <c r="I51" s="67">
        <v>0</v>
      </c>
      <c r="J51" s="65">
        <v>586327</v>
      </c>
      <c r="K51" s="65">
        <v>481543</v>
      </c>
      <c r="L51" s="65">
        <v>378460</v>
      </c>
      <c r="M51" s="65">
        <v>217829</v>
      </c>
      <c r="N51" s="65">
        <v>124137</v>
      </c>
      <c r="O51" s="130">
        <v>1788296</v>
      </c>
      <c r="P51" s="68">
        <v>2193154</v>
      </c>
    </row>
    <row r="52" spans="3:16" s="61" customFormat="1" ht="30" customHeight="1">
      <c r="C52" s="62"/>
      <c r="D52" s="63"/>
      <c r="E52" s="69" t="s">
        <v>48</v>
      </c>
      <c r="F52" s="65">
        <v>32891</v>
      </c>
      <c r="G52" s="65">
        <v>34281</v>
      </c>
      <c r="H52" s="66">
        <v>67172</v>
      </c>
      <c r="I52" s="67">
        <v>0</v>
      </c>
      <c r="J52" s="65">
        <v>229506</v>
      </c>
      <c r="K52" s="65">
        <v>249012</v>
      </c>
      <c r="L52" s="65">
        <v>189616</v>
      </c>
      <c r="M52" s="65">
        <v>150501</v>
      </c>
      <c r="N52" s="65">
        <v>103575</v>
      </c>
      <c r="O52" s="130">
        <v>922210</v>
      </c>
      <c r="P52" s="68">
        <v>989382</v>
      </c>
    </row>
    <row r="53" spans="3:16" s="61" customFormat="1" ht="30" customHeight="1">
      <c r="C53" s="62"/>
      <c r="D53" s="70" t="s">
        <v>49</v>
      </c>
      <c r="E53" s="71"/>
      <c r="F53" s="65">
        <v>2481761</v>
      </c>
      <c r="G53" s="65">
        <v>4908454</v>
      </c>
      <c r="H53" s="66">
        <v>7390215</v>
      </c>
      <c r="I53" s="67">
        <v>0</v>
      </c>
      <c r="J53" s="65">
        <v>11825066</v>
      </c>
      <c r="K53" s="65">
        <v>9433760</v>
      </c>
      <c r="L53" s="65">
        <v>6353360</v>
      </c>
      <c r="M53" s="65">
        <v>5347488</v>
      </c>
      <c r="N53" s="65">
        <v>2267197</v>
      </c>
      <c r="O53" s="130">
        <v>35226871</v>
      </c>
      <c r="P53" s="68">
        <v>42617086</v>
      </c>
    </row>
    <row r="54" spans="3:16" s="61" customFormat="1" ht="30" customHeight="1">
      <c r="C54" s="62"/>
      <c r="D54" s="63"/>
      <c r="E54" s="69" t="s">
        <v>50</v>
      </c>
      <c r="F54" s="65">
        <v>1952943</v>
      </c>
      <c r="G54" s="65">
        <v>3665162</v>
      </c>
      <c r="H54" s="66">
        <v>5618105</v>
      </c>
      <c r="I54" s="67">
        <v>0</v>
      </c>
      <c r="J54" s="65">
        <v>8382050</v>
      </c>
      <c r="K54" s="65">
        <v>7139885</v>
      </c>
      <c r="L54" s="65">
        <v>4986566</v>
      </c>
      <c r="M54" s="65">
        <v>4584158</v>
      </c>
      <c r="N54" s="65">
        <v>1986401</v>
      </c>
      <c r="O54" s="130">
        <v>27079060</v>
      </c>
      <c r="P54" s="68">
        <v>32697165</v>
      </c>
    </row>
    <row r="55" spans="3:16" s="61" customFormat="1" ht="30" customHeight="1">
      <c r="C55" s="62"/>
      <c r="D55" s="63"/>
      <c r="E55" s="69" t="s">
        <v>51</v>
      </c>
      <c r="F55" s="65">
        <v>528818</v>
      </c>
      <c r="G55" s="65">
        <v>1243292</v>
      </c>
      <c r="H55" s="66">
        <v>1772110</v>
      </c>
      <c r="I55" s="67">
        <v>0</v>
      </c>
      <c r="J55" s="65">
        <v>3443016</v>
      </c>
      <c r="K55" s="65">
        <v>2293875</v>
      </c>
      <c r="L55" s="65">
        <v>1366794</v>
      </c>
      <c r="M55" s="65">
        <v>763330</v>
      </c>
      <c r="N55" s="65">
        <v>280796</v>
      </c>
      <c r="O55" s="130">
        <v>8147811</v>
      </c>
      <c r="P55" s="68">
        <v>9919921</v>
      </c>
    </row>
    <row r="56" spans="3:16" s="61" customFormat="1" ht="30" customHeight="1">
      <c r="C56" s="62"/>
      <c r="D56" s="70" t="s">
        <v>52</v>
      </c>
      <c r="E56" s="71"/>
      <c r="F56" s="65">
        <v>15881</v>
      </c>
      <c r="G56" s="65">
        <v>96457</v>
      </c>
      <c r="H56" s="66">
        <v>112338</v>
      </c>
      <c r="I56" s="67">
        <v>0</v>
      </c>
      <c r="J56" s="65">
        <v>853923</v>
      </c>
      <c r="K56" s="65">
        <v>1146006</v>
      </c>
      <c r="L56" s="65">
        <v>2075467</v>
      </c>
      <c r="M56" s="65">
        <v>2190988</v>
      </c>
      <c r="N56" s="65">
        <v>970545</v>
      </c>
      <c r="O56" s="130">
        <v>7236929</v>
      </c>
      <c r="P56" s="68">
        <v>7349267</v>
      </c>
    </row>
    <row r="57" spans="3:16" s="61" customFormat="1" ht="30" customHeight="1">
      <c r="C57" s="62"/>
      <c r="D57" s="63"/>
      <c r="E57" s="69" t="s">
        <v>53</v>
      </c>
      <c r="F57" s="65">
        <v>15881</v>
      </c>
      <c r="G57" s="65">
        <v>73128</v>
      </c>
      <c r="H57" s="66">
        <v>89009</v>
      </c>
      <c r="I57" s="67">
        <v>0</v>
      </c>
      <c r="J57" s="65">
        <v>690046</v>
      </c>
      <c r="K57" s="65">
        <v>1051902</v>
      </c>
      <c r="L57" s="65">
        <v>1913731</v>
      </c>
      <c r="M57" s="65">
        <v>2095832</v>
      </c>
      <c r="N57" s="65">
        <v>939606</v>
      </c>
      <c r="O57" s="130">
        <v>6691117</v>
      </c>
      <c r="P57" s="68">
        <v>6780126</v>
      </c>
    </row>
    <row r="58" spans="3:16" s="61" customFormat="1" ht="30" customHeight="1">
      <c r="C58" s="62"/>
      <c r="D58" s="63"/>
      <c r="E58" s="72" t="s">
        <v>54</v>
      </c>
      <c r="F58" s="65">
        <v>0</v>
      </c>
      <c r="G58" s="65">
        <v>23329</v>
      </c>
      <c r="H58" s="66">
        <v>23329</v>
      </c>
      <c r="I58" s="67">
        <v>0</v>
      </c>
      <c r="J58" s="65">
        <v>163877</v>
      </c>
      <c r="K58" s="65">
        <v>94104</v>
      </c>
      <c r="L58" s="65">
        <v>161736</v>
      </c>
      <c r="M58" s="65">
        <v>95156</v>
      </c>
      <c r="N58" s="65">
        <v>30939</v>
      </c>
      <c r="O58" s="130">
        <v>545812</v>
      </c>
      <c r="P58" s="68">
        <v>569141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v>0</v>
      </c>
      <c r="P59" s="68">
        <v>0</v>
      </c>
    </row>
    <row r="60" spans="3:16" s="61" customFormat="1" ht="30" customHeight="1">
      <c r="C60" s="62"/>
      <c r="D60" s="70" t="s">
        <v>56</v>
      </c>
      <c r="E60" s="71"/>
      <c r="F60" s="65">
        <v>265868</v>
      </c>
      <c r="G60" s="65">
        <v>541741</v>
      </c>
      <c r="H60" s="66">
        <v>807609</v>
      </c>
      <c r="I60" s="67">
        <v>0</v>
      </c>
      <c r="J60" s="65">
        <v>915938</v>
      </c>
      <c r="K60" s="65">
        <v>1536742</v>
      </c>
      <c r="L60" s="65">
        <v>1227736</v>
      </c>
      <c r="M60" s="65">
        <v>980425</v>
      </c>
      <c r="N60" s="65">
        <v>534632</v>
      </c>
      <c r="O60" s="130">
        <v>5195473</v>
      </c>
      <c r="P60" s="68">
        <v>6003082</v>
      </c>
    </row>
    <row r="61" spans="3:16" s="61" customFormat="1" ht="30" customHeight="1">
      <c r="C61" s="62"/>
      <c r="D61" s="63"/>
      <c r="E61" s="72" t="s">
        <v>57</v>
      </c>
      <c r="F61" s="65">
        <v>265868</v>
      </c>
      <c r="G61" s="65">
        <v>541741</v>
      </c>
      <c r="H61" s="66">
        <v>807609</v>
      </c>
      <c r="I61" s="67">
        <v>0</v>
      </c>
      <c r="J61" s="65">
        <v>915938</v>
      </c>
      <c r="K61" s="65">
        <v>1536742</v>
      </c>
      <c r="L61" s="65">
        <v>1227736</v>
      </c>
      <c r="M61" s="65">
        <v>980425</v>
      </c>
      <c r="N61" s="65">
        <v>534632</v>
      </c>
      <c r="O61" s="130">
        <v>5195473</v>
      </c>
      <c r="P61" s="68">
        <v>6003082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138987</v>
      </c>
      <c r="G64" s="65">
        <v>136792</v>
      </c>
      <c r="H64" s="66">
        <v>275779</v>
      </c>
      <c r="I64" s="67">
        <v>0</v>
      </c>
      <c r="J64" s="65">
        <v>1120197</v>
      </c>
      <c r="K64" s="65">
        <v>1107566</v>
      </c>
      <c r="L64" s="65">
        <v>1135192</v>
      </c>
      <c r="M64" s="65">
        <v>1320965</v>
      </c>
      <c r="N64" s="65">
        <v>659513</v>
      </c>
      <c r="O64" s="130">
        <v>5343433</v>
      </c>
      <c r="P64" s="68">
        <v>5619212</v>
      </c>
    </row>
    <row r="65" spans="3:16" s="61" customFormat="1" ht="30" customHeight="1" thickBot="1">
      <c r="C65" s="76"/>
      <c r="D65" s="77" t="s">
        <v>61</v>
      </c>
      <c r="E65" s="78"/>
      <c r="F65" s="79">
        <v>852330</v>
      </c>
      <c r="G65" s="79">
        <v>884800</v>
      </c>
      <c r="H65" s="80">
        <v>1737130</v>
      </c>
      <c r="I65" s="81">
        <v>0</v>
      </c>
      <c r="J65" s="79">
        <v>3483714</v>
      </c>
      <c r="K65" s="79">
        <v>2131579</v>
      </c>
      <c r="L65" s="79">
        <v>1487158</v>
      </c>
      <c r="M65" s="79">
        <v>1024283</v>
      </c>
      <c r="N65" s="79">
        <v>438635</v>
      </c>
      <c r="O65" s="131">
        <v>8565369</v>
      </c>
      <c r="P65" s="82">
        <v>10302499</v>
      </c>
    </row>
    <row r="66" spans="3:16" s="61" customFormat="1" ht="30" customHeight="1">
      <c r="C66" s="59" t="s">
        <v>62</v>
      </c>
      <c r="D66" s="83"/>
      <c r="E66" s="84"/>
      <c r="F66" s="60">
        <v>78411</v>
      </c>
      <c r="G66" s="60">
        <v>155063</v>
      </c>
      <c r="H66" s="85">
        <v>233474</v>
      </c>
      <c r="I66" s="86">
        <v>0</v>
      </c>
      <c r="J66" s="60">
        <v>8445295</v>
      </c>
      <c r="K66" s="60">
        <v>8820042</v>
      </c>
      <c r="L66" s="60">
        <v>10273683</v>
      </c>
      <c r="M66" s="60">
        <v>10240461</v>
      </c>
      <c r="N66" s="60">
        <v>7315500</v>
      </c>
      <c r="O66" s="129">
        <v>45094981</v>
      </c>
      <c r="P66" s="87">
        <v>45328455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776600</v>
      </c>
      <c r="K67" s="89">
        <v>1327151</v>
      </c>
      <c r="L67" s="89">
        <v>1453215</v>
      </c>
      <c r="M67" s="89">
        <v>1136290</v>
      </c>
      <c r="N67" s="89">
        <v>307176</v>
      </c>
      <c r="O67" s="132">
        <v>5000432</v>
      </c>
      <c r="P67" s="92">
        <v>5000432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49717</v>
      </c>
      <c r="K68" s="65">
        <v>50772</v>
      </c>
      <c r="L68" s="65">
        <v>43543</v>
      </c>
      <c r="M68" s="65">
        <v>37348</v>
      </c>
      <c r="N68" s="65">
        <v>21204</v>
      </c>
      <c r="O68" s="130">
        <v>202584</v>
      </c>
      <c r="P68" s="68">
        <v>202584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4153465</v>
      </c>
      <c r="K69" s="65">
        <v>3359511</v>
      </c>
      <c r="L69" s="65">
        <v>2511549</v>
      </c>
      <c r="M69" s="65">
        <v>1747383</v>
      </c>
      <c r="N69" s="65">
        <v>742312</v>
      </c>
      <c r="O69" s="130">
        <v>12514220</v>
      </c>
      <c r="P69" s="68">
        <v>12514220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9151</v>
      </c>
      <c r="H70" s="65">
        <v>9151</v>
      </c>
      <c r="I70" s="67">
        <v>0</v>
      </c>
      <c r="J70" s="65">
        <v>461550</v>
      </c>
      <c r="K70" s="65">
        <v>392525</v>
      </c>
      <c r="L70" s="65">
        <v>767108</v>
      </c>
      <c r="M70" s="65">
        <v>558306</v>
      </c>
      <c r="N70" s="65">
        <v>498867</v>
      </c>
      <c r="O70" s="130">
        <v>2678356</v>
      </c>
      <c r="P70" s="68">
        <v>2687507</v>
      </c>
    </row>
    <row r="71" spans="3:16" s="61" customFormat="1" ht="30" customHeight="1">
      <c r="C71" s="62"/>
      <c r="D71" s="74" t="s">
        <v>66</v>
      </c>
      <c r="E71" s="75"/>
      <c r="F71" s="65">
        <v>78411</v>
      </c>
      <c r="G71" s="65">
        <v>145912</v>
      </c>
      <c r="H71" s="65">
        <v>224323</v>
      </c>
      <c r="I71" s="67">
        <v>0</v>
      </c>
      <c r="J71" s="65">
        <v>1372215</v>
      </c>
      <c r="K71" s="65">
        <v>1426268</v>
      </c>
      <c r="L71" s="65">
        <v>1284463</v>
      </c>
      <c r="M71" s="65">
        <v>609381</v>
      </c>
      <c r="N71" s="65">
        <v>319450</v>
      </c>
      <c r="O71" s="130">
        <v>5011777</v>
      </c>
      <c r="P71" s="68">
        <v>5236100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5">
        <v>0</v>
      </c>
      <c r="I72" s="91">
        <v>0</v>
      </c>
      <c r="J72" s="65">
        <v>1552511</v>
      </c>
      <c r="K72" s="65">
        <v>2051782</v>
      </c>
      <c r="L72" s="65">
        <v>2727961</v>
      </c>
      <c r="M72" s="65">
        <v>1645216</v>
      </c>
      <c r="N72" s="65">
        <v>925562</v>
      </c>
      <c r="O72" s="130">
        <v>8903032</v>
      </c>
      <c r="P72" s="68">
        <v>8903032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194"/>
      <c r="F74" s="65">
        <v>0</v>
      </c>
      <c r="G74" s="65">
        <v>0</v>
      </c>
      <c r="H74" s="66">
        <v>0</v>
      </c>
      <c r="I74" s="91">
        <v>0</v>
      </c>
      <c r="J74" s="65">
        <v>79237</v>
      </c>
      <c r="K74" s="65">
        <v>212033</v>
      </c>
      <c r="L74" s="65">
        <v>1485844</v>
      </c>
      <c r="M74" s="65">
        <v>4506537</v>
      </c>
      <c r="N74" s="65">
        <v>4500929</v>
      </c>
      <c r="O74" s="130">
        <v>10784580</v>
      </c>
      <c r="P74" s="68">
        <v>10784580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3723919</v>
      </c>
      <c r="K76" s="60">
        <v>5108690</v>
      </c>
      <c r="L76" s="60">
        <v>10922841</v>
      </c>
      <c r="M76" s="60">
        <v>21249103</v>
      </c>
      <c r="N76" s="60">
        <v>18307221</v>
      </c>
      <c r="O76" s="129">
        <v>59311774</v>
      </c>
      <c r="P76" s="87">
        <v>59311774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220207</v>
      </c>
      <c r="K77" s="65">
        <v>544778</v>
      </c>
      <c r="L77" s="65">
        <v>4381754</v>
      </c>
      <c r="M77" s="65">
        <v>11432912</v>
      </c>
      <c r="N77" s="65">
        <v>10946341</v>
      </c>
      <c r="O77" s="130">
        <v>27525992</v>
      </c>
      <c r="P77" s="68">
        <v>27525992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3393878</v>
      </c>
      <c r="K78" s="65">
        <v>4209821</v>
      </c>
      <c r="L78" s="65">
        <v>4866849</v>
      </c>
      <c r="M78" s="65">
        <v>4857373</v>
      </c>
      <c r="N78" s="65">
        <v>2945367</v>
      </c>
      <c r="O78" s="130">
        <v>20273288</v>
      </c>
      <c r="P78" s="68">
        <v>20273288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109834</v>
      </c>
      <c r="K79" s="79">
        <v>354091</v>
      </c>
      <c r="L79" s="79">
        <v>1674238</v>
      </c>
      <c r="M79" s="79">
        <v>4958818</v>
      </c>
      <c r="N79" s="79">
        <v>4415513</v>
      </c>
      <c r="O79" s="131">
        <v>11512494</v>
      </c>
      <c r="P79" s="82">
        <v>11512494</v>
      </c>
    </row>
    <row r="80" spans="3:16" s="61" customFormat="1" ht="30" customHeight="1" thickBot="1">
      <c r="C80" s="197" t="s">
        <v>75</v>
      </c>
      <c r="D80" s="198"/>
      <c r="E80" s="198"/>
      <c r="F80" s="99">
        <v>5076110</v>
      </c>
      <c r="G80" s="99">
        <v>8942305</v>
      </c>
      <c r="H80" s="101">
        <v>14018415</v>
      </c>
      <c r="I80" s="102">
        <v>0</v>
      </c>
      <c r="J80" s="99">
        <v>34618610</v>
      </c>
      <c r="K80" s="99">
        <v>32914888</v>
      </c>
      <c r="L80" s="99">
        <v>36444830</v>
      </c>
      <c r="M80" s="99">
        <v>45172789</v>
      </c>
      <c r="N80" s="99">
        <v>32810006</v>
      </c>
      <c r="O80" s="134">
        <v>181961123</v>
      </c>
      <c r="P80" s="103">
        <v>195979538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53321194</v>
      </c>
      <c r="G10" s="60">
        <f>SUM(G11,G17,G20,G24,G28,G29)</f>
        <v>90159592</v>
      </c>
      <c r="H10" s="85">
        <f>SUM(F10:G10)</f>
        <v>143480786</v>
      </c>
      <c r="I10" s="135">
        <f aca="true" t="shared" si="0" ref="I10:N10">SUM(I11,I17,I20,I24,I28,I29)</f>
        <v>0</v>
      </c>
      <c r="J10" s="60">
        <f t="shared" si="0"/>
        <v>227219215</v>
      </c>
      <c r="K10" s="60">
        <f t="shared" si="0"/>
        <v>192300835</v>
      </c>
      <c r="L10" s="60">
        <f t="shared" si="0"/>
        <v>154042072</v>
      </c>
      <c r="M10" s="60">
        <f t="shared" si="0"/>
        <v>137060370</v>
      </c>
      <c r="N10" s="60">
        <f t="shared" si="0"/>
        <v>72133276</v>
      </c>
      <c r="O10" s="129">
        <f>SUM(I10:N10)</f>
        <v>782755768</v>
      </c>
      <c r="P10" s="87">
        <f>SUM(O10,H10)</f>
        <v>926236554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12431435</v>
      </c>
      <c r="G11" s="65">
        <v>22191755</v>
      </c>
      <c r="H11" s="66">
        <v>34623190</v>
      </c>
      <c r="I11" s="136">
        <v>0</v>
      </c>
      <c r="J11" s="65">
        <v>42522702</v>
      </c>
      <c r="K11" s="65">
        <v>36330096</v>
      </c>
      <c r="L11" s="65">
        <v>29750436</v>
      </c>
      <c r="M11" s="65">
        <v>28254291</v>
      </c>
      <c r="N11" s="65">
        <v>23222107</v>
      </c>
      <c r="O11" s="130">
        <v>160079632</v>
      </c>
      <c r="P11" s="68">
        <v>194702822</v>
      </c>
    </row>
    <row r="12" spans="3:16" s="61" customFormat="1" ht="30" customHeight="1">
      <c r="C12" s="62"/>
      <c r="D12" s="63"/>
      <c r="E12" s="69" t="s">
        <v>44</v>
      </c>
      <c r="F12" s="65">
        <v>10600535</v>
      </c>
      <c r="G12" s="65">
        <v>16946755</v>
      </c>
      <c r="H12" s="66">
        <v>27547290</v>
      </c>
      <c r="I12" s="136">
        <v>0</v>
      </c>
      <c r="J12" s="65">
        <v>28324659</v>
      </c>
      <c r="K12" s="65">
        <v>24364825</v>
      </c>
      <c r="L12" s="65">
        <v>18947951</v>
      </c>
      <c r="M12" s="65">
        <v>19292069</v>
      </c>
      <c r="N12" s="65">
        <v>15805619</v>
      </c>
      <c r="O12" s="130">
        <v>106735123</v>
      </c>
      <c r="P12" s="68">
        <v>134282413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39083</v>
      </c>
      <c r="K13" s="65">
        <v>102701</v>
      </c>
      <c r="L13" s="65">
        <v>924623</v>
      </c>
      <c r="M13" s="65">
        <v>1354681</v>
      </c>
      <c r="N13" s="65">
        <v>1970068</v>
      </c>
      <c r="O13" s="130">
        <v>4391156</v>
      </c>
      <c r="P13" s="68">
        <v>4391156</v>
      </c>
    </row>
    <row r="14" spans="3:16" s="61" customFormat="1" ht="30" customHeight="1">
      <c r="C14" s="62"/>
      <c r="D14" s="63"/>
      <c r="E14" s="69" t="s">
        <v>46</v>
      </c>
      <c r="F14" s="65">
        <v>571690</v>
      </c>
      <c r="G14" s="65">
        <v>1783910</v>
      </c>
      <c r="H14" s="66">
        <v>2355600</v>
      </c>
      <c r="I14" s="136">
        <v>0</v>
      </c>
      <c r="J14" s="65">
        <v>6000630</v>
      </c>
      <c r="K14" s="65">
        <v>4557020</v>
      </c>
      <c r="L14" s="65">
        <v>4196981</v>
      </c>
      <c r="M14" s="65">
        <v>3924241</v>
      </c>
      <c r="N14" s="65">
        <v>3169300</v>
      </c>
      <c r="O14" s="130">
        <v>21848172</v>
      </c>
      <c r="P14" s="68">
        <v>24203772</v>
      </c>
    </row>
    <row r="15" spans="3:16" s="61" customFormat="1" ht="30" customHeight="1">
      <c r="C15" s="62"/>
      <c r="D15" s="63"/>
      <c r="E15" s="69" t="s">
        <v>47</v>
      </c>
      <c r="F15" s="65">
        <v>930300</v>
      </c>
      <c r="G15" s="65">
        <v>3118280</v>
      </c>
      <c r="H15" s="66">
        <v>4048580</v>
      </c>
      <c r="I15" s="136">
        <v>0</v>
      </c>
      <c r="J15" s="65">
        <v>5863270</v>
      </c>
      <c r="K15" s="65">
        <v>4815430</v>
      </c>
      <c r="L15" s="65">
        <v>3784721</v>
      </c>
      <c r="M15" s="65">
        <v>2178290</v>
      </c>
      <c r="N15" s="65">
        <v>1241370</v>
      </c>
      <c r="O15" s="130">
        <v>17883081</v>
      </c>
      <c r="P15" s="68">
        <v>21931661</v>
      </c>
    </row>
    <row r="16" spans="3:16" s="61" customFormat="1" ht="30" customHeight="1">
      <c r="C16" s="62"/>
      <c r="D16" s="63"/>
      <c r="E16" s="69" t="s">
        <v>48</v>
      </c>
      <c r="F16" s="65">
        <v>328910</v>
      </c>
      <c r="G16" s="65">
        <v>342810</v>
      </c>
      <c r="H16" s="66">
        <v>671720</v>
      </c>
      <c r="I16" s="136">
        <v>0</v>
      </c>
      <c r="J16" s="65">
        <v>2295060</v>
      </c>
      <c r="K16" s="65">
        <v>2490120</v>
      </c>
      <c r="L16" s="65">
        <v>1896160</v>
      </c>
      <c r="M16" s="65">
        <v>1505010</v>
      </c>
      <c r="N16" s="65">
        <v>1035750</v>
      </c>
      <c r="O16" s="130">
        <v>9222100</v>
      </c>
      <c r="P16" s="68">
        <v>9893820</v>
      </c>
    </row>
    <row r="17" spans="3:16" s="61" customFormat="1" ht="30" customHeight="1">
      <c r="C17" s="62"/>
      <c r="D17" s="70" t="s">
        <v>49</v>
      </c>
      <c r="E17" s="71"/>
      <c r="F17" s="65">
        <v>24819192</v>
      </c>
      <c r="G17" s="65">
        <v>49090692</v>
      </c>
      <c r="H17" s="66">
        <v>73909884</v>
      </c>
      <c r="I17" s="136">
        <v>0</v>
      </c>
      <c r="J17" s="65">
        <v>118278523</v>
      </c>
      <c r="K17" s="65">
        <v>94359893</v>
      </c>
      <c r="L17" s="65">
        <v>63558670</v>
      </c>
      <c r="M17" s="65">
        <v>53482082</v>
      </c>
      <c r="N17" s="65">
        <v>22680760</v>
      </c>
      <c r="O17" s="130">
        <v>352359928</v>
      </c>
      <c r="P17" s="68">
        <v>426269812</v>
      </c>
    </row>
    <row r="18" spans="3:16" s="61" customFormat="1" ht="30" customHeight="1">
      <c r="C18" s="62"/>
      <c r="D18" s="63"/>
      <c r="E18" s="69" t="s">
        <v>50</v>
      </c>
      <c r="F18" s="65">
        <v>19530629</v>
      </c>
      <c r="G18" s="65">
        <v>36654016</v>
      </c>
      <c r="H18" s="66">
        <v>56184645</v>
      </c>
      <c r="I18" s="136">
        <v>0</v>
      </c>
      <c r="J18" s="65">
        <v>83846201</v>
      </c>
      <c r="K18" s="65">
        <v>71414843</v>
      </c>
      <c r="L18" s="65">
        <v>49890730</v>
      </c>
      <c r="M18" s="65">
        <v>45848782</v>
      </c>
      <c r="N18" s="65">
        <v>19872800</v>
      </c>
      <c r="O18" s="130">
        <v>270873356</v>
      </c>
      <c r="P18" s="68">
        <v>327058001</v>
      </c>
    </row>
    <row r="19" spans="3:16" s="61" customFormat="1" ht="30" customHeight="1">
      <c r="C19" s="62"/>
      <c r="D19" s="63"/>
      <c r="E19" s="69" t="s">
        <v>51</v>
      </c>
      <c r="F19" s="65">
        <v>5288563</v>
      </c>
      <c r="G19" s="65">
        <v>12436676</v>
      </c>
      <c r="H19" s="66">
        <v>17725239</v>
      </c>
      <c r="I19" s="136">
        <v>0</v>
      </c>
      <c r="J19" s="65">
        <v>34432322</v>
      </c>
      <c r="K19" s="65">
        <v>22945050</v>
      </c>
      <c r="L19" s="65">
        <v>13667940</v>
      </c>
      <c r="M19" s="65">
        <v>7633300</v>
      </c>
      <c r="N19" s="65">
        <v>2807960</v>
      </c>
      <c r="O19" s="130">
        <v>81486572</v>
      </c>
      <c r="P19" s="68">
        <v>99211811</v>
      </c>
    </row>
    <row r="20" spans="3:16" s="61" customFormat="1" ht="30" customHeight="1">
      <c r="C20" s="62"/>
      <c r="D20" s="70" t="s">
        <v>52</v>
      </c>
      <c r="E20" s="71"/>
      <c r="F20" s="65">
        <v>158810</v>
      </c>
      <c r="G20" s="65">
        <v>964570</v>
      </c>
      <c r="H20" s="66">
        <v>1123380</v>
      </c>
      <c r="I20" s="136">
        <v>0</v>
      </c>
      <c r="J20" s="65">
        <v>8542118</v>
      </c>
      <c r="K20" s="65">
        <v>11461256</v>
      </c>
      <c r="L20" s="65">
        <v>20755347</v>
      </c>
      <c r="M20" s="65">
        <v>21914321</v>
      </c>
      <c r="N20" s="65">
        <v>9705450</v>
      </c>
      <c r="O20" s="130">
        <v>72378492</v>
      </c>
      <c r="P20" s="68">
        <v>73501872</v>
      </c>
    </row>
    <row r="21" spans="3:16" s="61" customFormat="1" ht="30" customHeight="1">
      <c r="C21" s="62"/>
      <c r="D21" s="63"/>
      <c r="E21" s="69" t="s">
        <v>53</v>
      </c>
      <c r="F21" s="65">
        <v>158810</v>
      </c>
      <c r="G21" s="65">
        <v>731280</v>
      </c>
      <c r="H21" s="66">
        <v>890090</v>
      </c>
      <c r="I21" s="136">
        <v>0</v>
      </c>
      <c r="J21" s="65">
        <v>6903348</v>
      </c>
      <c r="K21" s="65">
        <v>10520216</v>
      </c>
      <c r="L21" s="65">
        <v>19137987</v>
      </c>
      <c r="M21" s="65">
        <v>20962761</v>
      </c>
      <c r="N21" s="65">
        <v>9396060</v>
      </c>
      <c r="O21" s="130">
        <v>66920372</v>
      </c>
      <c r="P21" s="68">
        <v>67810462</v>
      </c>
    </row>
    <row r="22" spans="3:16" s="61" customFormat="1" ht="30" customHeight="1">
      <c r="C22" s="62"/>
      <c r="D22" s="63"/>
      <c r="E22" s="72" t="s">
        <v>54</v>
      </c>
      <c r="F22" s="65">
        <v>0</v>
      </c>
      <c r="G22" s="65">
        <v>233290</v>
      </c>
      <c r="H22" s="66">
        <v>233290</v>
      </c>
      <c r="I22" s="136">
        <v>0</v>
      </c>
      <c r="J22" s="65">
        <v>1638770</v>
      </c>
      <c r="K22" s="65">
        <v>941040</v>
      </c>
      <c r="L22" s="65">
        <v>1617360</v>
      </c>
      <c r="M22" s="65">
        <v>951560</v>
      </c>
      <c r="N22" s="65">
        <v>309390</v>
      </c>
      <c r="O22" s="130">
        <v>5458120</v>
      </c>
      <c r="P22" s="68">
        <v>5691410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5989118</v>
      </c>
      <c r="G24" s="65">
        <f>SUM(G25:G27)</f>
        <v>7691531</v>
      </c>
      <c r="H24" s="66">
        <f>SUM(F24:G24)</f>
        <v>13680649</v>
      </c>
      <c r="I24" s="136">
        <f aca="true" t="shared" si="1" ref="I24:N24">SUM(I25:I27)</f>
        <v>0</v>
      </c>
      <c r="J24" s="65">
        <f t="shared" si="1"/>
        <v>11789352</v>
      </c>
      <c r="K24" s="65">
        <f t="shared" si="1"/>
        <v>17727075</v>
      </c>
      <c r="L24" s="65">
        <f t="shared" si="1"/>
        <v>13721060</v>
      </c>
      <c r="M24" s="65">
        <f t="shared" si="1"/>
        <v>9911550</v>
      </c>
      <c r="N24" s="65">
        <f t="shared" si="1"/>
        <v>5499450</v>
      </c>
      <c r="O24" s="130">
        <f>SUM(I24:N24)</f>
        <v>58648487</v>
      </c>
      <c r="P24" s="68">
        <f>SUM(O24,H24)</f>
        <v>72329136</v>
      </c>
    </row>
    <row r="25" spans="3:16" s="61" customFormat="1" ht="30" customHeight="1">
      <c r="C25" s="62"/>
      <c r="D25" s="63"/>
      <c r="E25" s="72" t="s">
        <v>57</v>
      </c>
      <c r="F25" s="65">
        <v>2658680</v>
      </c>
      <c r="G25" s="65">
        <v>5417410</v>
      </c>
      <c r="H25" s="66">
        <v>8076090</v>
      </c>
      <c r="I25" s="136">
        <v>0</v>
      </c>
      <c r="J25" s="65">
        <v>9159380</v>
      </c>
      <c r="K25" s="65">
        <v>15367420</v>
      </c>
      <c r="L25" s="65">
        <v>12277360</v>
      </c>
      <c r="M25" s="65">
        <v>9804250</v>
      </c>
      <c r="N25" s="65">
        <v>5346320</v>
      </c>
      <c r="O25" s="130">
        <v>51954730</v>
      </c>
      <c r="P25" s="68">
        <v>60030820</v>
      </c>
    </row>
    <row r="26" spans="3:16" s="61" customFormat="1" ht="30" customHeight="1">
      <c r="C26" s="62"/>
      <c r="D26" s="63"/>
      <c r="E26" s="72" t="s">
        <v>58</v>
      </c>
      <c r="F26" s="65">
        <v>759467</v>
      </c>
      <c r="G26" s="65">
        <v>647028</v>
      </c>
      <c r="H26" s="66">
        <f>SUM(F26:G26)</f>
        <v>1406495</v>
      </c>
      <c r="I26" s="136">
        <v>0</v>
      </c>
      <c r="J26" s="65">
        <v>789619</v>
      </c>
      <c r="K26" s="65">
        <v>554284</v>
      </c>
      <c r="L26" s="65">
        <v>575204</v>
      </c>
      <c r="M26" s="65">
        <v>9400</v>
      </c>
      <c r="N26" s="65">
        <v>100210</v>
      </c>
      <c r="O26" s="130">
        <f>SUM(I26:N26)</f>
        <v>2028717</v>
      </c>
      <c r="P26" s="68">
        <f>SUM(O26,H26)</f>
        <v>3435212</v>
      </c>
    </row>
    <row r="27" spans="3:16" s="61" customFormat="1" ht="30" customHeight="1">
      <c r="C27" s="62"/>
      <c r="D27" s="63"/>
      <c r="E27" s="72" t="s">
        <v>59</v>
      </c>
      <c r="F27" s="65">
        <v>2570971</v>
      </c>
      <c r="G27" s="65">
        <v>1627093</v>
      </c>
      <c r="H27" s="66">
        <f>SUM(F27:G27)</f>
        <v>4198064</v>
      </c>
      <c r="I27" s="136">
        <v>0</v>
      </c>
      <c r="J27" s="65">
        <v>1840353</v>
      </c>
      <c r="K27" s="65">
        <v>1805371</v>
      </c>
      <c r="L27" s="65">
        <v>868496</v>
      </c>
      <c r="M27" s="65">
        <v>97900</v>
      </c>
      <c r="N27" s="65">
        <v>52920</v>
      </c>
      <c r="O27" s="130">
        <f>SUM(I27:N27)</f>
        <v>4665040</v>
      </c>
      <c r="P27" s="68">
        <f>SUM(O27,H27)</f>
        <v>8863104</v>
      </c>
    </row>
    <row r="28" spans="3:16" s="61" customFormat="1" ht="30" customHeight="1">
      <c r="C28" s="62"/>
      <c r="D28" s="74" t="s">
        <v>60</v>
      </c>
      <c r="E28" s="75"/>
      <c r="F28" s="65">
        <v>1398376</v>
      </c>
      <c r="G28" s="65">
        <v>1373044</v>
      </c>
      <c r="H28" s="66">
        <v>2771420</v>
      </c>
      <c r="I28" s="136">
        <v>0</v>
      </c>
      <c r="J28" s="65">
        <v>11239631</v>
      </c>
      <c r="K28" s="65">
        <v>11098649</v>
      </c>
      <c r="L28" s="65">
        <v>11377262</v>
      </c>
      <c r="M28" s="65">
        <v>13245789</v>
      </c>
      <c r="N28" s="65">
        <v>6635558</v>
      </c>
      <c r="O28" s="130">
        <v>53596889</v>
      </c>
      <c r="P28" s="68">
        <v>56368309</v>
      </c>
    </row>
    <row r="29" spans="3:16" s="61" customFormat="1" ht="30" customHeight="1" thickBot="1">
      <c r="C29" s="76"/>
      <c r="D29" s="77" t="s">
        <v>61</v>
      </c>
      <c r="E29" s="78"/>
      <c r="F29" s="79">
        <v>8524263</v>
      </c>
      <c r="G29" s="79">
        <v>8848000</v>
      </c>
      <c r="H29" s="80">
        <v>17372263</v>
      </c>
      <c r="I29" s="137">
        <v>0</v>
      </c>
      <c r="J29" s="79">
        <v>34846889</v>
      </c>
      <c r="K29" s="79">
        <v>21323866</v>
      </c>
      <c r="L29" s="79">
        <v>14879297</v>
      </c>
      <c r="M29" s="79">
        <v>10252337</v>
      </c>
      <c r="N29" s="79">
        <v>4389951</v>
      </c>
      <c r="O29" s="131">
        <v>85692340</v>
      </c>
      <c r="P29" s="82">
        <v>103064603</v>
      </c>
    </row>
    <row r="30" spans="3:16" s="61" customFormat="1" ht="30" customHeight="1">
      <c r="C30" s="59" t="s">
        <v>62</v>
      </c>
      <c r="D30" s="83"/>
      <c r="E30" s="84"/>
      <c r="F30" s="60">
        <v>784110</v>
      </c>
      <c r="G30" s="60">
        <v>1550630</v>
      </c>
      <c r="H30" s="85">
        <v>2334740</v>
      </c>
      <c r="I30" s="135">
        <v>0</v>
      </c>
      <c r="J30" s="60">
        <v>84461234</v>
      </c>
      <c r="K30" s="60">
        <v>88241860</v>
      </c>
      <c r="L30" s="60">
        <v>102738840</v>
      </c>
      <c r="M30" s="60">
        <v>102414409</v>
      </c>
      <c r="N30" s="60">
        <v>73166232</v>
      </c>
      <c r="O30" s="129">
        <v>451022575</v>
      </c>
      <c r="P30" s="87">
        <v>453357315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7766000</v>
      </c>
      <c r="K31" s="89">
        <v>13288412</v>
      </c>
      <c r="L31" s="89">
        <v>14532150</v>
      </c>
      <c r="M31" s="89">
        <v>11362900</v>
      </c>
      <c r="N31" s="89">
        <v>3071760</v>
      </c>
      <c r="O31" s="132">
        <v>50021222</v>
      </c>
      <c r="P31" s="92">
        <v>50021222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497170</v>
      </c>
      <c r="K32" s="65">
        <v>507720</v>
      </c>
      <c r="L32" s="65">
        <v>435430</v>
      </c>
      <c r="M32" s="65">
        <v>373480</v>
      </c>
      <c r="N32" s="65">
        <v>212040</v>
      </c>
      <c r="O32" s="130">
        <v>2025840</v>
      </c>
      <c r="P32" s="68">
        <v>2025840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41542934</v>
      </c>
      <c r="K33" s="65">
        <v>33608281</v>
      </c>
      <c r="L33" s="65">
        <v>25117500</v>
      </c>
      <c r="M33" s="65">
        <v>17480099</v>
      </c>
      <c r="N33" s="65">
        <v>7434352</v>
      </c>
      <c r="O33" s="130">
        <v>125183166</v>
      </c>
      <c r="P33" s="68">
        <v>125183166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91510</v>
      </c>
      <c r="H34" s="66">
        <v>91510</v>
      </c>
      <c r="I34" s="136">
        <v>0</v>
      </c>
      <c r="J34" s="65">
        <v>4615500</v>
      </c>
      <c r="K34" s="65">
        <v>3925250</v>
      </c>
      <c r="L34" s="65">
        <v>7671080</v>
      </c>
      <c r="M34" s="65">
        <v>5583060</v>
      </c>
      <c r="N34" s="65">
        <v>4988670</v>
      </c>
      <c r="O34" s="130">
        <v>26783560</v>
      </c>
      <c r="P34" s="68">
        <v>26875070</v>
      </c>
    </row>
    <row r="35" spans="3:16" s="61" customFormat="1" ht="30" customHeight="1">
      <c r="C35" s="62"/>
      <c r="D35" s="74" t="s">
        <v>66</v>
      </c>
      <c r="E35" s="75"/>
      <c r="F35" s="65">
        <v>784110</v>
      </c>
      <c r="G35" s="65">
        <v>1459120</v>
      </c>
      <c r="H35" s="66">
        <v>2243230</v>
      </c>
      <c r="I35" s="136">
        <v>0</v>
      </c>
      <c r="J35" s="65">
        <v>13722150</v>
      </c>
      <c r="K35" s="65">
        <v>14262680</v>
      </c>
      <c r="L35" s="65">
        <v>12844630</v>
      </c>
      <c r="M35" s="65">
        <v>6093810</v>
      </c>
      <c r="N35" s="65">
        <v>3194500</v>
      </c>
      <c r="O35" s="130">
        <v>50117770</v>
      </c>
      <c r="P35" s="68">
        <v>52361000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v>0</v>
      </c>
      <c r="I36" s="138">
        <v>0</v>
      </c>
      <c r="J36" s="65">
        <v>15525110</v>
      </c>
      <c r="K36" s="65">
        <v>20529187</v>
      </c>
      <c r="L36" s="65">
        <v>27279610</v>
      </c>
      <c r="M36" s="65">
        <v>16455690</v>
      </c>
      <c r="N36" s="65">
        <v>9255620</v>
      </c>
      <c r="O36" s="130">
        <v>89045217</v>
      </c>
      <c r="P36" s="68">
        <v>89045217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792370</v>
      </c>
      <c r="K38" s="65">
        <v>2120330</v>
      </c>
      <c r="L38" s="65">
        <v>14858440</v>
      </c>
      <c r="M38" s="65">
        <v>45065370</v>
      </c>
      <c r="N38" s="65">
        <v>45009290</v>
      </c>
      <c r="O38" s="130">
        <v>107845800</v>
      </c>
      <c r="P38" s="68">
        <v>107845800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37243094</v>
      </c>
      <c r="K40" s="60">
        <v>51090178</v>
      </c>
      <c r="L40" s="60">
        <v>109266580</v>
      </c>
      <c r="M40" s="60">
        <v>212571327</v>
      </c>
      <c r="N40" s="60">
        <v>183191313</v>
      </c>
      <c r="O40" s="129">
        <v>593362492</v>
      </c>
      <c r="P40" s="87">
        <v>593362492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2207899</v>
      </c>
      <c r="K41" s="65">
        <v>5447780</v>
      </c>
      <c r="L41" s="65">
        <v>43829221</v>
      </c>
      <c r="M41" s="65">
        <v>114378560</v>
      </c>
      <c r="N41" s="65">
        <v>109553802</v>
      </c>
      <c r="O41" s="130">
        <v>275417262</v>
      </c>
      <c r="P41" s="68">
        <v>275417262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33938780</v>
      </c>
      <c r="K42" s="65">
        <v>42101488</v>
      </c>
      <c r="L42" s="65">
        <v>48694979</v>
      </c>
      <c r="M42" s="65">
        <v>48589327</v>
      </c>
      <c r="N42" s="65">
        <v>29471839</v>
      </c>
      <c r="O42" s="130">
        <v>202796413</v>
      </c>
      <c r="P42" s="68">
        <v>202796413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1096415</v>
      </c>
      <c r="K43" s="79">
        <v>3540910</v>
      </c>
      <c r="L43" s="79">
        <v>16742380</v>
      </c>
      <c r="M43" s="79">
        <v>49603440</v>
      </c>
      <c r="N43" s="79">
        <v>44165672</v>
      </c>
      <c r="O43" s="131">
        <v>115148817</v>
      </c>
      <c r="P43" s="82">
        <v>115148817</v>
      </c>
    </row>
    <row r="44" spans="3:16" s="61" customFormat="1" ht="30" customHeight="1" thickBot="1">
      <c r="C44" s="197" t="s">
        <v>75</v>
      </c>
      <c r="D44" s="198"/>
      <c r="E44" s="198"/>
      <c r="F44" s="99">
        <f>SUM(F10,F30,F40)</f>
        <v>54105304</v>
      </c>
      <c r="G44" s="99">
        <f>SUM(G10,G30,G40)</f>
        <v>91710222</v>
      </c>
      <c r="H44" s="101">
        <f>SUM(F44:G44)</f>
        <v>145815526</v>
      </c>
      <c r="I44" s="142">
        <f aca="true" t="shared" si="2" ref="I44:N44">SUM(I10,I30,I40)</f>
        <v>0</v>
      </c>
      <c r="J44" s="99">
        <f t="shared" si="2"/>
        <v>348923543</v>
      </c>
      <c r="K44" s="99">
        <f t="shared" si="2"/>
        <v>331632873</v>
      </c>
      <c r="L44" s="99">
        <f t="shared" si="2"/>
        <v>366047492</v>
      </c>
      <c r="M44" s="99">
        <f t="shared" si="2"/>
        <v>452046106</v>
      </c>
      <c r="N44" s="99">
        <f t="shared" si="2"/>
        <v>328490821</v>
      </c>
      <c r="O44" s="134">
        <f>SUM(I44:N44)</f>
        <v>1827140835</v>
      </c>
      <c r="P44" s="103">
        <f>SUM(O44,H44)</f>
        <v>1972956361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48386990</v>
      </c>
      <c r="G46" s="60">
        <f>SUM(G47,G53,G56,G60,G64,G65)</f>
        <v>81326726</v>
      </c>
      <c r="H46" s="85">
        <f>SUM(F46:G46)</f>
        <v>129713716</v>
      </c>
      <c r="I46" s="135">
        <f aca="true" t="shared" si="3" ref="I46:N46">SUM(I47,I53,I56,I60,I64,I65)</f>
        <v>0</v>
      </c>
      <c r="J46" s="60">
        <f t="shared" si="3"/>
        <v>206211963</v>
      </c>
      <c r="K46" s="60">
        <f t="shared" si="3"/>
        <v>173573265</v>
      </c>
      <c r="L46" s="60">
        <f t="shared" si="3"/>
        <v>138857895</v>
      </c>
      <c r="M46" s="60">
        <f t="shared" si="3"/>
        <v>123116451</v>
      </c>
      <c r="N46" s="60">
        <f t="shared" si="3"/>
        <v>64516116</v>
      </c>
      <c r="O46" s="129">
        <f>SUM(I46:N46)</f>
        <v>706275690</v>
      </c>
      <c r="P46" s="87">
        <f>SUM(O46,H46)</f>
        <v>835989406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11056839</v>
      </c>
      <c r="G47" s="65">
        <v>19775487</v>
      </c>
      <c r="H47" s="66">
        <v>30832326</v>
      </c>
      <c r="I47" s="136">
        <v>0</v>
      </c>
      <c r="J47" s="65">
        <v>37851270</v>
      </c>
      <c r="K47" s="65">
        <v>32312549</v>
      </c>
      <c r="L47" s="65">
        <v>26477227</v>
      </c>
      <c r="M47" s="65">
        <v>25158096</v>
      </c>
      <c r="N47" s="65">
        <v>20670532</v>
      </c>
      <c r="O47" s="130">
        <v>142469674</v>
      </c>
      <c r="P47" s="68">
        <v>173302000</v>
      </c>
    </row>
    <row r="48" spans="3:16" s="61" customFormat="1" ht="30" customHeight="1">
      <c r="C48" s="62"/>
      <c r="D48" s="63"/>
      <c r="E48" s="69" t="s">
        <v>44</v>
      </c>
      <c r="F48" s="65">
        <v>9426298</v>
      </c>
      <c r="G48" s="65">
        <v>15124102</v>
      </c>
      <c r="H48" s="66">
        <v>24550400</v>
      </c>
      <c r="I48" s="136">
        <v>0</v>
      </c>
      <c r="J48" s="65">
        <v>25189262</v>
      </c>
      <c r="K48" s="65">
        <v>21670671</v>
      </c>
      <c r="L48" s="65">
        <v>16849272</v>
      </c>
      <c r="M48" s="65">
        <v>17170865</v>
      </c>
      <c r="N48" s="65">
        <v>14064609</v>
      </c>
      <c r="O48" s="130">
        <v>94944679</v>
      </c>
      <c r="P48" s="68">
        <v>119495079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136">
        <v>0</v>
      </c>
      <c r="J49" s="65">
        <v>35174</v>
      </c>
      <c r="K49" s="65">
        <v>91154</v>
      </c>
      <c r="L49" s="65">
        <v>832160</v>
      </c>
      <c r="M49" s="65">
        <v>1214106</v>
      </c>
      <c r="N49" s="65">
        <v>1760299</v>
      </c>
      <c r="O49" s="130">
        <v>3932893</v>
      </c>
      <c r="P49" s="68">
        <v>3932893</v>
      </c>
    </row>
    <row r="50" spans="3:16" s="61" customFormat="1" ht="30" customHeight="1">
      <c r="C50" s="62"/>
      <c r="D50" s="63"/>
      <c r="E50" s="69" t="s">
        <v>46</v>
      </c>
      <c r="F50" s="65">
        <v>514521</v>
      </c>
      <c r="G50" s="65">
        <v>1565488</v>
      </c>
      <c r="H50" s="66">
        <v>2080009</v>
      </c>
      <c r="I50" s="136">
        <v>0</v>
      </c>
      <c r="J50" s="65">
        <v>5351563</v>
      </c>
      <c r="K50" s="65">
        <v>4050119</v>
      </c>
      <c r="L50" s="65">
        <v>3747159</v>
      </c>
      <c r="M50" s="65">
        <v>3498550</v>
      </c>
      <c r="N50" s="65">
        <v>2810939</v>
      </c>
      <c r="O50" s="130">
        <v>19458330</v>
      </c>
      <c r="P50" s="68">
        <v>21538339</v>
      </c>
    </row>
    <row r="51" spans="3:16" s="61" customFormat="1" ht="30" customHeight="1">
      <c r="C51" s="62"/>
      <c r="D51" s="63"/>
      <c r="E51" s="69" t="s">
        <v>47</v>
      </c>
      <c r="F51" s="65">
        <v>827414</v>
      </c>
      <c r="G51" s="65">
        <v>2779904</v>
      </c>
      <c r="H51" s="66">
        <v>3607318</v>
      </c>
      <c r="I51" s="136">
        <v>0</v>
      </c>
      <c r="J51" s="65">
        <v>5229185</v>
      </c>
      <c r="K51" s="65">
        <v>4281666</v>
      </c>
      <c r="L51" s="65">
        <v>3356509</v>
      </c>
      <c r="M51" s="65">
        <v>1930348</v>
      </c>
      <c r="N51" s="65">
        <v>1110802</v>
      </c>
      <c r="O51" s="130">
        <v>15908510</v>
      </c>
      <c r="P51" s="68">
        <v>19515828</v>
      </c>
    </row>
    <row r="52" spans="3:16" s="61" customFormat="1" ht="30" customHeight="1">
      <c r="C52" s="62"/>
      <c r="D52" s="63"/>
      <c r="E52" s="69" t="s">
        <v>48</v>
      </c>
      <c r="F52" s="65">
        <v>288606</v>
      </c>
      <c r="G52" s="65">
        <v>305993</v>
      </c>
      <c r="H52" s="66">
        <v>594599</v>
      </c>
      <c r="I52" s="136">
        <v>0</v>
      </c>
      <c r="J52" s="65">
        <v>2046086</v>
      </c>
      <c r="K52" s="65">
        <v>2218939</v>
      </c>
      <c r="L52" s="65">
        <v>1692127</v>
      </c>
      <c r="M52" s="65">
        <v>1344227</v>
      </c>
      <c r="N52" s="65">
        <v>923883</v>
      </c>
      <c r="O52" s="130">
        <v>8225262</v>
      </c>
      <c r="P52" s="68">
        <v>8819861</v>
      </c>
    </row>
    <row r="53" spans="3:16" s="61" customFormat="1" ht="30" customHeight="1">
      <c r="C53" s="62"/>
      <c r="D53" s="70" t="s">
        <v>49</v>
      </c>
      <c r="E53" s="71"/>
      <c r="F53" s="65">
        <v>22097304</v>
      </c>
      <c r="G53" s="65">
        <v>43779352</v>
      </c>
      <c r="H53" s="66">
        <v>65876656</v>
      </c>
      <c r="I53" s="136">
        <v>0</v>
      </c>
      <c r="J53" s="65">
        <v>105369857</v>
      </c>
      <c r="K53" s="65">
        <v>84107463</v>
      </c>
      <c r="L53" s="65">
        <v>56631407</v>
      </c>
      <c r="M53" s="65">
        <v>47618381</v>
      </c>
      <c r="N53" s="65">
        <v>20203328</v>
      </c>
      <c r="O53" s="130">
        <v>313930436</v>
      </c>
      <c r="P53" s="68">
        <v>379807092</v>
      </c>
    </row>
    <row r="54" spans="3:16" s="61" customFormat="1" ht="30" customHeight="1">
      <c r="C54" s="62"/>
      <c r="D54" s="63"/>
      <c r="E54" s="69" t="s">
        <v>50</v>
      </c>
      <c r="F54" s="65">
        <v>17388123</v>
      </c>
      <c r="G54" s="65">
        <v>32699873</v>
      </c>
      <c r="H54" s="66">
        <v>50087996</v>
      </c>
      <c r="I54" s="136">
        <v>0</v>
      </c>
      <c r="J54" s="65">
        <v>74741368</v>
      </c>
      <c r="K54" s="65">
        <v>63628343</v>
      </c>
      <c r="L54" s="65">
        <v>44566097</v>
      </c>
      <c r="M54" s="65">
        <v>40815462</v>
      </c>
      <c r="N54" s="65">
        <v>17737907</v>
      </c>
      <c r="O54" s="130">
        <v>241489177</v>
      </c>
      <c r="P54" s="68">
        <v>291577173</v>
      </c>
    </row>
    <row r="55" spans="3:16" s="61" customFormat="1" ht="30" customHeight="1">
      <c r="C55" s="62"/>
      <c r="D55" s="63"/>
      <c r="E55" s="69" t="s">
        <v>51</v>
      </c>
      <c r="F55" s="65">
        <v>4709181</v>
      </c>
      <c r="G55" s="65">
        <v>11079479</v>
      </c>
      <c r="H55" s="66">
        <v>15788660</v>
      </c>
      <c r="I55" s="136">
        <v>0</v>
      </c>
      <c r="J55" s="65">
        <v>30628489</v>
      </c>
      <c r="K55" s="65">
        <v>20479120</v>
      </c>
      <c r="L55" s="65">
        <v>12065310</v>
      </c>
      <c r="M55" s="65">
        <v>6802919</v>
      </c>
      <c r="N55" s="65">
        <v>2465421</v>
      </c>
      <c r="O55" s="130">
        <v>72441259</v>
      </c>
      <c r="P55" s="68">
        <v>88229919</v>
      </c>
    </row>
    <row r="56" spans="3:16" s="61" customFormat="1" ht="30" customHeight="1">
      <c r="C56" s="62"/>
      <c r="D56" s="70" t="s">
        <v>52</v>
      </c>
      <c r="E56" s="71"/>
      <c r="F56" s="65">
        <v>137458</v>
      </c>
      <c r="G56" s="65">
        <v>850799</v>
      </c>
      <c r="H56" s="66">
        <v>988257</v>
      </c>
      <c r="I56" s="136">
        <v>0</v>
      </c>
      <c r="J56" s="65">
        <v>7636695</v>
      </c>
      <c r="K56" s="65">
        <v>10260838</v>
      </c>
      <c r="L56" s="65">
        <v>18619506</v>
      </c>
      <c r="M56" s="65">
        <v>19493750</v>
      </c>
      <c r="N56" s="65">
        <v>8577629</v>
      </c>
      <c r="O56" s="130">
        <v>64588418</v>
      </c>
      <c r="P56" s="68">
        <v>65576675</v>
      </c>
    </row>
    <row r="57" spans="3:16" s="61" customFormat="1" ht="30" customHeight="1">
      <c r="C57" s="62"/>
      <c r="D57" s="63"/>
      <c r="E57" s="69" t="s">
        <v>53</v>
      </c>
      <c r="F57" s="65">
        <v>137458</v>
      </c>
      <c r="G57" s="65">
        <v>650814</v>
      </c>
      <c r="H57" s="66">
        <v>788272</v>
      </c>
      <c r="I57" s="136">
        <v>0</v>
      </c>
      <c r="J57" s="65">
        <v>6167500</v>
      </c>
      <c r="K57" s="65">
        <v>9424028</v>
      </c>
      <c r="L57" s="65">
        <v>17163882</v>
      </c>
      <c r="M57" s="65">
        <v>18637346</v>
      </c>
      <c r="N57" s="65">
        <v>8299178</v>
      </c>
      <c r="O57" s="130">
        <v>59691934</v>
      </c>
      <c r="P57" s="68">
        <v>60480206</v>
      </c>
    </row>
    <row r="58" spans="3:16" s="61" customFormat="1" ht="30" customHeight="1">
      <c r="C58" s="62"/>
      <c r="D58" s="63"/>
      <c r="E58" s="72" t="s">
        <v>54</v>
      </c>
      <c r="F58" s="65">
        <v>0</v>
      </c>
      <c r="G58" s="65">
        <v>199985</v>
      </c>
      <c r="H58" s="66">
        <v>199985</v>
      </c>
      <c r="I58" s="136">
        <v>0</v>
      </c>
      <c r="J58" s="65">
        <v>1469195</v>
      </c>
      <c r="K58" s="65">
        <v>836810</v>
      </c>
      <c r="L58" s="65">
        <v>1455624</v>
      </c>
      <c r="M58" s="65">
        <v>856404</v>
      </c>
      <c r="N58" s="65">
        <v>278451</v>
      </c>
      <c r="O58" s="130">
        <v>4896484</v>
      </c>
      <c r="P58" s="68">
        <v>5096469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v>0</v>
      </c>
      <c r="P59" s="68"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5337088</v>
      </c>
      <c r="G60" s="65">
        <f>SUM(G61:G63)</f>
        <v>6867728</v>
      </c>
      <c r="H60" s="66">
        <f>SUM(F60:G60)</f>
        <v>12204816</v>
      </c>
      <c r="I60" s="136">
        <f aca="true" t="shared" si="4" ref="I60:N60">SUM(I61:I63)</f>
        <v>0</v>
      </c>
      <c r="J60" s="65">
        <f t="shared" si="4"/>
        <v>10493080</v>
      </c>
      <c r="K60" s="65">
        <f t="shared" si="4"/>
        <v>15775474</v>
      </c>
      <c r="L60" s="65">
        <f t="shared" si="4"/>
        <v>12200187</v>
      </c>
      <c r="M60" s="65">
        <f t="shared" si="4"/>
        <v>8832142</v>
      </c>
      <c r="N60" s="65">
        <f t="shared" si="4"/>
        <v>4898980</v>
      </c>
      <c r="O60" s="130">
        <f>SUM(I60:N60)</f>
        <v>52199863</v>
      </c>
      <c r="P60" s="68">
        <f>SUM(O60,H60)</f>
        <v>64404679</v>
      </c>
    </row>
    <row r="61" spans="3:16" s="61" customFormat="1" ht="30" customHeight="1">
      <c r="C61" s="62"/>
      <c r="D61" s="63"/>
      <c r="E61" s="72" t="s">
        <v>57</v>
      </c>
      <c r="F61" s="65">
        <v>2372957</v>
      </c>
      <c r="G61" s="65">
        <v>4842619</v>
      </c>
      <c r="H61" s="66">
        <v>7215576</v>
      </c>
      <c r="I61" s="136">
        <v>0</v>
      </c>
      <c r="J61" s="65">
        <v>8169242</v>
      </c>
      <c r="K61" s="65">
        <v>13710261</v>
      </c>
      <c r="L61" s="65">
        <v>10930210</v>
      </c>
      <c r="M61" s="65">
        <v>8742052</v>
      </c>
      <c r="N61" s="65">
        <v>4761163</v>
      </c>
      <c r="O61" s="130">
        <v>46312928</v>
      </c>
      <c r="P61" s="68">
        <v>53528504</v>
      </c>
    </row>
    <row r="62" spans="3:16" s="61" customFormat="1" ht="30" customHeight="1">
      <c r="C62" s="62"/>
      <c r="D62" s="63"/>
      <c r="E62" s="72" t="s">
        <v>58</v>
      </c>
      <c r="F62" s="65">
        <v>679527</v>
      </c>
      <c r="G62" s="65">
        <v>570177</v>
      </c>
      <c r="H62" s="66">
        <f>SUM(F62:G62)</f>
        <v>1249704</v>
      </c>
      <c r="I62" s="136">
        <v>0</v>
      </c>
      <c r="J62" s="65">
        <v>699656</v>
      </c>
      <c r="K62" s="65">
        <v>493411</v>
      </c>
      <c r="L62" s="65">
        <v>514883</v>
      </c>
      <c r="M62" s="65">
        <v>8460</v>
      </c>
      <c r="N62" s="65">
        <v>90189</v>
      </c>
      <c r="O62" s="130">
        <f>SUM(I62:N62)</f>
        <v>1806599</v>
      </c>
      <c r="P62" s="68">
        <f>SUM(O62,H62)</f>
        <v>3056303</v>
      </c>
    </row>
    <row r="63" spans="3:16" s="61" customFormat="1" ht="30" customHeight="1">
      <c r="C63" s="62"/>
      <c r="D63" s="63"/>
      <c r="E63" s="72" t="s">
        <v>59</v>
      </c>
      <c r="F63" s="65">
        <v>2284604</v>
      </c>
      <c r="G63" s="65">
        <v>1454932</v>
      </c>
      <c r="H63" s="66">
        <f>SUM(F63:G63)</f>
        <v>3739536</v>
      </c>
      <c r="I63" s="136">
        <v>0</v>
      </c>
      <c r="J63" s="65">
        <v>1624182</v>
      </c>
      <c r="K63" s="65">
        <v>1571802</v>
      </c>
      <c r="L63" s="65">
        <v>755094</v>
      </c>
      <c r="M63" s="65">
        <v>81630</v>
      </c>
      <c r="N63" s="65">
        <v>47628</v>
      </c>
      <c r="O63" s="130">
        <f>SUM(I63:N63)</f>
        <v>4080336</v>
      </c>
      <c r="P63" s="68">
        <f>SUM(O63,H63)</f>
        <v>7819872</v>
      </c>
    </row>
    <row r="64" spans="3:16" s="61" customFormat="1" ht="30" customHeight="1">
      <c r="C64" s="62"/>
      <c r="D64" s="74" t="s">
        <v>60</v>
      </c>
      <c r="E64" s="75"/>
      <c r="F64" s="65">
        <v>1234038</v>
      </c>
      <c r="G64" s="65">
        <v>1205360</v>
      </c>
      <c r="H64" s="66">
        <v>2439398</v>
      </c>
      <c r="I64" s="136">
        <v>0</v>
      </c>
      <c r="J64" s="65">
        <v>10014172</v>
      </c>
      <c r="K64" s="65">
        <v>9793075</v>
      </c>
      <c r="L64" s="65">
        <v>10050271</v>
      </c>
      <c r="M64" s="65">
        <v>11761745</v>
      </c>
      <c r="N64" s="65">
        <v>5775696</v>
      </c>
      <c r="O64" s="130">
        <v>47394959</v>
      </c>
      <c r="P64" s="68">
        <v>49834357</v>
      </c>
    </row>
    <row r="65" spans="3:16" s="61" customFormat="1" ht="30" customHeight="1" thickBot="1">
      <c r="C65" s="76"/>
      <c r="D65" s="77" t="s">
        <v>61</v>
      </c>
      <c r="E65" s="78"/>
      <c r="F65" s="79">
        <v>8524263</v>
      </c>
      <c r="G65" s="79">
        <v>8848000</v>
      </c>
      <c r="H65" s="80">
        <v>17372263</v>
      </c>
      <c r="I65" s="137">
        <v>0</v>
      </c>
      <c r="J65" s="79">
        <v>34846889</v>
      </c>
      <c r="K65" s="79">
        <v>21323866</v>
      </c>
      <c r="L65" s="79">
        <v>14879297</v>
      </c>
      <c r="M65" s="79">
        <v>10252337</v>
      </c>
      <c r="N65" s="79">
        <v>4389951</v>
      </c>
      <c r="O65" s="131">
        <v>85692340</v>
      </c>
      <c r="P65" s="82">
        <v>103064603</v>
      </c>
    </row>
    <row r="66" spans="3:16" s="61" customFormat="1" ht="30" customHeight="1">
      <c r="C66" s="59" t="s">
        <v>62</v>
      </c>
      <c r="D66" s="83"/>
      <c r="E66" s="84"/>
      <c r="F66" s="60">
        <v>701324</v>
      </c>
      <c r="G66" s="60">
        <v>1361527</v>
      </c>
      <c r="H66" s="85">
        <v>2062851</v>
      </c>
      <c r="I66" s="135">
        <v>0</v>
      </c>
      <c r="J66" s="60">
        <v>75290490</v>
      </c>
      <c r="K66" s="60">
        <v>78870864</v>
      </c>
      <c r="L66" s="60">
        <v>91688534</v>
      </c>
      <c r="M66" s="60">
        <v>91292220</v>
      </c>
      <c r="N66" s="60">
        <v>65219423</v>
      </c>
      <c r="O66" s="129">
        <v>402361531</v>
      </c>
      <c r="P66" s="87">
        <v>404424382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138">
        <v>0</v>
      </c>
      <c r="J67" s="89">
        <v>6968750</v>
      </c>
      <c r="K67" s="89">
        <v>11846695</v>
      </c>
      <c r="L67" s="89">
        <v>12989686</v>
      </c>
      <c r="M67" s="89">
        <v>10179558</v>
      </c>
      <c r="N67" s="89">
        <v>2738079</v>
      </c>
      <c r="O67" s="132">
        <v>44722768</v>
      </c>
      <c r="P67" s="92">
        <v>44722768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v>0</v>
      </c>
      <c r="I68" s="138">
        <v>0</v>
      </c>
      <c r="J68" s="65">
        <v>445725</v>
      </c>
      <c r="K68" s="65">
        <v>456948</v>
      </c>
      <c r="L68" s="65">
        <v>384437</v>
      </c>
      <c r="M68" s="65">
        <v>335067</v>
      </c>
      <c r="N68" s="65">
        <v>190836</v>
      </c>
      <c r="O68" s="130">
        <v>1813013</v>
      </c>
      <c r="P68" s="68">
        <v>1813013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v>0</v>
      </c>
      <c r="I69" s="138">
        <v>0</v>
      </c>
      <c r="J69" s="65">
        <v>37069835</v>
      </c>
      <c r="K69" s="65">
        <v>30075646</v>
      </c>
      <c r="L69" s="65">
        <v>22527045</v>
      </c>
      <c r="M69" s="65">
        <v>15589708</v>
      </c>
      <c r="N69" s="65">
        <v>6661267</v>
      </c>
      <c r="O69" s="130">
        <v>111923501</v>
      </c>
      <c r="P69" s="68">
        <v>111923501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82359</v>
      </c>
      <c r="H70" s="66">
        <v>82359</v>
      </c>
      <c r="I70" s="136">
        <v>0</v>
      </c>
      <c r="J70" s="65">
        <v>4107006</v>
      </c>
      <c r="K70" s="65">
        <v>3500035</v>
      </c>
      <c r="L70" s="65">
        <v>6832435</v>
      </c>
      <c r="M70" s="65">
        <v>4946638</v>
      </c>
      <c r="N70" s="65">
        <v>4387233</v>
      </c>
      <c r="O70" s="130">
        <v>23773347</v>
      </c>
      <c r="P70" s="68">
        <v>23855706</v>
      </c>
    </row>
    <row r="71" spans="3:16" s="61" customFormat="1" ht="30" customHeight="1">
      <c r="C71" s="62"/>
      <c r="D71" s="74" t="s">
        <v>66</v>
      </c>
      <c r="E71" s="75"/>
      <c r="F71" s="65">
        <v>701324</v>
      </c>
      <c r="G71" s="65">
        <v>1279168</v>
      </c>
      <c r="H71" s="66">
        <v>1980492</v>
      </c>
      <c r="I71" s="136">
        <v>0</v>
      </c>
      <c r="J71" s="65">
        <v>12108811</v>
      </c>
      <c r="K71" s="65">
        <v>12756694</v>
      </c>
      <c r="L71" s="65">
        <v>11345247</v>
      </c>
      <c r="M71" s="65">
        <v>5419856</v>
      </c>
      <c r="N71" s="65">
        <v>2748278</v>
      </c>
      <c r="O71" s="130">
        <v>44378886</v>
      </c>
      <c r="P71" s="68">
        <v>46359378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6">
        <v>0</v>
      </c>
      <c r="I72" s="138">
        <v>0</v>
      </c>
      <c r="J72" s="65">
        <v>13877230</v>
      </c>
      <c r="K72" s="65">
        <v>18326549</v>
      </c>
      <c r="L72" s="65">
        <v>24312088</v>
      </c>
      <c r="M72" s="65">
        <v>14678818</v>
      </c>
      <c r="N72" s="65">
        <v>8275596</v>
      </c>
      <c r="O72" s="130">
        <v>79470281</v>
      </c>
      <c r="P72" s="68">
        <v>79470281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200"/>
      <c r="F74" s="65">
        <v>0</v>
      </c>
      <c r="G74" s="65">
        <v>0</v>
      </c>
      <c r="H74" s="66">
        <v>0</v>
      </c>
      <c r="I74" s="138">
        <v>0</v>
      </c>
      <c r="J74" s="65">
        <v>713133</v>
      </c>
      <c r="K74" s="65">
        <v>1908297</v>
      </c>
      <c r="L74" s="65">
        <v>13297596</v>
      </c>
      <c r="M74" s="65">
        <v>40142575</v>
      </c>
      <c r="N74" s="65">
        <v>40218134</v>
      </c>
      <c r="O74" s="130">
        <v>96279735</v>
      </c>
      <c r="P74" s="68">
        <v>96279735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140">
        <v>0</v>
      </c>
      <c r="J76" s="60">
        <v>33381132</v>
      </c>
      <c r="K76" s="60">
        <v>45796394</v>
      </c>
      <c r="L76" s="60">
        <v>98066806</v>
      </c>
      <c r="M76" s="60">
        <v>190546590</v>
      </c>
      <c r="N76" s="60">
        <v>164005377</v>
      </c>
      <c r="O76" s="129">
        <v>531796299</v>
      </c>
      <c r="P76" s="87">
        <v>531796299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138">
        <v>0</v>
      </c>
      <c r="J77" s="65">
        <v>2005998</v>
      </c>
      <c r="K77" s="65">
        <v>4901665</v>
      </c>
      <c r="L77" s="65">
        <v>39359355</v>
      </c>
      <c r="M77" s="65">
        <v>102622105</v>
      </c>
      <c r="N77" s="65">
        <v>98078935</v>
      </c>
      <c r="O77" s="130">
        <v>246968058</v>
      </c>
      <c r="P77" s="68">
        <v>246968058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138">
        <v>0</v>
      </c>
      <c r="J78" s="65">
        <v>30388361</v>
      </c>
      <c r="K78" s="65">
        <v>37764460</v>
      </c>
      <c r="L78" s="65">
        <v>43672985</v>
      </c>
      <c r="M78" s="65">
        <v>43414684</v>
      </c>
      <c r="N78" s="65">
        <v>26399263</v>
      </c>
      <c r="O78" s="130">
        <v>181639753</v>
      </c>
      <c r="P78" s="68">
        <v>181639753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141">
        <v>0</v>
      </c>
      <c r="J79" s="79">
        <v>986773</v>
      </c>
      <c r="K79" s="79">
        <v>3130269</v>
      </c>
      <c r="L79" s="79">
        <v>15034466</v>
      </c>
      <c r="M79" s="79">
        <v>44509801</v>
      </c>
      <c r="N79" s="79">
        <v>39527179</v>
      </c>
      <c r="O79" s="131">
        <v>103188488</v>
      </c>
      <c r="P79" s="82">
        <v>103188488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49088314</v>
      </c>
      <c r="G80" s="99">
        <f>SUM(G46,G66,G76)</f>
        <v>82688253</v>
      </c>
      <c r="H80" s="101">
        <f>SUM(F80:G80)</f>
        <v>131776567</v>
      </c>
      <c r="I80" s="142">
        <f aca="true" t="shared" si="5" ref="I80:N80">SUM(I46,I66,I76)</f>
        <v>0</v>
      </c>
      <c r="J80" s="99">
        <f t="shared" si="5"/>
        <v>314883585</v>
      </c>
      <c r="K80" s="99">
        <f t="shared" si="5"/>
        <v>298240523</v>
      </c>
      <c r="L80" s="99">
        <f t="shared" si="5"/>
        <v>328613235</v>
      </c>
      <c r="M80" s="99">
        <f t="shared" si="5"/>
        <v>404955261</v>
      </c>
      <c r="N80" s="99">
        <f t="shared" si="5"/>
        <v>293740916</v>
      </c>
      <c r="O80" s="134">
        <f>SUM(I80:N80)</f>
        <v>1640433520</v>
      </c>
      <c r="P80" s="103">
        <f>SUM(O80,H80)</f>
        <v>1772210087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2017-04-11T06:22:24Z</cp:lastPrinted>
  <dcterms:created xsi:type="dcterms:W3CDTF">2012-04-10T04:28:23Z</dcterms:created>
  <dcterms:modified xsi:type="dcterms:W3CDTF">2018-07-02T01:35:47Z</dcterms:modified>
  <cp:category/>
  <cp:version/>
  <cp:contentType/>
  <cp:contentStatus/>
</cp:coreProperties>
</file>