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<sst xmlns="http://schemas.openxmlformats.org/spreadsheetml/2006/main" count="263" uniqueCount="90">
  <si>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</si>
  <si>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</si>
  <si>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</si>
  <si>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</si>
  <si>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</si>
  <si>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</si>
  <si>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</si>
  <si>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</si>
  <si>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</si>
  <si>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</si>
  <si>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</si>
  <si>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</si>
  <si>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</si>
  <si>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</si>
  <si>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</si>
  <si>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　７５歳以上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</si>
  <si>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</si>
  <si>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</si>
  <si>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</si>
  <si>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</si>
  <si>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</si>
  <si>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</si>
  <si>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65歳以上75歳未満</t>
  </si>
  <si>
    <t>75歳以上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</si>
  <si>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</si>
  <si>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</si>
  <si>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</si>
  <si>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</si>
  <si>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</si>
  <si>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</si>
  <si>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</si>
  <si>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</si>
  <si>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</si>
  <si>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</si>
  <si>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</si>
  <si>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</si>
  <si>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</si>
  <si>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</si>
  <si>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</si>
  <si>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</si>
  <si>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</si>
  <si>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</si>
  <si>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</si>
  <si>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</si>
  <si>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</si>
  <si>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</si>
  <si>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</si>
  <si>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</si>
  <si>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</si>
  <si>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</si>
  <si>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</si>
  <si>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</si>
  <si>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</si>
  <si>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</si>
  <si>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</si>
  <si>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</si>
  <si>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</si>
  <si>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</si>
  <si>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</si>
  <si>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</si>
  <si>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</si>
  <si>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</si>
  <si>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</si>
  <si>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</si>
  <si>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</si>
  <si>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</si>
  <si>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</si>
  <si>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</si>
  <si>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</si>
  <si>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</si>
  <si>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</si>
  <si>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</si>
  <si>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</si>
  <si>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</si>
  <si>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</si>
  <si>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</si>
  <si>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</si>
  <si>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</si>
  <si>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</si>
  <si>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</si>
  <si>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訪問介護</t>
  </si>
  <si>
    <t>訪問入浴介護</t>
  </si>
  <si>
    <t>訪問看護</t>
  </si>
  <si>
    <t>訪問リハビリテーション</t>
  </si>
  <si>
    <t>居宅療養管理指導</t>
  </si>
  <si>
    <t>短期入所生活介護</t>
  </si>
  <si>
    <t>短期入所療養介護（介護老人保健施設）</t>
  </si>
  <si>
    <t>短期入所療養介護（介護療養型医療施設等）</t>
  </si>
  <si>
    <t>定期巡回・随時対応型訪問介護看護</t>
  </si>
  <si>
    <t>（平成 29年 2月分）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</si>
</sst>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/>
    </xf>
    <xf numFmtId="0" fontId="7" fillId="0" borderId="8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95" xfId="0" applyNumberFormat="1" applyFont="1" applyFill="1" applyBorder="1" applyAlignment="1">
      <alignment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1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102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80" fontId="2" fillId="0" borderId="29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11" xfId="0" applyFont="1" applyFill="1" applyBorder="1" applyAlignment="1">
      <alignment horizontal="left" vertical="center"/>
    </xf>
    <xf numFmtId="0" fontId="7" fillId="0" borderId="112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7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69" t="s">
        <v>26</v>
      </c>
      <c r="G1" s="169"/>
      <c r="H1" s="169"/>
      <c r="I1" s="169"/>
      <c r="J1" s="169"/>
      <c r="K1" s="169"/>
      <c r="L1" s="169"/>
      <c r="M1" s="169"/>
      <c r="N1" s="169"/>
      <c r="O1" s="106"/>
    </row>
    <row r="2" spans="5:16" ht="45" customHeight="1">
      <c r="E2" s="107"/>
      <c r="F2" s="170" t="s">
        <v>89</v>
      </c>
      <c r="G2" s="170"/>
      <c r="H2" s="170"/>
      <c r="I2" s="170"/>
      <c r="J2" s="170"/>
      <c r="K2" s="171"/>
      <c r="L2" s="171"/>
      <c r="M2" s="171"/>
      <c r="N2" s="171"/>
      <c r="O2" s="172">
        <v>41009</v>
      </c>
      <c r="P2" s="172"/>
    </row>
    <row r="3" spans="6:17" ht="45" customHeight="1">
      <c r="F3" s="109"/>
      <c r="G3" s="109"/>
      <c r="H3" s="109"/>
      <c r="I3" s="109"/>
      <c r="J3" s="109"/>
      <c r="N3" s="110"/>
      <c r="O3" s="172" t="s">
        <v>0</v>
      </c>
      <c r="P3" s="172"/>
      <c r="Q3" s="111"/>
    </row>
    <row r="4" spans="3:17" ht="45" customHeight="1">
      <c r="C4" s="112" t="s">
        <v>27</v>
      </c>
      <c r="F4" s="109"/>
      <c r="G4" s="109"/>
      <c r="H4" s="109"/>
      <c r="I4" s="109"/>
      <c r="J4" s="109"/>
      <c r="N4" s="110"/>
      <c r="O4" s="108"/>
      <c r="P4" s="108"/>
      <c r="Q4" s="111"/>
    </row>
    <row r="5" spans="6:17" ht="7.5" customHeight="1" thickBot="1">
      <c r="F5" s="109"/>
      <c r="G5" s="109"/>
      <c r="H5" s="109"/>
      <c r="I5" s="109"/>
      <c r="J5" s="109"/>
      <c r="N5" s="110"/>
      <c r="O5" s="108"/>
      <c r="P5" s="108"/>
      <c r="Q5" s="111"/>
    </row>
    <row r="6" spans="3:17" ht="45" customHeight="1">
      <c r="C6" s="145" t="s">
        <v>25</v>
      </c>
      <c r="D6" s="146"/>
      <c r="E6" s="146"/>
      <c r="F6" s="149" t="s">
        <v>22</v>
      </c>
      <c r="G6" s="146"/>
      <c r="H6" s="149" t="s">
        <v>23</v>
      </c>
      <c r="I6" s="146"/>
      <c r="J6" s="149" t="s">
        <v>12</v>
      </c>
      <c r="K6" s="173"/>
      <c r="N6" s="110"/>
      <c r="O6" s="108"/>
      <c r="P6" s="108"/>
      <c r="Q6" s="111"/>
    </row>
    <row r="7" spans="3:17" ht="45" customHeight="1" thickBot="1">
      <c r="C7" s="147" t="s">
        <v>24</v>
      </c>
      <c r="D7" s="148"/>
      <c r="E7" s="148"/>
      <c r="F7" s="150">
        <v>43647</v>
      </c>
      <c r="G7" s="151"/>
      <c r="H7" s="150">
        <v>46845</v>
      </c>
      <c r="I7" s="151"/>
      <c r="J7" s="150">
        <f>SUM(F7:I7)</f>
        <v>90492</v>
      </c>
      <c r="K7" s="174"/>
      <c r="M7" s="144"/>
      <c r="N7" s="110"/>
      <c r="O7" s="108"/>
      <c r="P7" s="108"/>
      <c r="Q7" s="111"/>
    </row>
    <row r="8" spans="6:17" ht="45" customHeight="1">
      <c r="F8" s="109"/>
      <c r="G8" s="109"/>
      <c r="H8" s="109"/>
      <c r="I8" s="109"/>
      <c r="J8" s="109"/>
      <c r="N8" s="110"/>
      <c r="O8" s="108"/>
      <c r="P8" s="108"/>
      <c r="Q8" s="111"/>
    </row>
    <row r="9" spans="3:17" ht="45" customHeight="1">
      <c r="C9" s="112" t="s">
        <v>28</v>
      </c>
      <c r="E9" s="113"/>
      <c r="N9" s="180"/>
      <c r="O9" s="180"/>
      <c r="P9" s="180"/>
      <c r="Q9" s="111"/>
    </row>
    <row r="10" spans="3:17" ht="6.75" customHeight="1" thickBot="1">
      <c r="C10" s="114"/>
      <c r="D10" s="114"/>
      <c r="E10" s="115"/>
      <c r="L10" s="116"/>
      <c r="M10" s="116"/>
      <c r="N10" s="179"/>
      <c r="O10" s="179"/>
      <c r="P10" s="179"/>
      <c r="Q10" s="116"/>
    </row>
    <row r="11" spans="3:17" ht="49.5" customHeight="1">
      <c r="C11" s="155"/>
      <c r="D11" s="156"/>
      <c r="E11" s="156"/>
      <c r="F11" s="11" t="s">
        <v>10</v>
      </c>
      <c r="G11" s="11" t="s">
        <v>33</v>
      </c>
      <c r="H11" s="12" t="s">
        <v>11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12</v>
      </c>
      <c r="Q11" s="17"/>
    </row>
    <row r="12" spans="3:17" ht="49.5" customHeight="1">
      <c r="C12" s="117" t="s">
        <v>13</v>
      </c>
      <c r="D12" s="18"/>
      <c r="E12" s="18"/>
      <c r="F12" s="24">
        <f>SUM(F13:F14)</f>
        <v>3553</v>
      </c>
      <c r="G12" s="24">
        <f>SUM(G13:G14)</f>
        <v>2815</v>
      </c>
      <c r="H12" s="25">
        <f>F12+G12</f>
        <v>6368</v>
      </c>
      <c r="I12" s="19">
        <v>0</v>
      </c>
      <c r="J12" s="24">
        <f>J13+J14</f>
        <v>4230</v>
      </c>
      <c r="K12" s="24">
        <f>K13+K14</f>
        <v>2610</v>
      </c>
      <c r="L12" s="24">
        <f>L13+L14</f>
        <v>1992</v>
      </c>
      <c r="M12" s="24">
        <f>M13+M14</f>
        <v>2247</v>
      </c>
      <c r="N12" s="24">
        <f>N13+N14</f>
        <v>1459</v>
      </c>
      <c r="O12" s="25">
        <f>SUM(J12:N12)</f>
        <v>12538</v>
      </c>
      <c r="P12" s="27">
        <f>H12+O12</f>
        <v>18906</v>
      </c>
      <c r="Q12" s="17"/>
    </row>
    <row r="13" spans="3:16" ht="49.5" customHeight="1">
      <c r="C13" s="117" t="s">
        <v>14</v>
      </c>
      <c r="D13" s="118"/>
      <c r="E13" s="118"/>
      <c r="F13" s="24">
        <v>441</v>
      </c>
      <c r="G13" s="24">
        <v>288</v>
      </c>
      <c r="H13" s="25">
        <f>F13+G13</f>
        <v>729</v>
      </c>
      <c r="I13" s="19">
        <v>0</v>
      </c>
      <c r="J13" s="24">
        <v>481</v>
      </c>
      <c r="K13" s="24">
        <v>261</v>
      </c>
      <c r="L13" s="24">
        <v>207</v>
      </c>
      <c r="M13" s="24">
        <v>205</v>
      </c>
      <c r="N13" s="24">
        <v>127</v>
      </c>
      <c r="O13" s="25">
        <f>SUM(J13:N13)</f>
        <v>1281</v>
      </c>
      <c r="P13" s="27">
        <f>H13+O13</f>
        <v>2010</v>
      </c>
    </row>
    <row r="14" spans="3:16" ht="49.5" customHeight="1">
      <c r="C14" s="165" t="s">
        <v>15</v>
      </c>
      <c r="D14" s="166"/>
      <c r="E14" s="166"/>
      <c r="F14" s="24">
        <v>3112</v>
      </c>
      <c r="G14" s="24">
        <v>2527</v>
      </c>
      <c r="H14" s="25">
        <f>F14+G14</f>
        <v>5639</v>
      </c>
      <c r="I14" s="19">
        <v>0</v>
      </c>
      <c r="J14" s="24">
        <v>3749</v>
      </c>
      <c r="K14" s="24">
        <v>2349</v>
      </c>
      <c r="L14" s="24">
        <v>1785</v>
      </c>
      <c r="M14" s="24">
        <v>2042</v>
      </c>
      <c r="N14" s="24">
        <v>1332</v>
      </c>
      <c r="O14" s="25">
        <f>SUM(J14:N14)</f>
        <v>11257</v>
      </c>
      <c r="P14" s="27">
        <f>H14+O14</f>
        <v>16896</v>
      </c>
    </row>
    <row r="15" spans="3:16" ht="49.5" customHeight="1">
      <c r="C15" s="165" t="s">
        <v>16</v>
      </c>
      <c r="D15" s="166"/>
      <c r="E15" s="166"/>
      <c r="F15" s="24">
        <v>35</v>
      </c>
      <c r="G15" s="24">
        <v>42</v>
      </c>
      <c r="H15" s="25">
        <f>F15+G15</f>
        <v>77</v>
      </c>
      <c r="I15" s="19">
        <v>0</v>
      </c>
      <c r="J15" s="24">
        <v>72</v>
      </c>
      <c r="K15" s="24">
        <v>43</v>
      </c>
      <c r="L15" s="24">
        <v>42</v>
      </c>
      <c r="M15" s="24">
        <v>46</v>
      </c>
      <c r="N15" s="24">
        <v>25</v>
      </c>
      <c r="O15" s="25">
        <f>SUM(J15:N15)</f>
        <v>228</v>
      </c>
      <c r="P15" s="27">
        <f>H15+O15</f>
        <v>305</v>
      </c>
    </row>
    <row r="16" spans="3:16" ht="49.5" customHeight="1" thickBot="1">
      <c r="C16" s="167" t="s">
        <v>17</v>
      </c>
      <c r="D16" s="168"/>
      <c r="E16" s="168"/>
      <c r="F16" s="119">
        <f>F12+F15</f>
        <v>3588</v>
      </c>
      <c r="G16" s="119">
        <f>G12+G15</f>
        <v>2857</v>
      </c>
      <c r="H16" s="119">
        <f>H12+H15</f>
        <v>6445</v>
      </c>
      <c r="I16" s="120">
        <v>0</v>
      </c>
      <c r="J16" s="119">
        <f aca="true" t="shared" si="0" ref="J16:O16">J12+J15</f>
        <v>4302</v>
      </c>
      <c r="K16" s="119">
        <f t="shared" si="0"/>
        <v>2653</v>
      </c>
      <c r="L16" s="119">
        <f t="shared" si="0"/>
        <v>2034</v>
      </c>
      <c r="M16" s="119">
        <f t="shared" si="0"/>
        <v>2293</v>
      </c>
      <c r="N16" s="119">
        <f t="shared" si="0"/>
        <v>1484</v>
      </c>
      <c r="O16" s="119">
        <f t="shared" si="0"/>
        <v>12766</v>
      </c>
      <c r="P16" s="121">
        <f>H16+O16</f>
        <v>19211</v>
      </c>
    </row>
    <row r="17" ht="39.75" customHeight="1"/>
    <row r="18" spans="3:17" ht="39.75" customHeight="1">
      <c r="C18" s="112" t="s">
        <v>29</v>
      </c>
      <c r="E18" s="113"/>
      <c r="N18" s="111"/>
      <c r="O18" s="111"/>
      <c r="P18" s="111"/>
      <c r="Q18" s="111"/>
    </row>
    <row r="19" spans="3:17" ht="6.75" customHeight="1" thickBot="1">
      <c r="C19" s="114"/>
      <c r="D19" s="114"/>
      <c r="E19" s="115"/>
      <c r="L19" s="116"/>
      <c r="M19" s="116"/>
      <c r="N19" s="116"/>
      <c r="P19" s="116"/>
      <c r="Q19" s="116"/>
    </row>
    <row r="20" spans="3:17" ht="49.5" customHeight="1">
      <c r="C20" s="155"/>
      <c r="D20" s="156"/>
      <c r="E20" s="156"/>
      <c r="F20" s="161" t="s">
        <v>18</v>
      </c>
      <c r="G20" s="152"/>
      <c r="H20" s="152"/>
      <c r="I20" s="152" t="s">
        <v>19</v>
      </c>
      <c r="J20" s="152"/>
      <c r="K20" s="152"/>
      <c r="L20" s="152"/>
      <c r="M20" s="152"/>
      <c r="N20" s="152"/>
      <c r="O20" s="152"/>
      <c r="P20" s="153" t="s">
        <v>6</v>
      </c>
      <c r="Q20" s="17"/>
    </row>
    <row r="21" spans="3:17" ht="49.5" customHeight="1">
      <c r="C21" s="157"/>
      <c r="D21" s="158"/>
      <c r="E21" s="158"/>
      <c r="F21" s="18" t="s">
        <v>7</v>
      </c>
      <c r="G21" s="18" t="s">
        <v>8</v>
      </c>
      <c r="H21" s="20" t="s">
        <v>9</v>
      </c>
      <c r="I21" s="21" t="s">
        <v>34</v>
      </c>
      <c r="J21" s="18" t="s">
        <v>1</v>
      </c>
      <c r="K21" s="22" t="s">
        <v>2</v>
      </c>
      <c r="L21" s="22" t="s">
        <v>3</v>
      </c>
      <c r="M21" s="22" t="s">
        <v>4</v>
      </c>
      <c r="N21" s="22" t="s">
        <v>5</v>
      </c>
      <c r="O21" s="23" t="s">
        <v>9</v>
      </c>
      <c r="P21" s="154"/>
      <c r="Q21" s="17"/>
    </row>
    <row r="22" spans="3:17" ht="49.5" customHeight="1">
      <c r="C22" s="117" t="s">
        <v>13</v>
      </c>
      <c r="D22" s="18"/>
      <c r="E22" s="18"/>
      <c r="F22" s="24">
        <v>2014</v>
      </c>
      <c r="G22" s="24">
        <v>2021</v>
      </c>
      <c r="H22" s="25">
        <f>SUM(F22:G22)</f>
        <v>4035</v>
      </c>
      <c r="I22" s="26">
        <v>0</v>
      </c>
      <c r="J22" s="24">
        <v>3171</v>
      </c>
      <c r="K22" s="24">
        <v>2005</v>
      </c>
      <c r="L22" s="24">
        <v>1159</v>
      </c>
      <c r="M22" s="24">
        <v>805</v>
      </c>
      <c r="N22" s="24">
        <v>370</v>
      </c>
      <c r="O22" s="25">
        <f>SUM(I22:N22)</f>
        <v>7510</v>
      </c>
      <c r="P22" s="27">
        <f>H22+O22</f>
        <v>11545</v>
      </c>
      <c r="Q22" s="17"/>
    </row>
    <row r="23" spans="3:16" ht="49.5" customHeight="1">
      <c r="C23" s="165" t="s">
        <v>16</v>
      </c>
      <c r="D23" s="166"/>
      <c r="E23" s="166"/>
      <c r="F23" s="24">
        <v>19</v>
      </c>
      <c r="G23" s="24">
        <v>26</v>
      </c>
      <c r="H23" s="25">
        <f>SUM(F23:G23)</f>
        <v>45</v>
      </c>
      <c r="I23" s="26">
        <v>0</v>
      </c>
      <c r="J23" s="24">
        <v>54</v>
      </c>
      <c r="K23" s="24">
        <v>34</v>
      </c>
      <c r="L23" s="24">
        <v>26</v>
      </c>
      <c r="M23" s="24">
        <v>22</v>
      </c>
      <c r="N23" s="24">
        <v>9</v>
      </c>
      <c r="O23" s="25">
        <f>SUM(I23:N23)</f>
        <v>145</v>
      </c>
      <c r="P23" s="27">
        <f>H23+O23</f>
        <v>190</v>
      </c>
    </row>
    <row r="24" spans="3:16" ht="49.5" customHeight="1" thickBot="1">
      <c r="C24" s="167" t="s">
        <v>17</v>
      </c>
      <c r="D24" s="168"/>
      <c r="E24" s="168"/>
      <c r="F24" s="119">
        <f>SUM(F22:F23)</f>
        <v>2033</v>
      </c>
      <c r="G24" s="119">
        <f>SUM(G22:G23)</f>
        <v>2047</v>
      </c>
      <c r="H24" s="122">
        <f>SUM(F24:G24)</f>
        <v>4080</v>
      </c>
      <c r="I24" s="123">
        <f>SUM(I22:I23)</f>
        <v>0</v>
      </c>
      <c r="J24" s="119">
        <f aca="true" t="shared" si="1" ref="J24:O24">SUM(J22:J23)</f>
        <v>3225</v>
      </c>
      <c r="K24" s="119">
        <f t="shared" si="1"/>
        <v>2039</v>
      </c>
      <c r="L24" s="119">
        <f t="shared" si="1"/>
        <v>1185</v>
      </c>
      <c r="M24" s="119">
        <f t="shared" si="1"/>
        <v>827</v>
      </c>
      <c r="N24" s="119">
        <f t="shared" si="1"/>
        <v>379</v>
      </c>
      <c r="O24" s="122">
        <f t="shared" si="1"/>
        <v>7655</v>
      </c>
      <c r="P24" s="121">
        <f>H24+O24</f>
        <v>11735</v>
      </c>
    </row>
    <row r="25" ht="39.75" customHeight="1"/>
    <row r="26" spans="3:17" ht="39.75" customHeight="1">
      <c r="C26" s="112" t="s">
        <v>30</v>
      </c>
      <c r="E26" s="113"/>
      <c r="N26" s="111"/>
      <c r="O26" s="111"/>
      <c r="P26" s="111"/>
      <c r="Q26" s="111"/>
    </row>
    <row r="27" spans="3:17" ht="6.75" customHeight="1" thickBot="1">
      <c r="C27" s="114"/>
      <c r="D27" s="114"/>
      <c r="E27" s="115"/>
      <c r="L27" s="116"/>
      <c r="M27" s="116"/>
      <c r="N27" s="116"/>
      <c r="P27" s="116"/>
      <c r="Q27" s="116"/>
    </row>
    <row r="28" spans="3:17" ht="49.5" customHeight="1">
      <c r="C28" s="155"/>
      <c r="D28" s="156"/>
      <c r="E28" s="156"/>
      <c r="F28" s="161" t="s">
        <v>18</v>
      </c>
      <c r="G28" s="152"/>
      <c r="H28" s="152"/>
      <c r="I28" s="152" t="s">
        <v>19</v>
      </c>
      <c r="J28" s="152"/>
      <c r="K28" s="152"/>
      <c r="L28" s="152"/>
      <c r="M28" s="152"/>
      <c r="N28" s="152"/>
      <c r="O28" s="152"/>
      <c r="P28" s="153" t="s">
        <v>6</v>
      </c>
      <c r="Q28" s="17"/>
    </row>
    <row r="29" spans="3:17" ht="49.5" customHeight="1">
      <c r="C29" s="157"/>
      <c r="D29" s="158"/>
      <c r="E29" s="158"/>
      <c r="F29" s="18" t="s">
        <v>7</v>
      </c>
      <c r="G29" s="18" t="s">
        <v>8</v>
      </c>
      <c r="H29" s="20" t="s">
        <v>9</v>
      </c>
      <c r="I29" s="21" t="s">
        <v>34</v>
      </c>
      <c r="J29" s="18" t="s">
        <v>1</v>
      </c>
      <c r="K29" s="22" t="s">
        <v>2</v>
      </c>
      <c r="L29" s="22" t="s">
        <v>3</v>
      </c>
      <c r="M29" s="22" t="s">
        <v>4</v>
      </c>
      <c r="N29" s="22" t="s">
        <v>5</v>
      </c>
      <c r="O29" s="23" t="s">
        <v>9</v>
      </c>
      <c r="P29" s="154"/>
      <c r="Q29" s="17"/>
    </row>
    <row r="30" spans="3:17" ht="49.5" customHeight="1">
      <c r="C30" s="117" t="s">
        <v>13</v>
      </c>
      <c r="D30" s="18"/>
      <c r="E30" s="18"/>
      <c r="F30" s="24">
        <v>16</v>
      </c>
      <c r="G30" s="24">
        <v>17</v>
      </c>
      <c r="H30" s="25">
        <f>SUM(F30:G30)</f>
        <v>33</v>
      </c>
      <c r="I30" s="26">
        <v>0</v>
      </c>
      <c r="J30" s="24">
        <v>974</v>
      </c>
      <c r="K30" s="24">
        <v>676</v>
      </c>
      <c r="L30" s="24">
        <v>560</v>
      </c>
      <c r="M30" s="24">
        <v>441</v>
      </c>
      <c r="N30" s="24">
        <v>273</v>
      </c>
      <c r="O30" s="25">
        <f>SUM(I30:N30)</f>
        <v>2924</v>
      </c>
      <c r="P30" s="27">
        <f>H30+O30</f>
        <v>2957</v>
      </c>
      <c r="Q30" s="17"/>
    </row>
    <row r="31" spans="3:16" ht="49.5" customHeight="1">
      <c r="C31" s="165" t="s">
        <v>16</v>
      </c>
      <c r="D31" s="166"/>
      <c r="E31" s="166"/>
      <c r="F31" s="24">
        <v>0</v>
      </c>
      <c r="G31" s="24">
        <v>0</v>
      </c>
      <c r="H31" s="25">
        <f>SUM(F31:G31)</f>
        <v>0</v>
      </c>
      <c r="I31" s="26">
        <v>0</v>
      </c>
      <c r="J31" s="24">
        <v>12</v>
      </c>
      <c r="K31" s="24">
        <v>6</v>
      </c>
      <c r="L31" s="24">
        <v>5</v>
      </c>
      <c r="M31" s="24">
        <v>5</v>
      </c>
      <c r="N31" s="24">
        <v>2</v>
      </c>
      <c r="O31" s="25">
        <f>SUM(I31:N31)</f>
        <v>30</v>
      </c>
      <c r="P31" s="27">
        <f>H31+O31</f>
        <v>30</v>
      </c>
    </row>
    <row r="32" spans="3:16" ht="49.5" customHeight="1" thickBot="1">
      <c r="C32" s="167" t="s">
        <v>17</v>
      </c>
      <c r="D32" s="168"/>
      <c r="E32" s="168"/>
      <c r="F32" s="119">
        <f>SUM(F30:F31)</f>
        <v>16</v>
      </c>
      <c r="G32" s="119">
        <f>SUM(G30:G31)</f>
        <v>17</v>
      </c>
      <c r="H32" s="122">
        <f>SUM(F32:G32)</f>
        <v>33</v>
      </c>
      <c r="I32" s="123">
        <f aca="true" t="shared" si="2" ref="I32:N32">SUM(I30:I31)</f>
        <v>0</v>
      </c>
      <c r="J32" s="119">
        <f t="shared" si="2"/>
        <v>986</v>
      </c>
      <c r="K32" s="119">
        <f t="shared" si="2"/>
        <v>682</v>
      </c>
      <c r="L32" s="119">
        <f t="shared" si="2"/>
        <v>565</v>
      </c>
      <c r="M32" s="119">
        <f t="shared" si="2"/>
        <v>446</v>
      </c>
      <c r="N32" s="119">
        <f t="shared" si="2"/>
        <v>275</v>
      </c>
      <c r="O32" s="122">
        <f>SUM(I32:N32)</f>
        <v>2954</v>
      </c>
      <c r="P32" s="121">
        <f>H32+O32</f>
        <v>2987</v>
      </c>
    </row>
    <row r="33" ht="39.75" customHeight="1"/>
    <row r="34" spans="3:17" ht="39.75" customHeight="1">
      <c r="C34" s="112" t="s">
        <v>31</v>
      </c>
      <c r="E34" s="113"/>
      <c r="N34" s="111"/>
      <c r="O34" s="111"/>
      <c r="P34" s="111"/>
      <c r="Q34" s="111"/>
    </row>
    <row r="35" spans="3:17" ht="6.75" customHeight="1" thickBot="1">
      <c r="C35" s="114"/>
      <c r="D35" s="114"/>
      <c r="E35" s="115"/>
      <c r="L35" s="116"/>
      <c r="M35" s="116"/>
      <c r="N35" s="116"/>
      <c r="P35" s="116"/>
      <c r="Q35" s="116"/>
    </row>
    <row r="36" spans="3:17" ht="49.5" customHeight="1">
      <c r="C36" s="155"/>
      <c r="D36" s="156"/>
      <c r="E36" s="156"/>
      <c r="F36" s="161" t="s">
        <v>18</v>
      </c>
      <c r="G36" s="152"/>
      <c r="H36" s="152"/>
      <c r="I36" s="152" t="s">
        <v>19</v>
      </c>
      <c r="J36" s="152"/>
      <c r="K36" s="152"/>
      <c r="L36" s="152"/>
      <c r="M36" s="152"/>
      <c r="N36" s="164"/>
      <c r="O36" s="162" t="s">
        <v>6</v>
      </c>
      <c r="P36" s="17"/>
      <c r="Q36" s="17"/>
    </row>
    <row r="37" spans="3:17" ht="49.5" customHeight="1" thickBot="1">
      <c r="C37" s="159"/>
      <c r="D37" s="160"/>
      <c r="E37" s="160"/>
      <c r="F37" s="28" t="s">
        <v>7</v>
      </c>
      <c r="G37" s="28" t="s">
        <v>8</v>
      </c>
      <c r="H37" s="29" t="s">
        <v>9</v>
      </c>
      <c r="I37" s="30" t="s">
        <v>1</v>
      </c>
      <c r="J37" s="28" t="s">
        <v>2</v>
      </c>
      <c r="K37" s="31" t="s">
        <v>3</v>
      </c>
      <c r="L37" s="31" t="s">
        <v>4</v>
      </c>
      <c r="M37" s="31" t="s">
        <v>5</v>
      </c>
      <c r="N37" s="32" t="s">
        <v>11</v>
      </c>
      <c r="O37" s="163"/>
      <c r="P37" s="17"/>
      <c r="Q37" s="17"/>
    </row>
    <row r="38" spans="3:17" ht="49.5" customHeight="1">
      <c r="C38" s="124" t="s">
        <v>20</v>
      </c>
      <c r="D38" s="11"/>
      <c r="E38" s="11"/>
      <c r="F38" s="33">
        <v>0</v>
      </c>
      <c r="G38" s="33">
        <v>0</v>
      </c>
      <c r="H38" s="34">
        <v>0</v>
      </c>
      <c r="I38" s="35">
        <v>12</v>
      </c>
      <c r="J38" s="33">
        <v>25</v>
      </c>
      <c r="K38" s="33">
        <v>194</v>
      </c>
      <c r="L38" s="33">
        <v>458</v>
      </c>
      <c r="M38" s="33">
        <v>409</v>
      </c>
      <c r="N38" s="34">
        <v>1098</v>
      </c>
      <c r="O38" s="36">
        <v>1098</v>
      </c>
      <c r="P38" s="17"/>
      <c r="Q38" s="17"/>
    </row>
    <row r="39" spans="3:15" ht="49.5" customHeight="1">
      <c r="C39" s="165" t="s">
        <v>13</v>
      </c>
      <c r="D39" s="166"/>
      <c r="E39" s="166"/>
      <c r="F39" s="24">
        <v>0</v>
      </c>
      <c r="G39" s="24">
        <v>0</v>
      </c>
      <c r="H39" s="25">
        <v>0</v>
      </c>
      <c r="I39" s="26">
        <v>12</v>
      </c>
      <c r="J39" s="24">
        <v>24</v>
      </c>
      <c r="K39" s="24">
        <v>192</v>
      </c>
      <c r="L39" s="24">
        <v>456</v>
      </c>
      <c r="M39" s="24">
        <v>406</v>
      </c>
      <c r="N39" s="25">
        <v>1090</v>
      </c>
      <c r="O39" s="27">
        <v>1090</v>
      </c>
    </row>
    <row r="40" spans="3:15" ht="49.5" customHeight="1" thickBot="1">
      <c r="C40" s="167" t="s">
        <v>16</v>
      </c>
      <c r="D40" s="168"/>
      <c r="E40" s="168"/>
      <c r="F40" s="119">
        <v>0</v>
      </c>
      <c r="G40" s="119">
        <v>0</v>
      </c>
      <c r="H40" s="122">
        <v>0</v>
      </c>
      <c r="I40" s="123">
        <v>0</v>
      </c>
      <c r="J40" s="119">
        <v>1</v>
      </c>
      <c r="K40" s="119">
        <v>2</v>
      </c>
      <c r="L40" s="119">
        <v>2</v>
      </c>
      <c r="M40" s="119">
        <v>3</v>
      </c>
      <c r="N40" s="122">
        <v>8</v>
      </c>
      <c r="O40" s="121">
        <v>8</v>
      </c>
    </row>
    <row r="41" spans="3:15" ht="49.5" customHeight="1">
      <c r="C41" s="177" t="s">
        <v>35</v>
      </c>
      <c r="D41" s="178"/>
      <c r="E41" s="178"/>
      <c r="F41" s="33">
        <v>0</v>
      </c>
      <c r="G41" s="33">
        <v>0</v>
      </c>
      <c r="H41" s="34">
        <v>0</v>
      </c>
      <c r="I41" s="35">
        <v>153</v>
      </c>
      <c r="J41" s="33">
        <v>173</v>
      </c>
      <c r="K41" s="33">
        <v>183</v>
      </c>
      <c r="L41" s="33">
        <v>196</v>
      </c>
      <c r="M41" s="33">
        <v>100</v>
      </c>
      <c r="N41" s="34">
        <v>805</v>
      </c>
      <c r="O41" s="36">
        <v>805</v>
      </c>
    </row>
    <row r="42" spans="3:15" ht="49.5" customHeight="1">
      <c r="C42" s="165" t="s">
        <v>13</v>
      </c>
      <c r="D42" s="166"/>
      <c r="E42" s="166"/>
      <c r="F42" s="24">
        <v>0</v>
      </c>
      <c r="G42" s="24">
        <v>0</v>
      </c>
      <c r="H42" s="25">
        <v>0</v>
      </c>
      <c r="I42" s="26">
        <v>151</v>
      </c>
      <c r="J42" s="24">
        <v>173</v>
      </c>
      <c r="K42" s="24">
        <v>178</v>
      </c>
      <c r="L42" s="24">
        <v>194</v>
      </c>
      <c r="M42" s="24">
        <v>98</v>
      </c>
      <c r="N42" s="25">
        <v>794</v>
      </c>
      <c r="O42" s="27">
        <v>794</v>
      </c>
    </row>
    <row r="43" spans="3:15" ht="49.5" customHeight="1" thickBot="1">
      <c r="C43" s="167" t="s">
        <v>16</v>
      </c>
      <c r="D43" s="168"/>
      <c r="E43" s="168"/>
      <c r="F43" s="119">
        <v>0</v>
      </c>
      <c r="G43" s="119">
        <v>0</v>
      </c>
      <c r="H43" s="122">
        <v>0</v>
      </c>
      <c r="I43" s="123">
        <v>2</v>
      </c>
      <c r="J43" s="119">
        <v>0</v>
      </c>
      <c r="K43" s="119">
        <v>5</v>
      </c>
      <c r="L43" s="119">
        <v>2</v>
      </c>
      <c r="M43" s="119">
        <v>2</v>
      </c>
      <c r="N43" s="122">
        <v>11</v>
      </c>
      <c r="O43" s="121">
        <v>11</v>
      </c>
    </row>
    <row r="44" spans="3:15" ht="49.5" customHeight="1">
      <c r="C44" s="177" t="s">
        <v>21</v>
      </c>
      <c r="D44" s="178"/>
      <c r="E44" s="178"/>
      <c r="F44" s="33">
        <v>0</v>
      </c>
      <c r="G44" s="33">
        <v>0</v>
      </c>
      <c r="H44" s="34">
        <v>0</v>
      </c>
      <c r="I44" s="35">
        <v>4</v>
      </c>
      <c r="J44" s="33">
        <v>11</v>
      </c>
      <c r="K44" s="33">
        <v>49</v>
      </c>
      <c r="L44" s="33">
        <v>148</v>
      </c>
      <c r="M44" s="33">
        <v>128</v>
      </c>
      <c r="N44" s="34">
        <v>340</v>
      </c>
      <c r="O44" s="36">
        <v>340</v>
      </c>
    </row>
    <row r="45" spans="3:15" ht="49.5" customHeight="1">
      <c r="C45" s="165" t="s">
        <v>13</v>
      </c>
      <c r="D45" s="166"/>
      <c r="E45" s="166"/>
      <c r="F45" s="24">
        <v>0</v>
      </c>
      <c r="G45" s="24">
        <v>0</v>
      </c>
      <c r="H45" s="25">
        <v>0</v>
      </c>
      <c r="I45" s="26">
        <v>4</v>
      </c>
      <c r="J45" s="24">
        <v>11</v>
      </c>
      <c r="K45" s="24">
        <v>48</v>
      </c>
      <c r="L45" s="24">
        <v>146</v>
      </c>
      <c r="M45" s="24">
        <v>126</v>
      </c>
      <c r="N45" s="25">
        <v>335</v>
      </c>
      <c r="O45" s="27">
        <v>335</v>
      </c>
    </row>
    <row r="46" spans="3:15" ht="49.5" customHeight="1" thickBot="1">
      <c r="C46" s="167" t="s">
        <v>16</v>
      </c>
      <c r="D46" s="168"/>
      <c r="E46" s="168"/>
      <c r="F46" s="119">
        <v>0</v>
      </c>
      <c r="G46" s="119">
        <v>0</v>
      </c>
      <c r="H46" s="122">
        <v>0</v>
      </c>
      <c r="I46" s="123">
        <v>0</v>
      </c>
      <c r="J46" s="119">
        <v>0</v>
      </c>
      <c r="K46" s="119">
        <v>1</v>
      </c>
      <c r="L46" s="119">
        <v>2</v>
      </c>
      <c r="M46" s="119">
        <v>2</v>
      </c>
      <c r="N46" s="122">
        <v>5</v>
      </c>
      <c r="O46" s="121">
        <v>5</v>
      </c>
    </row>
    <row r="47" spans="3:15" ht="49.5" customHeight="1" thickBot="1">
      <c r="C47" s="175" t="s">
        <v>17</v>
      </c>
      <c r="D47" s="176"/>
      <c r="E47" s="176"/>
      <c r="F47" s="125">
        <v>0</v>
      </c>
      <c r="G47" s="125">
        <v>0</v>
      </c>
      <c r="H47" s="126">
        <v>0</v>
      </c>
      <c r="I47" s="127">
        <v>169</v>
      </c>
      <c r="J47" s="125">
        <v>209</v>
      </c>
      <c r="K47" s="125">
        <v>426</v>
      </c>
      <c r="L47" s="125">
        <v>799</v>
      </c>
      <c r="M47" s="125">
        <v>633</v>
      </c>
      <c r="N47" s="126">
        <v>2236</v>
      </c>
      <c r="O47" s="128">
        <v>2236</v>
      </c>
    </row>
    <row r="48" ht="34.5" customHeight="1"/>
  </sheetData>
  <sheetProtection/>
  <mergeCells count="43">
    <mergeCell ref="C15:E15"/>
    <mergeCell ref="C11:E11"/>
    <mergeCell ref="N10:P10"/>
    <mergeCell ref="N9:P9"/>
    <mergeCell ref="C14:E14"/>
    <mergeCell ref="C16:E16"/>
    <mergeCell ref="C39:E39"/>
    <mergeCell ref="C47:E47"/>
    <mergeCell ref="C40:E40"/>
    <mergeCell ref="C41:E41"/>
    <mergeCell ref="C42:E42"/>
    <mergeCell ref="C43:E43"/>
    <mergeCell ref="C44:E44"/>
    <mergeCell ref="C45:E45"/>
    <mergeCell ref="C46:E46"/>
    <mergeCell ref="F1:N1"/>
    <mergeCell ref="F2:N2"/>
    <mergeCell ref="O2:P2"/>
    <mergeCell ref="O3:P3"/>
    <mergeCell ref="P20:P21"/>
    <mergeCell ref="I20:O20"/>
    <mergeCell ref="J6:K6"/>
    <mergeCell ref="J7:K7"/>
    <mergeCell ref="C20:E21"/>
    <mergeCell ref="C31:E31"/>
    <mergeCell ref="C32:E32"/>
    <mergeCell ref="F20:H20"/>
    <mergeCell ref="C23:E23"/>
    <mergeCell ref="C24:E24"/>
    <mergeCell ref="I28:O28"/>
    <mergeCell ref="P28:P29"/>
    <mergeCell ref="C28:E29"/>
    <mergeCell ref="C36:E37"/>
    <mergeCell ref="F36:H36"/>
    <mergeCell ref="O36:O37"/>
    <mergeCell ref="I36:N36"/>
    <mergeCell ref="F28:H28"/>
    <mergeCell ref="C6:E6"/>
    <mergeCell ref="C7:E7"/>
    <mergeCell ref="F6:G6"/>
    <mergeCell ref="F7:G7"/>
    <mergeCell ref="H6:I6"/>
    <mergeCell ref="H7:I7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89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41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4751</v>
      </c>
      <c r="G10" s="60">
        <f>SUM(G11,G17,G20,G24,G28,G29)</f>
        <v>5321</v>
      </c>
      <c r="H10" s="85">
        <f>SUM(F10:G10)</f>
        <v>10072</v>
      </c>
      <c r="I10" s="135">
        <f aca="true" t="shared" si="0" ref="I10:N10">SUM(I11,I17,I20,I24,I28,I29)</f>
        <v>0</v>
      </c>
      <c r="J10" s="60">
        <f t="shared" si="0"/>
        <v>8241</v>
      </c>
      <c r="K10" s="60">
        <f t="shared" si="0"/>
        <v>5818</v>
      </c>
      <c r="L10" s="60">
        <f t="shared" si="0"/>
        <v>3628</v>
      </c>
      <c r="M10" s="60">
        <f t="shared" si="0"/>
        <v>2607</v>
      </c>
      <c r="N10" s="60">
        <f t="shared" si="0"/>
        <v>1304</v>
      </c>
      <c r="O10" s="129">
        <f>SUM(I10:N10)</f>
        <v>21598</v>
      </c>
      <c r="P10" s="87">
        <f>SUM(O10,H10)</f>
        <v>31670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787</v>
      </c>
      <c r="G11" s="65">
        <v>1042</v>
      </c>
      <c r="H11" s="66">
        <v>1829</v>
      </c>
      <c r="I11" s="136">
        <v>0</v>
      </c>
      <c r="J11" s="65">
        <v>1673</v>
      </c>
      <c r="K11" s="65">
        <v>1210</v>
      </c>
      <c r="L11" s="65">
        <v>763</v>
      </c>
      <c r="M11" s="65">
        <v>619</v>
      </c>
      <c r="N11" s="65">
        <v>411</v>
      </c>
      <c r="O11" s="130">
        <v>4676</v>
      </c>
      <c r="P11" s="68">
        <v>6505</v>
      </c>
    </row>
    <row r="12" spans="3:16" s="61" customFormat="1" ht="30" customHeight="1">
      <c r="C12" s="62"/>
      <c r="D12" s="63"/>
      <c r="E12" s="69" t="s">
        <v>80</v>
      </c>
      <c r="F12" s="65">
        <v>689</v>
      </c>
      <c r="G12" s="65">
        <v>855</v>
      </c>
      <c r="H12" s="66">
        <v>1544</v>
      </c>
      <c r="I12" s="136">
        <v>0</v>
      </c>
      <c r="J12" s="65">
        <v>1065</v>
      </c>
      <c r="K12" s="65">
        <v>639</v>
      </c>
      <c r="L12" s="65">
        <v>312</v>
      </c>
      <c r="M12" s="65">
        <v>249</v>
      </c>
      <c r="N12" s="65">
        <v>138</v>
      </c>
      <c r="O12" s="130">
        <v>2403</v>
      </c>
      <c r="P12" s="68">
        <v>3947</v>
      </c>
    </row>
    <row r="13" spans="3:16" s="61" customFormat="1" ht="30" customHeight="1">
      <c r="C13" s="62"/>
      <c r="D13" s="63"/>
      <c r="E13" s="69" t="s">
        <v>81</v>
      </c>
      <c r="F13" s="65">
        <v>0</v>
      </c>
      <c r="G13" s="65">
        <v>0</v>
      </c>
      <c r="H13" s="66">
        <v>0</v>
      </c>
      <c r="I13" s="136">
        <v>0</v>
      </c>
      <c r="J13" s="65">
        <v>1</v>
      </c>
      <c r="K13" s="65">
        <v>6</v>
      </c>
      <c r="L13" s="65">
        <v>14</v>
      </c>
      <c r="M13" s="65">
        <v>28</v>
      </c>
      <c r="N13" s="65">
        <v>34</v>
      </c>
      <c r="O13" s="130">
        <v>83</v>
      </c>
      <c r="P13" s="68">
        <v>83</v>
      </c>
    </row>
    <row r="14" spans="3:16" s="61" customFormat="1" ht="30" customHeight="1">
      <c r="C14" s="62"/>
      <c r="D14" s="63"/>
      <c r="E14" s="69" t="s">
        <v>82</v>
      </c>
      <c r="F14" s="65">
        <v>28</v>
      </c>
      <c r="G14" s="65">
        <v>58</v>
      </c>
      <c r="H14" s="66">
        <v>86</v>
      </c>
      <c r="I14" s="136">
        <v>0</v>
      </c>
      <c r="J14" s="65">
        <v>167</v>
      </c>
      <c r="K14" s="65">
        <v>131</v>
      </c>
      <c r="L14" s="65">
        <v>105</v>
      </c>
      <c r="M14" s="65">
        <v>102</v>
      </c>
      <c r="N14" s="65">
        <v>77</v>
      </c>
      <c r="O14" s="130">
        <v>582</v>
      </c>
      <c r="P14" s="68">
        <v>668</v>
      </c>
    </row>
    <row r="15" spans="3:16" s="61" customFormat="1" ht="30" customHeight="1">
      <c r="C15" s="62"/>
      <c r="D15" s="63"/>
      <c r="E15" s="69" t="s">
        <v>83</v>
      </c>
      <c r="F15" s="65">
        <v>37</v>
      </c>
      <c r="G15" s="65">
        <v>77</v>
      </c>
      <c r="H15" s="66">
        <v>114</v>
      </c>
      <c r="I15" s="136">
        <v>0</v>
      </c>
      <c r="J15" s="65">
        <v>153</v>
      </c>
      <c r="K15" s="65">
        <v>134</v>
      </c>
      <c r="L15" s="65">
        <v>99</v>
      </c>
      <c r="M15" s="65">
        <v>54</v>
      </c>
      <c r="N15" s="65">
        <v>39</v>
      </c>
      <c r="O15" s="130">
        <v>479</v>
      </c>
      <c r="P15" s="68">
        <v>593</v>
      </c>
    </row>
    <row r="16" spans="3:16" s="61" customFormat="1" ht="30" customHeight="1">
      <c r="C16" s="62"/>
      <c r="D16" s="63"/>
      <c r="E16" s="69" t="s">
        <v>84</v>
      </c>
      <c r="F16" s="65">
        <v>33</v>
      </c>
      <c r="G16" s="65">
        <v>52</v>
      </c>
      <c r="H16" s="66">
        <v>85</v>
      </c>
      <c r="I16" s="136">
        <v>0</v>
      </c>
      <c r="J16" s="65">
        <v>287</v>
      </c>
      <c r="K16" s="65">
        <v>300</v>
      </c>
      <c r="L16" s="65">
        <v>233</v>
      </c>
      <c r="M16" s="65">
        <v>186</v>
      </c>
      <c r="N16" s="65">
        <v>123</v>
      </c>
      <c r="O16" s="130">
        <v>1129</v>
      </c>
      <c r="P16" s="68">
        <v>1214</v>
      </c>
    </row>
    <row r="17" spans="3:16" s="61" customFormat="1" ht="30" customHeight="1">
      <c r="C17" s="62"/>
      <c r="D17" s="70" t="s">
        <v>49</v>
      </c>
      <c r="E17" s="71"/>
      <c r="F17" s="65">
        <v>1344</v>
      </c>
      <c r="G17" s="65">
        <v>1343</v>
      </c>
      <c r="H17" s="66">
        <v>2687</v>
      </c>
      <c r="I17" s="136">
        <v>0</v>
      </c>
      <c r="J17" s="65">
        <v>1957</v>
      </c>
      <c r="K17" s="65">
        <v>1232</v>
      </c>
      <c r="L17" s="65">
        <v>664</v>
      </c>
      <c r="M17" s="65">
        <v>450</v>
      </c>
      <c r="N17" s="65">
        <v>166</v>
      </c>
      <c r="O17" s="130">
        <v>4469</v>
      </c>
      <c r="P17" s="68">
        <v>7156</v>
      </c>
    </row>
    <row r="18" spans="3:16" s="61" customFormat="1" ht="30" customHeight="1">
      <c r="C18" s="62"/>
      <c r="D18" s="63"/>
      <c r="E18" s="69" t="s">
        <v>50</v>
      </c>
      <c r="F18" s="65">
        <v>1099</v>
      </c>
      <c r="G18" s="65">
        <v>1031</v>
      </c>
      <c r="H18" s="66">
        <v>2130</v>
      </c>
      <c r="I18" s="136">
        <v>0</v>
      </c>
      <c r="J18" s="65">
        <v>1344</v>
      </c>
      <c r="K18" s="65">
        <v>898</v>
      </c>
      <c r="L18" s="65">
        <v>481</v>
      </c>
      <c r="M18" s="65">
        <v>355</v>
      </c>
      <c r="N18" s="65">
        <v>140</v>
      </c>
      <c r="O18" s="130">
        <v>3218</v>
      </c>
      <c r="P18" s="68">
        <v>5348</v>
      </c>
    </row>
    <row r="19" spans="3:16" s="61" customFormat="1" ht="30" customHeight="1">
      <c r="C19" s="62"/>
      <c r="D19" s="63"/>
      <c r="E19" s="69" t="s">
        <v>51</v>
      </c>
      <c r="F19" s="65">
        <v>245</v>
      </c>
      <c r="G19" s="65">
        <v>312</v>
      </c>
      <c r="H19" s="66">
        <v>557</v>
      </c>
      <c r="I19" s="136">
        <v>0</v>
      </c>
      <c r="J19" s="65">
        <v>613</v>
      </c>
      <c r="K19" s="65">
        <v>334</v>
      </c>
      <c r="L19" s="65">
        <v>183</v>
      </c>
      <c r="M19" s="65">
        <v>95</v>
      </c>
      <c r="N19" s="65">
        <v>26</v>
      </c>
      <c r="O19" s="130">
        <v>1251</v>
      </c>
      <c r="P19" s="68">
        <v>1808</v>
      </c>
    </row>
    <row r="20" spans="3:16" s="61" customFormat="1" ht="30" customHeight="1">
      <c r="C20" s="62"/>
      <c r="D20" s="70" t="s">
        <v>52</v>
      </c>
      <c r="E20" s="71"/>
      <c r="F20" s="65">
        <v>10</v>
      </c>
      <c r="G20" s="65">
        <v>27</v>
      </c>
      <c r="H20" s="66">
        <v>37</v>
      </c>
      <c r="I20" s="136">
        <v>0</v>
      </c>
      <c r="J20" s="65">
        <v>153</v>
      </c>
      <c r="K20" s="65">
        <v>158</v>
      </c>
      <c r="L20" s="65">
        <v>202</v>
      </c>
      <c r="M20" s="65">
        <v>152</v>
      </c>
      <c r="N20" s="65">
        <v>93</v>
      </c>
      <c r="O20" s="130">
        <v>758</v>
      </c>
      <c r="P20" s="68">
        <v>795</v>
      </c>
    </row>
    <row r="21" spans="3:16" s="61" customFormat="1" ht="30" customHeight="1">
      <c r="C21" s="62"/>
      <c r="D21" s="63"/>
      <c r="E21" s="69" t="s">
        <v>85</v>
      </c>
      <c r="F21" s="65">
        <v>7</v>
      </c>
      <c r="G21" s="65">
        <v>22</v>
      </c>
      <c r="H21" s="66">
        <v>29</v>
      </c>
      <c r="I21" s="136">
        <v>0</v>
      </c>
      <c r="J21" s="65">
        <v>118</v>
      </c>
      <c r="K21" s="65">
        <v>143</v>
      </c>
      <c r="L21" s="65">
        <v>185</v>
      </c>
      <c r="M21" s="65">
        <v>143</v>
      </c>
      <c r="N21" s="65">
        <v>87</v>
      </c>
      <c r="O21" s="130">
        <v>676</v>
      </c>
      <c r="P21" s="68">
        <v>705</v>
      </c>
    </row>
    <row r="22" spans="3:16" s="61" customFormat="1" ht="30" customHeight="1">
      <c r="C22" s="62"/>
      <c r="D22" s="63"/>
      <c r="E22" s="72" t="s">
        <v>86</v>
      </c>
      <c r="F22" s="65">
        <v>3</v>
      </c>
      <c r="G22" s="65">
        <v>5</v>
      </c>
      <c r="H22" s="66">
        <v>8</v>
      </c>
      <c r="I22" s="136">
        <v>0</v>
      </c>
      <c r="J22" s="65">
        <v>35</v>
      </c>
      <c r="K22" s="65">
        <v>15</v>
      </c>
      <c r="L22" s="65">
        <v>17</v>
      </c>
      <c r="M22" s="65">
        <v>9</v>
      </c>
      <c r="N22" s="65">
        <v>6</v>
      </c>
      <c r="O22" s="130">
        <v>82</v>
      </c>
      <c r="P22" s="68">
        <v>90</v>
      </c>
    </row>
    <row r="23" spans="3:16" s="61" customFormat="1" ht="30" customHeight="1">
      <c r="C23" s="62"/>
      <c r="D23" s="73"/>
      <c r="E23" s="72" t="s">
        <v>87</v>
      </c>
      <c r="F23" s="65">
        <v>0</v>
      </c>
      <c r="G23" s="65">
        <v>0</v>
      </c>
      <c r="H23" s="66"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v>0</v>
      </c>
      <c r="P23" s="68"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582</v>
      </c>
      <c r="G24" s="65">
        <f>SUM(G25:G27)</f>
        <v>854</v>
      </c>
      <c r="H24" s="66">
        <f>SUM(F24:G24)</f>
        <v>1436</v>
      </c>
      <c r="I24" s="136">
        <f aca="true" t="shared" si="1" ref="I24:N24">SUM(I25:I27)</f>
        <v>0</v>
      </c>
      <c r="J24" s="65">
        <f t="shared" si="1"/>
        <v>1328</v>
      </c>
      <c r="K24" s="65">
        <f t="shared" si="1"/>
        <v>1279</v>
      </c>
      <c r="L24" s="65">
        <f t="shared" si="1"/>
        <v>879</v>
      </c>
      <c r="M24" s="65">
        <f t="shared" si="1"/>
        <v>592</v>
      </c>
      <c r="N24" s="65">
        <f t="shared" si="1"/>
        <v>271</v>
      </c>
      <c r="O24" s="130">
        <f>SUM(I24:N24)</f>
        <v>4349</v>
      </c>
      <c r="P24" s="68">
        <f>SUM(O24,H24)</f>
        <v>5785</v>
      </c>
    </row>
    <row r="25" spans="3:16" s="61" customFormat="1" ht="30" customHeight="1">
      <c r="C25" s="62"/>
      <c r="D25" s="63"/>
      <c r="E25" s="72" t="s">
        <v>57</v>
      </c>
      <c r="F25" s="65">
        <v>518</v>
      </c>
      <c r="G25" s="65">
        <v>814</v>
      </c>
      <c r="H25" s="66">
        <v>1332</v>
      </c>
      <c r="I25" s="136">
        <v>0</v>
      </c>
      <c r="J25" s="65">
        <v>1256</v>
      </c>
      <c r="K25" s="65">
        <v>1242</v>
      </c>
      <c r="L25" s="65">
        <v>847</v>
      </c>
      <c r="M25" s="65">
        <v>582</v>
      </c>
      <c r="N25" s="65">
        <v>266</v>
      </c>
      <c r="O25" s="130">
        <v>4193</v>
      </c>
      <c r="P25" s="68">
        <v>5525</v>
      </c>
    </row>
    <row r="26" spans="3:16" s="61" customFormat="1" ht="30" customHeight="1">
      <c r="C26" s="62"/>
      <c r="D26" s="63"/>
      <c r="E26" s="72" t="s">
        <v>58</v>
      </c>
      <c r="F26" s="65">
        <v>26</v>
      </c>
      <c r="G26" s="65">
        <v>18</v>
      </c>
      <c r="H26" s="66">
        <f>SUM(F26:G26)</f>
        <v>44</v>
      </c>
      <c r="I26" s="136">
        <v>0</v>
      </c>
      <c r="J26" s="65">
        <v>41</v>
      </c>
      <c r="K26" s="65">
        <v>19</v>
      </c>
      <c r="L26" s="65">
        <v>17</v>
      </c>
      <c r="M26" s="65">
        <v>7</v>
      </c>
      <c r="N26" s="65">
        <v>1</v>
      </c>
      <c r="O26" s="130">
        <f>SUM(I26:N26)</f>
        <v>85</v>
      </c>
      <c r="P26" s="68">
        <f>SUM(O26,H26)</f>
        <v>129</v>
      </c>
    </row>
    <row r="27" spans="3:16" s="61" customFormat="1" ht="30" customHeight="1">
      <c r="C27" s="62"/>
      <c r="D27" s="63"/>
      <c r="E27" s="72" t="s">
        <v>59</v>
      </c>
      <c r="F27" s="65">
        <v>38</v>
      </c>
      <c r="G27" s="65">
        <v>22</v>
      </c>
      <c r="H27" s="66">
        <f>SUM(F27:G27)</f>
        <v>60</v>
      </c>
      <c r="I27" s="136">
        <v>0</v>
      </c>
      <c r="J27" s="65">
        <v>31</v>
      </c>
      <c r="K27" s="65">
        <v>18</v>
      </c>
      <c r="L27" s="65">
        <v>15</v>
      </c>
      <c r="M27" s="65">
        <v>3</v>
      </c>
      <c r="N27" s="65">
        <v>4</v>
      </c>
      <c r="O27" s="130">
        <f>SUM(I27:N27)</f>
        <v>71</v>
      </c>
      <c r="P27" s="68">
        <f>SUM(O27,H27)</f>
        <v>131</v>
      </c>
    </row>
    <row r="28" spans="3:16" s="61" customFormat="1" ht="30" customHeight="1">
      <c r="C28" s="62"/>
      <c r="D28" s="74" t="s">
        <v>60</v>
      </c>
      <c r="E28" s="75"/>
      <c r="F28" s="65">
        <v>26</v>
      </c>
      <c r="G28" s="65">
        <v>13</v>
      </c>
      <c r="H28" s="66">
        <v>39</v>
      </c>
      <c r="I28" s="136">
        <v>0</v>
      </c>
      <c r="J28" s="65">
        <v>80</v>
      </c>
      <c r="K28" s="65">
        <v>65</v>
      </c>
      <c r="L28" s="65">
        <v>53</v>
      </c>
      <c r="M28" s="65">
        <v>62</v>
      </c>
      <c r="N28" s="65">
        <v>29</v>
      </c>
      <c r="O28" s="130">
        <v>289</v>
      </c>
      <c r="P28" s="68">
        <v>328</v>
      </c>
    </row>
    <row r="29" spans="3:16" s="61" customFormat="1" ht="30" customHeight="1" thickBot="1">
      <c r="C29" s="76"/>
      <c r="D29" s="77" t="s">
        <v>61</v>
      </c>
      <c r="E29" s="78"/>
      <c r="F29" s="79">
        <v>2002</v>
      </c>
      <c r="G29" s="79">
        <v>2042</v>
      </c>
      <c r="H29" s="80">
        <v>4044</v>
      </c>
      <c r="I29" s="137">
        <v>0</v>
      </c>
      <c r="J29" s="79">
        <v>3050</v>
      </c>
      <c r="K29" s="79">
        <v>1874</v>
      </c>
      <c r="L29" s="79">
        <v>1067</v>
      </c>
      <c r="M29" s="79">
        <v>732</v>
      </c>
      <c r="N29" s="79">
        <v>334</v>
      </c>
      <c r="O29" s="131">
        <v>7057</v>
      </c>
      <c r="P29" s="82">
        <v>11101</v>
      </c>
    </row>
    <row r="30" spans="3:16" s="61" customFormat="1" ht="30" customHeight="1">
      <c r="C30" s="59" t="s">
        <v>62</v>
      </c>
      <c r="D30" s="83"/>
      <c r="E30" s="84"/>
      <c r="F30" s="60">
        <v>16</v>
      </c>
      <c r="G30" s="60">
        <v>17</v>
      </c>
      <c r="H30" s="85">
        <v>33</v>
      </c>
      <c r="I30" s="135">
        <v>0</v>
      </c>
      <c r="J30" s="60">
        <v>1101</v>
      </c>
      <c r="K30" s="60">
        <v>770</v>
      </c>
      <c r="L30" s="60">
        <v>652</v>
      </c>
      <c r="M30" s="60">
        <v>488</v>
      </c>
      <c r="N30" s="60">
        <v>289</v>
      </c>
      <c r="O30" s="129">
        <v>3300</v>
      </c>
      <c r="P30" s="87">
        <v>3333</v>
      </c>
    </row>
    <row r="31" spans="3:16" s="61" customFormat="1" ht="30" customHeight="1">
      <c r="C31" s="88"/>
      <c r="D31" s="74" t="s">
        <v>88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116</v>
      </c>
      <c r="K31" s="89">
        <v>109</v>
      </c>
      <c r="L31" s="89">
        <v>88</v>
      </c>
      <c r="M31" s="89">
        <v>54</v>
      </c>
      <c r="N31" s="89">
        <v>14</v>
      </c>
      <c r="O31" s="132">
        <v>381</v>
      </c>
      <c r="P31" s="92">
        <v>381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23</v>
      </c>
      <c r="K32" s="65">
        <v>22</v>
      </c>
      <c r="L32" s="65">
        <v>23</v>
      </c>
      <c r="M32" s="65">
        <v>9</v>
      </c>
      <c r="N32" s="65">
        <v>7</v>
      </c>
      <c r="O32" s="130">
        <v>84</v>
      </c>
      <c r="P32" s="68">
        <v>84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730</v>
      </c>
      <c r="K33" s="65">
        <v>448</v>
      </c>
      <c r="L33" s="65">
        <v>260</v>
      </c>
      <c r="M33" s="65">
        <v>126</v>
      </c>
      <c r="N33" s="65">
        <v>43</v>
      </c>
      <c r="O33" s="130">
        <v>1607</v>
      </c>
      <c r="P33" s="68">
        <v>1607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1</v>
      </c>
      <c r="H34" s="66">
        <v>1</v>
      </c>
      <c r="I34" s="136">
        <v>0</v>
      </c>
      <c r="J34" s="65">
        <v>47</v>
      </c>
      <c r="K34" s="65">
        <v>38</v>
      </c>
      <c r="L34" s="65">
        <v>54</v>
      </c>
      <c r="M34" s="65">
        <v>35</v>
      </c>
      <c r="N34" s="65">
        <v>24</v>
      </c>
      <c r="O34" s="130">
        <v>198</v>
      </c>
      <c r="P34" s="68">
        <v>199</v>
      </c>
    </row>
    <row r="35" spans="3:16" s="61" customFormat="1" ht="30" customHeight="1">
      <c r="C35" s="62"/>
      <c r="D35" s="74" t="s">
        <v>66</v>
      </c>
      <c r="E35" s="75"/>
      <c r="F35" s="65">
        <v>16</v>
      </c>
      <c r="G35" s="65">
        <v>15</v>
      </c>
      <c r="H35" s="66">
        <v>31</v>
      </c>
      <c r="I35" s="136">
        <v>0</v>
      </c>
      <c r="J35" s="65">
        <v>112</v>
      </c>
      <c r="K35" s="65">
        <v>70</v>
      </c>
      <c r="L35" s="65">
        <v>53</v>
      </c>
      <c r="M35" s="65">
        <v>23</v>
      </c>
      <c r="N35" s="65">
        <v>14</v>
      </c>
      <c r="O35" s="130">
        <v>272</v>
      </c>
      <c r="P35" s="68">
        <v>303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1</v>
      </c>
      <c r="H36" s="66">
        <v>1</v>
      </c>
      <c r="I36" s="138">
        <v>0</v>
      </c>
      <c r="J36" s="65">
        <v>69</v>
      </c>
      <c r="K36" s="65">
        <v>76</v>
      </c>
      <c r="L36" s="65">
        <v>105</v>
      </c>
      <c r="M36" s="65">
        <v>73</v>
      </c>
      <c r="N36" s="65">
        <v>37</v>
      </c>
      <c r="O36" s="130">
        <v>360</v>
      </c>
      <c r="P36" s="68">
        <v>361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93" t="s">
        <v>69</v>
      </c>
      <c r="E38" s="194"/>
      <c r="F38" s="65">
        <v>0</v>
      </c>
      <c r="G38" s="65">
        <v>0</v>
      </c>
      <c r="H38" s="66">
        <v>0</v>
      </c>
      <c r="I38" s="138">
        <v>0</v>
      </c>
      <c r="J38" s="65">
        <v>4</v>
      </c>
      <c r="K38" s="65">
        <v>7</v>
      </c>
      <c r="L38" s="65">
        <v>69</v>
      </c>
      <c r="M38" s="65">
        <v>168</v>
      </c>
      <c r="N38" s="65">
        <v>150</v>
      </c>
      <c r="O38" s="130">
        <v>398</v>
      </c>
      <c r="P38" s="68">
        <v>398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162</v>
      </c>
      <c r="K40" s="60">
        <v>202</v>
      </c>
      <c r="L40" s="60">
        <v>434</v>
      </c>
      <c r="M40" s="60">
        <v>800</v>
      </c>
      <c r="N40" s="60">
        <v>642</v>
      </c>
      <c r="O40" s="129">
        <v>2240</v>
      </c>
      <c r="P40" s="87">
        <v>2240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12</v>
      </c>
      <c r="K41" s="65">
        <v>25</v>
      </c>
      <c r="L41" s="65">
        <v>194</v>
      </c>
      <c r="M41" s="65">
        <v>453</v>
      </c>
      <c r="N41" s="65">
        <v>412</v>
      </c>
      <c r="O41" s="130">
        <v>1096</v>
      </c>
      <c r="P41" s="68">
        <v>1096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146</v>
      </c>
      <c r="K42" s="65">
        <v>166</v>
      </c>
      <c r="L42" s="65">
        <v>180</v>
      </c>
      <c r="M42" s="65">
        <v>194</v>
      </c>
      <c r="N42" s="65">
        <v>100</v>
      </c>
      <c r="O42" s="130">
        <v>786</v>
      </c>
      <c r="P42" s="68">
        <v>786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4</v>
      </c>
      <c r="K43" s="79">
        <v>11</v>
      </c>
      <c r="L43" s="79">
        <v>60</v>
      </c>
      <c r="M43" s="79">
        <v>153</v>
      </c>
      <c r="N43" s="79">
        <v>130</v>
      </c>
      <c r="O43" s="131">
        <v>358</v>
      </c>
      <c r="P43" s="82">
        <v>358</v>
      </c>
    </row>
    <row r="44" spans="3:16" s="61" customFormat="1" ht="30" customHeight="1" thickBot="1">
      <c r="C44" s="197" t="s">
        <v>75</v>
      </c>
      <c r="D44" s="198"/>
      <c r="E44" s="199"/>
      <c r="F44" s="99">
        <f>SUM(F10,F30,F40)</f>
        <v>4767</v>
      </c>
      <c r="G44" s="99">
        <f>SUM(G10,G30,G40)</f>
        <v>5338</v>
      </c>
      <c r="H44" s="101">
        <f>SUM(F44:G44)</f>
        <v>10105</v>
      </c>
      <c r="I44" s="142">
        <f aca="true" t="shared" si="2" ref="I44:N44">SUM(I10,I30,I40)</f>
        <v>0</v>
      </c>
      <c r="J44" s="99">
        <f t="shared" si="2"/>
        <v>9504</v>
      </c>
      <c r="K44" s="99">
        <f t="shared" si="2"/>
        <v>6790</v>
      </c>
      <c r="L44" s="99">
        <f t="shared" si="2"/>
        <v>4714</v>
      </c>
      <c r="M44" s="99">
        <f t="shared" si="2"/>
        <v>3895</v>
      </c>
      <c r="N44" s="99">
        <f t="shared" si="2"/>
        <v>2235</v>
      </c>
      <c r="O44" s="134">
        <f>SUM(I44:N44)</f>
        <v>27138</v>
      </c>
      <c r="P44" s="103">
        <f>SUM(O44,H44)</f>
        <v>37243</v>
      </c>
    </row>
    <row r="45" spans="3:17" s="61" customFormat="1" ht="30" customHeight="1" thickBot="1" thickTop="1">
      <c r="C45" s="100" t="s">
        <v>76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v>5228433</v>
      </c>
      <c r="G46" s="60">
        <v>9004753</v>
      </c>
      <c r="H46" s="85">
        <v>14233186</v>
      </c>
      <c r="I46" s="86">
        <v>0</v>
      </c>
      <c r="J46" s="60">
        <v>23978447</v>
      </c>
      <c r="K46" s="60">
        <v>20481647</v>
      </c>
      <c r="L46" s="60">
        <v>16777502</v>
      </c>
      <c r="M46" s="60">
        <v>15373914</v>
      </c>
      <c r="N46" s="60">
        <v>8420012</v>
      </c>
      <c r="O46" s="129">
        <v>85031522</v>
      </c>
      <c r="P46" s="87">
        <v>99264708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1306444</v>
      </c>
      <c r="G47" s="65">
        <v>2259107</v>
      </c>
      <c r="H47" s="66">
        <v>3565551</v>
      </c>
      <c r="I47" s="67">
        <v>0</v>
      </c>
      <c r="J47" s="65">
        <v>4568622</v>
      </c>
      <c r="K47" s="65">
        <v>4071755</v>
      </c>
      <c r="L47" s="65">
        <v>3281899</v>
      </c>
      <c r="M47" s="65">
        <v>3096724</v>
      </c>
      <c r="N47" s="65">
        <v>2567476</v>
      </c>
      <c r="O47" s="130">
        <v>17586476</v>
      </c>
      <c r="P47" s="68">
        <v>21152027</v>
      </c>
    </row>
    <row r="48" spans="3:16" s="61" customFormat="1" ht="30" customHeight="1">
      <c r="C48" s="62"/>
      <c r="D48" s="63"/>
      <c r="E48" s="69" t="s">
        <v>44</v>
      </c>
      <c r="F48" s="65">
        <v>1084110</v>
      </c>
      <c r="G48" s="65">
        <v>1714063</v>
      </c>
      <c r="H48" s="66">
        <v>2798173</v>
      </c>
      <c r="I48" s="67">
        <v>0</v>
      </c>
      <c r="J48" s="65">
        <v>3105288</v>
      </c>
      <c r="K48" s="65">
        <v>2741233</v>
      </c>
      <c r="L48" s="65">
        <v>2143717</v>
      </c>
      <c r="M48" s="65">
        <v>2042200</v>
      </c>
      <c r="N48" s="65">
        <v>1745757</v>
      </c>
      <c r="O48" s="130">
        <v>11778195</v>
      </c>
      <c r="P48" s="68">
        <v>14576368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67">
        <v>0</v>
      </c>
      <c r="J49" s="65">
        <v>2552</v>
      </c>
      <c r="K49" s="65">
        <v>22968</v>
      </c>
      <c r="L49" s="65">
        <v>111011</v>
      </c>
      <c r="M49" s="65">
        <v>186231</v>
      </c>
      <c r="N49" s="65">
        <v>224576</v>
      </c>
      <c r="O49" s="130">
        <v>547338</v>
      </c>
      <c r="P49" s="68">
        <v>547338</v>
      </c>
    </row>
    <row r="50" spans="3:16" s="61" customFormat="1" ht="30" customHeight="1">
      <c r="C50" s="62"/>
      <c r="D50" s="63"/>
      <c r="E50" s="69" t="s">
        <v>46</v>
      </c>
      <c r="F50" s="65">
        <v>75904</v>
      </c>
      <c r="G50" s="65">
        <v>203534</v>
      </c>
      <c r="H50" s="66">
        <v>279438</v>
      </c>
      <c r="I50" s="67">
        <v>0</v>
      </c>
      <c r="J50" s="65">
        <v>588182</v>
      </c>
      <c r="K50" s="65">
        <v>509330</v>
      </c>
      <c r="L50" s="65">
        <v>433015</v>
      </c>
      <c r="M50" s="65">
        <v>491559</v>
      </c>
      <c r="N50" s="65">
        <v>377559</v>
      </c>
      <c r="O50" s="130">
        <v>2399645</v>
      </c>
      <c r="P50" s="68">
        <v>2679083</v>
      </c>
    </row>
    <row r="51" spans="3:16" s="61" customFormat="1" ht="30" customHeight="1">
      <c r="C51" s="62"/>
      <c r="D51" s="63"/>
      <c r="E51" s="69" t="s">
        <v>47</v>
      </c>
      <c r="F51" s="65">
        <v>110549</v>
      </c>
      <c r="G51" s="65">
        <v>299536</v>
      </c>
      <c r="H51" s="66">
        <v>410085</v>
      </c>
      <c r="I51" s="67">
        <v>0</v>
      </c>
      <c r="J51" s="65">
        <v>642447</v>
      </c>
      <c r="K51" s="65">
        <v>545655</v>
      </c>
      <c r="L51" s="65">
        <v>414623</v>
      </c>
      <c r="M51" s="65">
        <v>230794</v>
      </c>
      <c r="N51" s="65">
        <v>129926</v>
      </c>
      <c r="O51" s="130">
        <v>1963445</v>
      </c>
      <c r="P51" s="68">
        <v>2373530</v>
      </c>
    </row>
    <row r="52" spans="3:16" s="61" customFormat="1" ht="30" customHeight="1">
      <c r="C52" s="62"/>
      <c r="D52" s="63"/>
      <c r="E52" s="69" t="s">
        <v>48</v>
      </c>
      <c r="F52" s="65">
        <v>35881</v>
      </c>
      <c r="G52" s="65">
        <v>41974</v>
      </c>
      <c r="H52" s="66">
        <v>77855</v>
      </c>
      <c r="I52" s="67">
        <v>0</v>
      </c>
      <c r="J52" s="65">
        <v>230153</v>
      </c>
      <c r="K52" s="65">
        <v>252569</v>
      </c>
      <c r="L52" s="65">
        <v>179533</v>
      </c>
      <c r="M52" s="65">
        <v>145940</v>
      </c>
      <c r="N52" s="65">
        <v>89658</v>
      </c>
      <c r="O52" s="130">
        <v>897853</v>
      </c>
      <c r="P52" s="68">
        <v>975708</v>
      </c>
    </row>
    <row r="53" spans="3:16" s="61" customFormat="1" ht="30" customHeight="1">
      <c r="C53" s="62"/>
      <c r="D53" s="70" t="s">
        <v>49</v>
      </c>
      <c r="E53" s="71"/>
      <c r="F53" s="65">
        <v>2572778</v>
      </c>
      <c r="G53" s="65">
        <v>5028695</v>
      </c>
      <c r="H53" s="66">
        <v>7601473</v>
      </c>
      <c r="I53" s="67">
        <v>0</v>
      </c>
      <c r="J53" s="65">
        <v>12598919</v>
      </c>
      <c r="K53" s="65">
        <v>10323044</v>
      </c>
      <c r="L53" s="65">
        <v>7210355</v>
      </c>
      <c r="M53" s="65">
        <v>6350621</v>
      </c>
      <c r="N53" s="65">
        <v>2592898</v>
      </c>
      <c r="O53" s="130">
        <v>39075837</v>
      </c>
      <c r="P53" s="68">
        <v>46677310</v>
      </c>
    </row>
    <row r="54" spans="3:16" s="61" customFormat="1" ht="30" customHeight="1">
      <c r="C54" s="62"/>
      <c r="D54" s="63"/>
      <c r="E54" s="69" t="s">
        <v>50</v>
      </c>
      <c r="F54" s="65">
        <v>2049662</v>
      </c>
      <c r="G54" s="65">
        <v>3747467</v>
      </c>
      <c r="H54" s="66">
        <v>5797129</v>
      </c>
      <c r="I54" s="67">
        <v>0</v>
      </c>
      <c r="J54" s="65">
        <v>9000313</v>
      </c>
      <c r="K54" s="65">
        <v>7801732</v>
      </c>
      <c r="L54" s="65">
        <v>5616660</v>
      </c>
      <c r="M54" s="65">
        <v>5369686</v>
      </c>
      <c r="N54" s="65">
        <v>2303831</v>
      </c>
      <c r="O54" s="130">
        <v>30092222</v>
      </c>
      <c r="P54" s="68">
        <v>35889351</v>
      </c>
    </row>
    <row r="55" spans="3:16" s="61" customFormat="1" ht="30" customHeight="1">
      <c r="C55" s="62"/>
      <c r="D55" s="63"/>
      <c r="E55" s="69" t="s">
        <v>51</v>
      </c>
      <c r="F55" s="65">
        <v>523116</v>
      </c>
      <c r="G55" s="65">
        <v>1281228</v>
      </c>
      <c r="H55" s="66">
        <v>1804344</v>
      </c>
      <c r="I55" s="67">
        <v>0</v>
      </c>
      <c r="J55" s="65">
        <v>3598606</v>
      </c>
      <c r="K55" s="65">
        <v>2521312</v>
      </c>
      <c r="L55" s="65">
        <v>1593695</v>
      </c>
      <c r="M55" s="65">
        <v>980935</v>
      </c>
      <c r="N55" s="65">
        <v>289067</v>
      </c>
      <c r="O55" s="130">
        <v>8983615</v>
      </c>
      <c r="P55" s="68">
        <v>10787959</v>
      </c>
    </row>
    <row r="56" spans="3:16" s="61" customFormat="1" ht="30" customHeight="1">
      <c r="C56" s="62"/>
      <c r="D56" s="70" t="s">
        <v>52</v>
      </c>
      <c r="E56" s="71"/>
      <c r="F56" s="65">
        <v>22881</v>
      </c>
      <c r="G56" s="65">
        <v>137981</v>
      </c>
      <c r="H56" s="66">
        <v>160862</v>
      </c>
      <c r="I56" s="67">
        <v>0</v>
      </c>
      <c r="J56" s="65">
        <v>954463</v>
      </c>
      <c r="K56" s="65">
        <v>1181509</v>
      </c>
      <c r="L56" s="65">
        <v>2324706</v>
      </c>
      <c r="M56" s="65">
        <v>2409212</v>
      </c>
      <c r="N56" s="65">
        <v>1516912</v>
      </c>
      <c r="O56" s="130">
        <v>8386802</v>
      </c>
      <c r="P56" s="68">
        <v>8547664</v>
      </c>
    </row>
    <row r="57" spans="3:16" s="61" customFormat="1" ht="30" customHeight="1">
      <c r="C57" s="62"/>
      <c r="D57" s="63"/>
      <c r="E57" s="69" t="s">
        <v>53</v>
      </c>
      <c r="F57" s="65">
        <v>12736</v>
      </c>
      <c r="G57" s="65">
        <v>111803</v>
      </c>
      <c r="H57" s="66">
        <v>124539</v>
      </c>
      <c r="I57" s="67">
        <v>0</v>
      </c>
      <c r="J57" s="65">
        <v>725371</v>
      </c>
      <c r="K57" s="65">
        <v>1079833</v>
      </c>
      <c r="L57" s="65">
        <v>2185342</v>
      </c>
      <c r="M57" s="65">
        <v>2349483</v>
      </c>
      <c r="N57" s="65">
        <v>1463265</v>
      </c>
      <c r="O57" s="130">
        <v>7803294</v>
      </c>
      <c r="P57" s="68">
        <v>7927833</v>
      </c>
    </row>
    <row r="58" spans="3:16" s="61" customFormat="1" ht="30" customHeight="1">
      <c r="C58" s="62"/>
      <c r="D58" s="63"/>
      <c r="E58" s="72" t="s">
        <v>54</v>
      </c>
      <c r="F58" s="65">
        <v>10145</v>
      </c>
      <c r="G58" s="65">
        <v>26178</v>
      </c>
      <c r="H58" s="66">
        <v>36323</v>
      </c>
      <c r="I58" s="67">
        <v>0</v>
      </c>
      <c r="J58" s="65">
        <v>229092</v>
      </c>
      <c r="K58" s="65">
        <v>101676</v>
      </c>
      <c r="L58" s="65">
        <v>139364</v>
      </c>
      <c r="M58" s="65">
        <v>59729</v>
      </c>
      <c r="N58" s="65">
        <v>53647</v>
      </c>
      <c r="O58" s="130">
        <v>583508</v>
      </c>
      <c r="P58" s="68">
        <v>619831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v>0</v>
      </c>
      <c r="I59" s="67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v>0</v>
      </c>
      <c r="P59" s="68">
        <v>0</v>
      </c>
    </row>
    <row r="60" spans="3:16" s="61" customFormat="1" ht="30" customHeight="1">
      <c r="C60" s="62"/>
      <c r="D60" s="70" t="s">
        <v>56</v>
      </c>
      <c r="E60" s="71"/>
      <c r="F60" s="65">
        <v>270727</v>
      </c>
      <c r="G60" s="65">
        <v>548006</v>
      </c>
      <c r="H60" s="66">
        <v>818733</v>
      </c>
      <c r="I60" s="67">
        <v>0</v>
      </c>
      <c r="J60" s="65">
        <v>941051</v>
      </c>
      <c r="K60" s="65">
        <v>1534391</v>
      </c>
      <c r="L60" s="65">
        <v>1284789</v>
      </c>
      <c r="M60" s="65">
        <v>1021673</v>
      </c>
      <c r="N60" s="65">
        <v>545882</v>
      </c>
      <c r="O60" s="130">
        <v>5327786</v>
      </c>
      <c r="P60" s="68">
        <v>6146519</v>
      </c>
    </row>
    <row r="61" spans="3:16" s="61" customFormat="1" ht="30" customHeight="1">
      <c r="C61" s="62"/>
      <c r="D61" s="63"/>
      <c r="E61" s="72" t="s">
        <v>57</v>
      </c>
      <c r="F61" s="65">
        <v>270727</v>
      </c>
      <c r="G61" s="65">
        <v>548006</v>
      </c>
      <c r="H61" s="66">
        <v>818733</v>
      </c>
      <c r="I61" s="67">
        <v>0</v>
      </c>
      <c r="J61" s="65">
        <v>941051</v>
      </c>
      <c r="K61" s="65">
        <v>1534391</v>
      </c>
      <c r="L61" s="65">
        <v>1284789</v>
      </c>
      <c r="M61" s="65">
        <v>1021673</v>
      </c>
      <c r="N61" s="65">
        <v>545882</v>
      </c>
      <c r="O61" s="130">
        <v>5327786</v>
      </c>
      <c r="P61" s="68">
        <v>6146519</v>
      </c>
    </row>
    <row r="62" spans="3:16" s="61" customFormat="1" ht="30" customHeight="1" hidden="1">
      <c r="C62" s="62"/>
      <c r="D62" s="63"/>
      <c r="E62" s="72" t="s">
        <v>58</v>
      </c>
      <c r="F62" s="65">
        <v>0</v>
      </c>
      <c r="G62" s="65">
        <v>0</v>
      </c>
      <c r="H62" s="66"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30">
        <v>0</v>
      </c>
      <c r="P62" s="68">
        <v>0</v>
      </c>
    </row>
    <row r="63" spans="3:16" s="61" customFormat="1" ht="30" customHeight="1" hidden="1">
      <c r="C63" s="62"/>
      <c r="D63" s="63"/>
      <c r="E63" s="72" t="s">
        <v>59</v>
      </c>
      <c r="F63" s="65">
        <v>0</v>
      </c>
      <c r="G63" s="65">
        <v>0</v>
      </c>
      <c r="H63" s="66">
        <v>0</v>
      </c>
      <c r="I63" s="67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130">
        <v>0</v>
      </c>
      <c r="P63" s="68">
        <v>0</v>
      </c>
    </row>
    <row r="64" spans="3:16" s="61" customFormat="1" ht="30" customHeight="1">
      <c r="C64" s="62"/>
      <c r="D64" s="74" t="s">
        <v>60</v>
      </c>
      <c r="E64" s="75"/>
      <c r="F64" s="65">
        <v>169243</v>
      </c>
      <c r="G64" s="65">
        <v>134304</v>
      </c>
      <c r="H64" s="66">
        <v>303547</v>
      </c>
      <c r="I64" s="67">
        <v>0</v>
      </c>
      <c r="J64" s="65">
        <v>1428173</v>
      </c>
      <c r="K64" s="65">
        <v>1221964</v>
      </c>
      <c r="L64" s="65">
        <v>1137266</v>
      </c>
      <c r="M64" s="65">
        <v>1446381</v>
      </c>
      <c r="N64" s="65">
        <v>727030</v>
      </c>
      <c r="O64" s="130">
        <v>5960814</v>
      </c>
      <c r="P64" s="68">
        <v>6264361</v>
      </c>
    </row>
    <row r="65" spans="3:16" s="61" customFormat="1" ht="30" customHeight="1" thickBot="1">
      <c r="C65" s="76"/>
      <c r="D65" s="77" t="s">
        <v>61</v>
      </c>
      <c r="E65" s="78"/>
      <c r="F65" s="79">
        <v>886360</v>
      </c>
      <c r="G65" s="79">
        <v>896660</v>
      </c>
      <c r="H65" s="80">
        <v>1783020</v>
      </c>
      <c r="I65" s="81">
        <v>0</v>
      </c>
      <c r="J65" s="79">
        <v>3487219</v>
      </c>
      <c r="K65" s="79">
        <v>2148984</v>
      </c>
      <c r="L65" s="79">
        <v>1538487</v>
      </c>
      <c r="M65" s="79">
        <v>1049303</v>
      </c>
      <c r="N65" s="79">
        <v>469814</v>
      </c>
      <c r="O65" s="131">
        <v>8693807</v>
      </c>
      <c r="P65" s="82">
        <v>10476827</v>
      </c>
    </row>
    <row r="66" spans="3:16" s="61" customFormat="1" ht="30" customHeight="1">
      <c r="C66" s="59" t="s">
        <v>62</v>
      </c>
      <c r="D66" s="83"/>
      <c r="E66" s="84"/>
      <c r="F66" s="60">
        <v>77150</v>
      </c>
      <c r="G66" s="60">
        <v>158250</v>
      </c>
      <c r="H66" s="85">
        <v>235400</v>
      </c>
      <c r="I66" s="86">
        <v>0</v>
      </c>
      <c r="J66" s="60">
        <v>9186116</v>
      </c>
      <c r="K66" s="60">
        <v>8819329</v>
      </c>
      <c r="L66" s="60">
        <v>11203747</v>
      </c>
      <c r="M66" s="60">
        <v>11270428</v>
      </c>
      <c r="N66" s="60">
        <v>7838975</v>
      </c>
      <c r="O66" s="129">
        <v>48318595</v>
      </c>
      <c r="P66" s="87">
        <v>48553995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91">
        <v>0</v>
      </c>
      <c r="J67" s="89">
        <v>760329</v>
      </c>
      <c r="K67" s="89">
        <v>1210074</v>
      </c>
      <c r="L67" s="89">
        <v>1442318</v>
      </c>
      <c r="M67" s="89">
        <v>1112038</v>
      </c>
      <c r="N67" s="89">
        <v>296271</v>
      </c>
      <c r="O67" s="132">
        <v>4821030</v>
      </c>
      <c r="P67" s="92">
        <v>4821030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5">
        <v>0</v>
      </c>
      <c r="I68" s="91">
        <v>0</v>
      </c>
      <c r="J68" s="65">
        <v>46226</v>
      </c>
      <c r="K68" s="65">
        <v>67114</v>
      </c>
      <c r="L68" s="65">
        <v>58611</v>
      </c>
      <c r="M68" s="65">
        <v>39202</v>
      </c>
      <c r="N68" s="65">
        <v>42096</v>
      </c>
      <c r="O68" s="130">
        <v>253249</v>
      </c>
      <c r="P68" s="68">
        <v>253249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5">
        <v>0</v>
      </c>
      <c r="I69" s="91">
        <v>0</v>
      </c>
      <c r="J69" s="65">
        <v>4634461</v>
      </c>
      <c r="K69" s="65">
        <v>3677527</v>
      </c>
      <c r="L69" s="65">
        <v>2790999</v>
      </c>
      <c r="M69" s="65">
        <v>1896547</v>
      </c>
      <c r="N69" s="65">
        <v>813994</v>
      </c>
      <c r="O69" s="130">
        <v>13813528</v>
      </c>
      <c r="P69" s="68">
        <v>13813528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9151</v>
      </c>
      <c r="H70" s="65">
        <v>9151</v>
      </c>
      <c r="I70" s="67">
        <v>0</v>
      </c>
      <c r="J70" s="65">
        <v>507146</v>
      </c>
      <c r="K70" s="65">
        <v>367430</v>
      </c>
      <c r="L70" s="65">
        <v>858971</v>
      </c>
      <c r="M70" s="65">
        <v>620948</v>
      </c>
      <c r="N70" s="65">
        <v>501009</v>
      </c>
      <c r="O70" s="130">
        <v>2855504</v>
      </c>
      <c r="P70" s="68">
        <v>2864655</v>
      </c>
    </row>
    <row r="71" spans="3:16" s="61" customFormat="1" ht="30" customHeight="1">
      <c r="C71" s="62"/>
      <c r="D71" s="74" t="s">
        <v>66</v>
      </c>
      <c r="E71" s="75"/>
      <c r="F71" s="65">
        <v>77150</v>
      </c>
      <c r="G71" s="65">
        <v>125007</v>
      </c>
      <c r="H71" s="65">
        <v>202157</v>
      </c>
      <c r="I71" s="67">
        <v>0</v>
      </c>
      <c r="J71" s="65">
        <v>1407456</v>
      </c>
      <c r="K71" s="65">
        <v>1257973</v>
      </c>
      <c r="L71" s="65">
        <v>1298516</v>
      </c>
      <c r="M71" s="65">
        <v>591317</v>
      </c>
      <c r="N71" s="65">
        <v>408725</v>
      </c>
      <c r="O71" s="130">
        <v>4963987</v>
      </c>
      <c r="P71" s="68">
        <v>5166144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24092</v>
      </c>
      <c r="H72" s="65">
        <v>24092</v>
      </c>
      <c r="I72" s="91">
        <v>0</v>
      </c>
      <c r="J72" s="65">
        <v>1742782</v>
      </c>
      <c r="K72" s="65">
        <v>2055671</v>
      </c>
      <c r="L72" s="65">
        <v>2926551</v>
      </c>
      <c r="M72" s="65">
        <v>2092647</v>
      </c>
      <c r="N72" s="65">
        <v>1004230</v>
      </c>
      <c r="O72" s="130">
        <v>9821881</v>
      </c>
      <c r="P72" s="68">
        <v>9845973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5">
        <v>0</v>
      </c>
      <c r="I73" s="91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93" t="s">
        <v>69</v>
      </c>
      <c r="E74" s="194"/>
      <c r="F74" s="65">
        <v>0</v>
      </c>
      <c r="G74" s="65">
        <v>0</v>
      </c>
      <c r="H74" s="66">
        <v>0</v>
      </c>
      <c r="I74" s="91">
        <v>0</v>
      </c>
      <c r="J74" s="65">
        <v>87716</v>
      </c>
      <c r="K74" s="65">
        <v>183540</v>
      </c>
      <c r="L74" s="65">
        <v>1827781</v>
      </c>
      <c r="M74" s="65">
        <v>4917729</v>
      </c>
      <c r="N74" s="65">
        <v>4772650</v>
      </c>
      <c r="O74" s="130">
        <v>11789416</v>
      </c>
      <c r="P74" s="68">
        <v>11789416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v>0</v>
      </c>
      <c r="I75" s="95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97">
        <v>0</v>
      </c>
      <c r="J76" s="60">
        <v>3962656</v>
      </c>
      <c r="K76" s="60">
        <v>5346859</v>
      </c>
      <c r="L76" s="60">
        <v>12161094</v>
      </c>
      <c r="M76" s="60">
        <v>24052242</v>
      </c>
      <c r="N76" s="60">
        <v>20571235</v>
      </c>
      <c r="O76" s="129">
        <v>66094086</v>
      </c>
      <c r="P76" s="87">
        <v>66094086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91">
        <v>0</v>
      </c>
      <c r="J77" s="65">
        <v>254232</v>
      </c>
      <c r="K77" s="65">
        <v>580392</v>
      </c>
      <c r="L77" s="65">
        <v>4896998</v>
      </c>
      <c r="M77" s="65">
        <v>12404119</v>
      </c>
      <c r="N77" s="65">
        <v>11990952</v>
      </c>
      <c r="O77" s="130">
        <v>30126693</v>
      </c>
      <c r="P77" s="68">
        <v>30126693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91">
        <v>0</v>
      </c>
      <c r="J78" s="65">
        <v>3603755</v>
      </c>
      <c r="K78" s="65">
        <v>4524180</v>
      </c>
      <c r="L78" s="65">
        <v>5225543</v>
      </c>
      <c r="M78" s="65">
        <v>5942375</v>
      </c>
      <c r="N78" s="65">
        <v>3322244</v>
      </c>
      <c r="O78" s="130">
        <v>22618097</v>
      </c>
      <c r="P78" s="68">
        <v>22618097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98">
        <v>0</v>
      </c>
      <c r="J79" s="79">
        <v>104669</v>
      </c>
      <c r="K79" s="79">
        <v>242287</v>
      </c>
      <c r="L79" s="79">
        <v>2038553</v>
      </c>
      <c r="M79" s="79">
        <v>5705748</v>
      </c>
      <c r="N79" s="79">
        <v>5258039</v>
      </c>
      <c r="O79" s="131">
        <v>13349296</v>
      </c>
      <c r="P79" s="82">
        <v>13349296</v>
      </c>
    </row>
    <row r="80" spans="3:16" s="61" customFormat="1" ht="30" customHeight="1" thickBot="1">
      <c r="C80" s="197" t="s">
        <v>75</v>
      </c>
      <c r="D80" s="198"/>
      <c r="E80" s="198"/>
      <c r="F80" s="99">
        <v>5305583</v>
      </c>
      <c r="G80" s="99">
        <v>9163003</v>
      </c>
      <c r="H80" s="101">
        <v>14468586</v>
      </c>
      <c r="I80" s="102">
        <v>0</v>
      </c>
      <c r="J80" s="99">
        <v>37127219</v>
      </c>
      <c r="K80" s="99">
        <v>34647835</v>
      </c>
      <c r="L80" s="99">
        <v>40142343</v>
      </c>
      <c r="M80" s="99">
        <v>50696584</v>
      </c>
      <c r="N80" s="99">
        <v>36830222</v>
      </c>
      <c r="O80" s="134">
        <v>199444203</v>
      </c>
      <c r="P80" s="103">
        <v>213912789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89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77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56546705</v>
      </c>
      <c r="G10" s="60">
        <f>SUM(G11,G17,G20,G24,G28,G29)</f>
        <v>92616435</v>
      </c>
      <c r="H10" s="85">
        <f>SUM(F10:G10)</f>
        <v>149163140</v>
      </c>
      <c r="I10" s="135">
        <f aca="true" t="shared" si="0" ref="I10:N10">SUM(I11,I17,I20,I24,I28,I29)</f>
        <v>0</v>
      </c>
      <c r="J10" s="60">
        <f t="shared" si="0"/>
        <v>244672170</v>
      </c>
      <c r="K10" s="60">
        <f t="shared" si="0"/>
        <v>206794222</v>
      </c>
      <c r="L10" s="60">
        <f t="shared" si="0"/>
        <v>169790775</v>
      </c>
      <c r="M10" s="60">
        <f t="shared" si="0"/>
        <v>154244730</v>
      </c>
      <c r="N10" s="60">
        <f t="shared" si="0"/>
        <v>84879309</v>
      </c>
      <c r="O10" s="129">
        <f>SUM(I10:N10)</f>
        <v>860381206</v>
      </c>
      <c r="P10" s="87">
        <f>SUM(O10,H10)</f>
        <v>1009544346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13065238</v>
      </c>
      <c r="G11" s="65">
        <v>22592845</v>
      </c>
      <c r="H11" s="66">
        <v>35658083</v>
      </c>
      <c r="I11" s="136">
        <v>0</v>
      </c>
      <c r="J11" s="65">
        <v>45702759</v>
      </c>
      <c r="K11" s="65">
        <v>40761461</v>
      </c>
      <c r="L11" s="65">
        <v>32882516</v>
      </c>
      <c r="M11" s="65">
        <v>30978029</v>
      </c>
      <c r="N11" s="65">
        <v>25742048</v>
      </c>
      <c r="O11" s="130">
        <v>176066813</v>
      </c>
      <c r="P11" s="68">
        <v>211724896</v>
      </c>
    </row>
    <row r="12" spans="3:16" s="61" customFormat="1" ht="30" customHeight="1">
      <c r="C12" s="62"/>
      <c r="D12" s="63"/>
      <c r="E12" s="69" t="s">
        <v>44</v>
      </c>
      <c r="F12" s="65">
        <v>10841898</v>
      </c>
      <c r="G12" s="65">
        <v>17142405</v>
      </c>
      <c r="H12" s="66">
        <v>27984303</v>
      </c>
      <c r="I12" s="136">
        <v>0</v>
      </c>
      <c r="J12" s="65">
        <v>31068207</v>
      </c>
      <c r="K12" s="65">
        <v>27455974</v>
      </c>
      <c r="L12" s="65">
        <v>21494090</v>
      </c>
      <c r="M12" s="65">
        <v>20422000</v>
      </c>
      <c r="N12" s="65">
        <v>17509968</v>
      </c>
      <c r="O12" s="130">
        <v>117950239</v>
      </c>
      <c r="P12" s="68">
        <v>145934542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v>0</v>
      </c>
      <c r="I13" s="136">
        <v>0</v>
      </c>
      <c r="J13" s="65">
        <v>26055</v>
      </c>
      <c r="K13" s="65">
        <v>229947</v>
      </c>
      <c r="L13" s="65">
        <v>1111181</v>
      </c>
      <c r="M13" s="65">
        <v>1870881</v>
      </c>
      <c r="N13" s="65">
        <v>2256028</v>
      </c>
      <c r="O13" s="130">
        <v>5494092</v>
      </c>
      <c r="P13" s="68">
        <v>5494092</v>
      </c>
    </row>
    <row r="14" spans="3:16" s="61" customFormat="1" ht="30" customHeight="1">
      <c r="C14" s="62"/>
      <c r="D14" s="63"/>
      <c r="E14" s="69" t="s">
        <v>46</v>
      </c>
      <c r="F14" s="65">
        <v>759040</v>
      </c>
      <c r="G14" s="65">
        <v>2035340</v>
      </c>
      <c r="H14" s="66">
        <v>2794380</v>
      </c>
      <c r="I14" s="136">
        <v>0</v>
      </c>
      <c r="J14" s="65">
        <v>5881820</v>
      </c>
      <c r="K14" s="65">
        <v>5093300</v>
      </c>
      <c r="L14" s="65">
        <v>4335462</v>
      </c>
      <c r="M14" s="65">
        <v>4917808</v>
      </c>
      <c r="N14" s="65">
        <v>3780212</v>
      </c>
      <c r="O14" s="130">
        <v>24008602</v>
      </c>
      <c r="P14" s="68">
        <v>26802982</v>
      </c>
    </row>
    <row r="15" spans="3:16" s="61" customFormat="1" ht="30" customHeight="1">
      <c r="C15" s="62"/>
      <c r="D15" s="63"/>
      <c r="E15" s="69" t="s">
        <v>47</v>
      </c>
      <c r="F15" s="65">
        <v>1105490</v>
      </c>
      <c r="G15" s="65">
        <v>2995360</v>
      </c>
      <c r="H15" s="66">
        <v>4100850</v>
      </c>
      <c r="I15" s="136">
        <v>0</v>
      </c>
      <c r="J15" s="65">
        <v>6425147</v>
      </c>
      <c r="K15" s="65">
        <v>5456550</v>
      </c>
      <c r="L15" s="65">
        <v>4146453</v>
      </c>
      <c r="M15" s="65">
        <v>2307940</v>
      </c>
      <c r="N15" s="65">
        <v>1299260</v>
      </c>
      <c r="O15" s="130">
        <v>19635350</v>
      </c>
      <c r="P15" s="68">
        <v>23736200</v>
      </c>
    </row>
    <row r="16" spans="3:16" s="61" customFormat="1" ht="30" customHeight="1">
      <c r="C16" s="62"/>
      <c r="D16" s="63"/>
      <c r="E16" s="69" t="s">
        <v>48</v>
      </c>
      <c r="F16" s="65">
        <v>358810</v>
      </c>
      <c r="G16" s="65">
        <v>419740</v>
      </c>
      <c r="H16" s="66">
        <v>778550</v>
      </c>
      <c r="I16" s="136">
        <v>0</v>
      </c>
      <c r="J16" s="65">
        <v>2301530</v>
      </c>
      <c r="K16" s="65">
        <v>2525690</v>
      </c>
      <c r="L16" s="65">
        <v>1795330</v>
      </c>
      <c r="M16" s="65">
        <v>1459400</v>
      </c>
      <c r="N16" s="65">
        <v>896580</v>
      </c>
      <c r="O16" s="130">
        <v>8978530</v>
      </c>
      <c r="P16" s="68">
        <v>9757080</v>
      </c>
    </row>
    <row r="17" spans="3:16" s="61" customFormat="1" ht="30" customHeight="1">
      <c r="C17" s="62"/>
      <c r="D17" s="70" t="s">
        <v>49</v>
      </c>
      <c r="E17" s="71"/>
      <c r="F17" s="65">
        <v>25729362</v>
      </c>
      <c r="G17" s="65">
        <v>50293563</v>
      </c>
      <c r="H17" s="66">
        <v>76022925</v>
      </c>
      <c r="I17" s="136">
        <v>0</v>
      </c>
      <c r="J17" s="65">
        <v>126014977</v>
      </c>
      <c r="K17" s="65">
        <v>103258463</v>
      </c>
      <c r="L17" s="65">
        <v>72138137</v>
      </c>
      <c r="M17" s="65">
        <v>63514698</v>
      </c>
      <c r="N17" s="65">
        <v>25938744</v>
      </c>
      <c r="O17" s="130">
        <v>390865019</v>
      </c>
      <c r="P17" s="68">
        <v>466887944</v>
      </c>
    </row>
    <row r="18" spans="3:16" s="61" customFormat="1" ht="30" customHeight="1">
      <c r="C18" s="62"/>
      <c r="D18" s="63"/>
      <c r="E18" s="69" t="s">
        <v>50</v>
      </c>
      <c r="F18" s="65">
        <v>20497819</v>
      </c>
      <c r="G18" s="65">
        <v>37481283</v>
      </c>
      <c r="H18" s="66">
        <v>57979102</v>
      </c>
      <c r="I18" s="136">
        <v>0</v>
      </c>
      <c r="J18" s="65">
        <v>90026764</v>
      </c>
      <c r="K18" s="65">
        <v>78041049</v>
      </c>
      <c r="L18" s="65">
        <v>56201187</v>
      </c>
      <c r="M18" s="65">
        <v>53705348</v>
      </c>
      <c r="N18" s="65">
        <v>23048074</v>
      </c>
      <c r="O18" s="130">
        <v>301022422</v>
      </c>
      <c r="P18" s="68">
        <v>359001524</v>
      </c>
    </row>
    <row r="19" spans="3:16" s="61" customFormat="1" ht="30" customHeight="1">
      <c r="C19" s="62"/>
      <c r="D19" s="63"/>
      <c r="E19" s="69" t="s">
        <v>51</v>
      </c>
      <c r="F19" s="65">
        <v>5231543</v>
      </c>
      <c r="G19" s="65">
        <v>12812280</v>
      </c>
      <c r="H19" s="66">
        <v>18043823</v>
      </c>
      <c r="I19" s="136">
        <v>0</v>
      </c>
      <c r="J19" s="65">
        <v>35988213</v>
      </c>
      <c r="K19" s="65">
        <v>25217414</v>
      </c>
      <c r="L19" s="65">
        <v>15936950</v>
      </c>
      <c r="M19" s="65">
        <v>9809350</v>
      </c>
      <c r="N19" s="65">
        <v>2890670</v>
      </c>
      <c r="O19" s="130">
        <v>89842597</v>
      </c>
      <c r="P19" s="68">
        <v>107886420</v>
      </c>
    </row>
    <row r="20" spans="3:16" s="61" customFormat="1" ht="30" customHeight="1">
      <c r="C20" s="62"/>
      <c r="D20" s="70" t="s">
        <v>52</v>
      </c>
      <c r="E20" s="71"/>
      <c r="F20" s="65">
        <v>228810</v>
      </c>
      <c r="G20" s="65">
        <v>1379810</v>
      </c>
      <c r="H20" s="66">
        <v>1608620</v>
      </c>
      <c r="I20" s="136">
        <v>0</v>
      </c>
      <c r="J20" s="65">
        <v>9545217</v>
      </c>
      <c r="K20" s="65">
        <v>11816269</v>
      </c>
      <c r="L20" s="65">
        <v>23250742</v>
      </c>
      <c r="M20" s="65">
        <v>24096073</v>
      </c>
      <c r="N20" s="65">
        <v>15195490</v>
      </c>
      <c r="O20" s="130">
        <v>83903791</v>
      </c>
      <c r="P20" s="68">
        <v>85512411</v>
      </c>
    </row>
    <row r="21" spans="3:16" s="61" customFormat="1" ht="30" customHeight="1">
      <c r="C21" s="62"/>
      <c r="D21" s="63"/>
      <c r="E21" s="69" t="s">
        <v>53</v>
      </c>
      <c r="F21" s="65">
        <v>127360</v>
      </c>
      <c r="G21" s="65">
        <v>1118030</v>
      </c>
      <c r="H21" s="66">
        <v>1245390</v>
      </c>
      <c r="I21" s="136">
        <v>0</v>
      </c>
      <c r="J21" s="65">
        <v>7254297</v>
      </c>
      <c r="K21" s="65">
        <v>10799509</v>
      </c>
      <c r="L21" s="65">
        <v>21857102</v>
      </c>
      <c r="M21" s="65">
        <v>23498783</v>
      </c>
      <c r="N21" s="65">
        <v>14659020</v>
      </c>
      <c r="O21" s="130">
        <v>78068711</v>
      </c>
      <c r="P21" s="68">
        <v>79314101</v>
      </c>
    </row>
    <row r="22" spans="3:16" s="61" customFormat="1" ht="30" customHeight="1">
      <c r="C22" s="62"/>
      <c r="D22" s="63"/>
      <c r="E22" s="72" t="s">
        <v>54</v>
      </c>
      <c r="F22" s="65">
        <v>101450</v>
      </c>
      <c r="G22" s="65">
        <v>261780</v>
      </c>
      <c r="H22" s="66">
        <v>363230</v>
      </c>
      <c r="I22" s="136">
        <v>0</v>
      </c>
      <c r="J22" s="65">
        <v>2290920</v>
      </c>
      <c r="K22" s="65">
        <v>1016760</v>
      </c>
      <c r="L22" s="65">
        <v>1393640</v>
      </c>
      <c r="M22" s="65">
        <v>597290</v>
      </c>
      <c r="N22" s="65">
        <v>536470</v>
      </c>
      <c r="O22" s="130">
        <v>5835080</v>
      </c>
      <c r="P22" s="68">
        <v>6198310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v>0</v>
      </c>
      <c r="P23" s="68"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6957248</v>
      </c>
      <c r="G24" s="65">
        <f>SUM(G25:G27)</f>
        <v>8034306</v>
      </c>
      <c r="H24" s="66">
        <f>SUM(F24:G24)</f>
        <v>14991554</v>
      </c>
      <c r="I24" s="136">
        <f aca="true" t="shared" si="1" ref="I24:N24">SUM(I25:I27)</f>
        <v>0</v>
      </c>
      <c r="J24" s="65">
        <f t="shared" si="1"/>
        <v>14202594</v>
      </c>
      <c r="K24" s="65">
        <f t="shared" si="1"/>
        <v>17213463</v>
      </c>
      <c r="L24" s="65">
        <f t="shared" si="1"/>
        <v>14718625</v>
      </c>
      <c r="M24" s="65">
        <f t="shared" si="1"/>
        <v>10645492</v>
      </c>
      <c r="N24" s="65">
        <f t="shared" si="1"/>
        <v>5973060</v>
      </c>
      <c r="O24" s="130">
        <f>SUM(I24:N24)</f>
        <v>62753234</v>
      </c>
      <c r="P24" s="68">
        <f>SUM(O24,H24)</f>
        <v>77744788</v>
      </c>
    </row>
    <row r="25" spans="3:16" s="61" customFormat="1" ht="30" customHeight="1">
      <c r="C25" s="62"/>
      <c r="D25" s="63"/>
      <c r="E25" s="72" t="s">
        <v>57</v>
      </c>
      <c r="F25" s="65">
        <v>2707270</v>
      </c>
      <c r="G25" s="65">
        <v>5480060</v>
      </c>
      <c r="H25" s="66">
        <v>8187330</v>
      </c>
      <c r="I25" s="136">
        <v>0</v>
      </c>
      <c r="J25" s="65">
        <v>9410510</v>
      </c>
      <c r="K25" s="65">
        <v>15343910</v>
      </c>
      <c r="L25" s="65">
        <v>12847890</v>
      </c>
      <c r="M25" s="65">
        <v>10216730</v>
      </c>
      <c r="N25" s="65">
        <v>5458820</v>
      </c>
      <c r="O25" s="130">
        <v>53277860</v>
      </c>
      <c r="P25" s="68">
        <v>61465190</v>
      </c>
    </row>
    <row r="26" spans="3:16" s="61" customFormat="1" ht="30" customHeight="1">
      <c r="C26" s="62"/>
      <c r="D26" s="63"/>
      <c r="E26" s="72" t="s">
        <v>58</v>
      </c>
      <c r="F26" s="65">
        <v>695416</v>
      </c>
      <c r="G26" s="65">
        <v>509058</v>
      </c>
      <c r="H26" s="66">
        <f>SUM(F26:G26)</f>
        <v>1204474</v>
      </c>
      <c r="I26" s="136">
        <v>0</v>
      </c>
      <c r="J26" s="65">
        <v>1430965</v>
      </c>
      <c r="K26" s="65">
        <v>789316</v>
      </c>
      <c r="L26" s="65">
        <v>634324</v>
      </c>
      <c r="M26" s="65">
        <v>353106</v>
      </c>
      <c r="N26" s="65">
        <v>23760</v>
      </c>
      <c r="O26" s="130">
        <f>SUM(I26:N26)</f>
        <v>3231471</v>
      </c>
      <c r="P26" s="68">
        <f>SUM(O26,H26)</f>
        <v>4435945</v>
      </c>
    </row>
    <row r="27" spans="3:16" s="61" customFormat="1" ht="30" customHeight="1">
      <c r="C27" s="62"/>
      <c r="D27" s="63"/>
      <c r="E27" s="72" t="s">
        <v>59</v>
      </c>
      <c r="F27" s="65">
        <v>3554562</v>
      </c>
      <c r="G27" s="65">
        <v>2045188</v>
      </c>
      <c r="H27" s="66">
        <f>SUM(F27:G27)</f>
        <v>5599750</v>
      </c>
      <c r="I27" s="136">
        <v>0</v>
      </c>
      <c r="J27" s="65">
        <v>3361119</v>
      </c>
      <c r="K27" s="65">
        <v>1080237</v>
      </c>
      <c r="L27" s="65">
        <v>1236411</v>
      </c>
      <c r="M27" s="65">
        <v>75656</v>
      </c>
      <c r="N27" s="65">
        <v>490480</v>
      </c>
      <c r="O27" s="130">
        <f>SUM(I27:N27)</f>
        <v>6243903</v>
      </c>
      <c r="P27" s="68">
        <f>SUM(O27,H27)</f>
        <v>11843653</v>
      </c>
    </row>
    <row r="28" spans="3:16" s="61" customFormat="1" ht="30" customHeight="1">
      <c r="C28" s="62"/>
      <c r="D28" s="74" t="s">
        <v>60</v>
      </c>
      <c r="E28" s="75"/>
      <c r="F28" s="65">
        <v>1701845</v>
      </c>
      <c r="G28" s="65">
        <v>1348709</v>
      </c>
      <c r="H28" s="66">
        <v>3050554</v>
      </c>
      <c r="I28" s="136">
        <v>0</v>
      </c>
      <c r="J28" s="65">
        <v>14324558</v>
      </c>
      <c r="K28" s="65">
        <v>12243776</v>
      </c>
      <c r="L28" s="65">
        <v>11403901</v>
      </c>
      <c r="M28" s="65">
        <v>14515115</v>
      </c>
      <c r="N28" s="65">
        <v>7326269</v>
      </c>
      <c r="O28" s="130">
        <v>59813619</v>
      </c>
      <c r="P28" s="68">
        <v>62864173</v>
      </c>
    </row>
    <row r="29" spans="3:16" s="61" customFormat="1" ht="30" customHeight="1" thickBot="1">
      <c r="C29" s="76"/>
      <c r="D29" s="77" t="s">
        <v>61</v>
      </c>
      <c r="E29" s="78"/>
      <c r="F29" s="79">
        <v>8864202</v>
      </c>
      <c r="G29" s="79">
        <v>8967202</v>
      </c>
      <c r="H29" s="80">
        <v>17831404</v>
      </c>
      <c r="I29" s="137">
        <v>0</v>
      </c>
      <c r="J29" s="79">
        <v>34882065</v>
      </c>
      <c r="K29" s="79">
        <v>21500790</v>
      </c>
      <c r="L29" s="79">
        <v>15396854</v>
      </c>
      <c r="M29" s="79">
        <v>10495323</v>
      </c>
      <c r="N29" s="79">
        <v>4703698</v>
      </c>
      <c r="O29" s="131">
        <v>86978730</v>
      </c>
      <c r="P29" s="82">
        <v>104810134</v>
      </c>
    </row>
    <row r="30" spans="3:16" s="61" customFormat="1" ht="30" customHeight="1">
      <c r="C30" s="59" t="s">
        <v>62</v>
      </c>
      <c r="D30" s="83"/>
      <c r="E30" s="84"/>
      <c r="F30" s="60">
        <v>771500</v>
      </c>
      <c r="G30" s="60">
        <v>1582500</v>
      </c>
      <c r="H30" s="85">
        <v>2354000</v>
      </c>
      <c r="I30" s="135">
        <v>0</v>
      </c>
      <c r="J30" s="60">
        <v>91869712</v>
      </c>
      <c r="K30" s="60">
        <v>88237624</v>
      </c>
      <c r="L30" s="60">
        <v>112045284</v>
      </c>
      <c r="M30" s="60">
        <v>112708188</v>
      </c>
      <c r="N30" s="60">
        <v>78402100</v>
      </c>
      <c r="O30" s="129">
        <v>483262908</v>
      </c>
      <c r="P30" s="87">
        <v>485616908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7603290</v>
      </c>
      <c r="K31" s="89">
        <v>12118224</v>
      </c>
      <c r="L31" s="89">
        <v>14423180</v>
      </c>
      <c r="M31" s="89">
        <v>11120380</v>
      </c>
      <c r="N31" s="89">
        <v>2962710</v>
      </c>
      <c r="O31" s="132">
        <v>48227784</v>
      </c>
      <c r="P31" s="92">
        <v>48227784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462260</v>
      </c>
      <c r="K32" s="65">
        <v>671140</v>
      </c>
      <c r="L32" s="65">
        <v>586110</v>
      </c>
      <c r="M32" s="65">
        <v>392020</v>
      </c>
      <c r="N32" s="65">
        <v>420960</v>
      </c>
      <c r="O32" s="130">
        <v>2532490</v>
      </c>
      <c r="P32" s="68">
        <v>2532490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46353162</v>
      </c>
      <c r="K33" s="65">
        <v>36789536</v>
      </c>
      <c r="L33" s="65">
        <v>27917804</v>
      </c>
      <c r="M33" s="65">
        <v>18965470</v>
      </c>
      <c r="N33" s="65">
        <v>8152290</v>
      </c>
      <c r="O33" s="130">
        <v>138178262</v>
      </c>
      <c r="P33" s="68">
        <v>138178262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91510</v>
      </c>
      <c r="H34" s="66">
        <v>91510</v>
      </c>
      <c r="I34" s="136">
        <v>0</v>
      </c>
      <c r="J34" s="65">
        <v>5071460</v>
      </c>
      <c r="K34" s="65">
        <v>3674300</v>
      </c>
      <c r="L34" s="65">
        <v>8589710</v>
      </c>
      <c r="M34" s="65">
        <v>6209480</v>
      </c>
      <c r="N34" s="65">
        <v>5010090</v>
      </c>
      <c r="O34" s="130">
        <v>28555040</v>
      </c>
      <c r="P34" s="68">
        <v>28646550</v>
      </c>
    </row>
    <row r="35" spans="3:16" s="61" customFormat="1" ht="30" customHeight="1">
      <c r="C35" s="62"/>
      <c r="D35" s="74" t="s">
        <v>66</v>
      </c>
      <c r="E35" s="75"/>
      <c r="F35" s="65">
        <v>771500</v>
      </c>
      <c r="G35" s="65">
        <v>1250070</v>
      </c>
      <c r="H35" s="66">
        <v>2021570</v>
      </c>
      <c r="I35" s="136">
        <v>0</v>
      </c>
      <c r="J35" s="65">
        <v>14074560</v>
      </c>
      <c r="K35" s="65">
        <v>12579730</v>
      </c>
      <c r="L35" s="65">
        <v>12985160</v>
      </c>
      <c r="M35" s="65">
        <v>5913170</v>
      </c>
      <c r="N35" s="65">
        <v>4087250</v>
      </c>
      <c r="O35" s="130">
        <v>49639870</v>
      </c>
      <c r="P35" s="68">
        <v>51661440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240920</v>
      </c>
      <c r="H36" s="66">
        <v>240920</v>
      </c>
      <c r="I36" s="138">
        <v>0</v>
      </c>
      <c r="J36" s="65">
        <v>17427820</v>
      </c>
      <c r="K36" s="65">
        <v>20569294</v>
      </c>
      <c r="L36" s="65">
        <v>29265510</v>
      </c>
      <c r="M36" s="65">
        <v>20930378</v>
      </c>
      <c r="N36" s="65">
        <v>10042300</v>
      </c>
      <c r="O36" s="130">
        <v>98235302</v>
      </c>
      <c r="P36" s="68">
        <v>98476222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93" t="s">
        <v>69</v>
      </c>
      <c r="E38" s="200"/>
      <c r="F38" s="65">
        <v>0</v>
      </c>
      <c r="G38" s="65">
        <v>0</v>
      </c>
      <c r="H38" s="66">
        <v>0</v>
      </c>
      <c r="I38" s="138">
        <v>0</v>
      </c>
      <c r="J38" s="65">
        <v>877160</v>
      </c>
      <c r="K38" s="65">
        <v>1835400</v>
      </c>
      <c r="L38" s="65">
        <v>18277810</v>
      </c>
      <c r="M38" s="65">
        <v>49177290</v>
      </c>
      <c r="N38" s="65">
        <v>47726500</v>
      </c>
      <c r="O38" s="130">
        <v>117894160</v>
      </c>
      <c r="P38" s="68">
        <v>117894160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39636412</v>
      </c>
      <c r="K40" s="60">
        <v>53472219</v>
      </c>
      <c r="L40" s="60">
        <v>121656667</v>
      </c>
      <c r="M40" s="60">
        <v>240613228</v>
      </c>
      <c r="N40" s="60">
        <v>205833104</v>
      </c>
      <c r="O40" s="129">
        <v>661211630</v>
      </c>
      <c r="P40" s="87">
        <v>661211630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2548772</v>
      </c>
      <c r="K41" s="65">
        <v>5803920</v>
      </c>
      <c r="L41" s="65">
        <v>48982912</v>
      </c>
      <c r="M41" s="65">
        <v>124101806</v>
      </c>
      <c r="N41" s="65">
        <v>119998505</v>
      </c>
      <c r="O41" s="130">
        <v>301435915</v>
      </c>
      <c r="P41" s="68">
        <v>301435915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36037550</v>
      </c>
      <c r="K42" s="65">
        <v>45245429</v>
      </c>
      <c r="L42" s="65">
        <v>52288225</v>
      </c>
      <c r="M42" s="65">
        <v>59437060</v>
      </c>
      <c r="N42" s="65">
        <v>33242531</v>
      </c>
      <c r="O42" s="130">
        <v>226250795</v>
      </c>
      <c r="P42" s="68">
        <v>226250795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1050090</v>
      </c>
      <c r="K43" s="79">
        <v>2422870</v>
      </c>
      <c r="L43" s="79">
        <v>20385530</v>
      </c>
      <c r="M43" s="79">
        <v>57074362</v>
      </c>
      <c r="N43" s="79">
        <v>52592068</v>
      </c>
      <c r="O43" s="131">
        <v>133524920</v>
      </c>
      <c r="P43" s="82">
        <v>133524920</v>
      </c>
    </row>
    <row r="44" spans="3:16" s="61" customFormat="1" ht="30" customHeight="1" thickBot="1">
      <c r="C44" s="197" t="s">
        <v>75</v>
      </c>
      <c r="D44" s="198"/>
      <c r="E44" s="198"/>
      <c r="F44" s="99">
        <f>SUM(F10,F30,F40)</f>
        <v>57318205</v>
      </c>
      <c r="G44" s="99">
        <f>SUM(G10,G30,G40)</f>
        <v>94198935</v>
      </c>
      <c r="H44" s="101">
        <f>SUM(F44:G44)</f>
        <v>151517140</v>
      </c>
      <c r="I44" s="142">
        <f aca="true" t="shared" si="2" ref="I44:N44">SUM(I10,I30,I40)</f>
        <v>0</v>
      </c>
      <c r="J44" s="99">
        <f t="shared" si="2"/>
        <v>376178294</v>
      </c>
      <c r="K44" s="99">
        <f t="shared" si="2"/>
        <v>348504065</v>
      </c>
      <c r="L44" s="99">
        <f t="shared" si="2"/>
        <v>403492726</v>
      </c>
      <c r="M44" s="99">
        <f t="shared" si="2"/>
        <v>507566146</v>
      </c>
      <c r="N44" s="99">
        <f t="shared" si="2"/>
        <v>369114513</v>
      </c>
      <c r="O44" s="134">
        <f>SUM(I44:N44)</f>
        <v>2004855744</v>
      </c>
      <c r="P44" s="103">
        <f>SUM(O44,H44)</f>
        <v>2156372884</v>
      </c>
    </row>
    <row r="45" spans="3:17" s="61" customFormat="1" ht="30" customHeight="1" thickBot="1" thickTop="1">
      <c r="C45" s="100" t="s">
        <v>78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51273231</v>
      </c>
      <c r="G46" s="60">
        <f>SUM(G47,G53,G56,G60,G64,G65)</f>
        <v>83618551</v>
      </c>
      <c r="H46" s="85">
        <f>SUM(F46:G46)</f>
        <v>134891782</v>
      </c>
      <c r="I46" s="135">
        <f aca="true" t="shared" si="3" ref="I46:N46">SUM(I47,I53,I56,I60,I64,I65)</f>
        <v>0</v>
      </c>
      <c r="J46" s="60">
        <f t="shared" si="3"/>
        <v>221793331</v>
      </c>
      <c r="K46" s="60">
        <f t="shared" si="3"/>
        <v>186506416</v>
      </c>
      <c r="L46" s="60">
        <f t="shared" si="3"/>
        <v>152960693</v>
      </c>
      <c r="M46" s="60">
        <f t="shared" si="3"/>
        <v>138437817</v>
      </c>
      <c r="N46" s="60">
        <f t="shared" si="3"/>
        <v>75893362</v>
      </c>
      <c r="O46" s="129">
        <f>SUM(I46:N46)</f>
        <v>775591619</v>
      </c>
      <c r="P46" s="87">
        <f>SUM(O46,H46)</f>
        <v>910483401</v>
      </c>
      <c r="Q46" s="17"/>
    </row>
    <row r="47" spans="3:16" s="61" customFormat="1" ht="30" customHeight="1">
      <c r="C47" s="62"/>
      <c r="D47" s="63" t="s">
        <v>43</v>
      </c>
      <c r="E47" s="64"/>
      <c r="F47" s="65">
        <f>SUM(F48:F52)</f>
        <v>11616303</v>
      </c>
      <c r="G47" s="65">
        <f aca="true" t="shared" si="4" ref="G47:N47">SUM(G48:G52)</f>
        <v>20165400</v>
      </c>
      <c r="H47" s="66">
        <f aca="true" t="shared" si="5" ref="H47:H79">SUM(F47:G47)</f>
        <v>31781703</v>
      </c>
      <c r="I47" s="136">
        <f t="shared" si="4"/>
        <v>0</v>
      </c>
      <c r="J47" s="65">
        <f t="shared" si="4"/>
        <v>40661489</v>
      </c>
      <c r="K47" s="65">
        <f t="shared" si="4"/>
        <v>36238477</v>
      </c>
      <c r="L47" s="65">
        <f t="shared" si="4"/>
        <v>29266505</v>
      </c>
      <c r="M47" s="65">
        <f t="shared" si="4"/>
        <v>27571590</v>
      </c>
      <c r="N47" s="65">
        <f t="shared" si="4"/>
        <v>22864305</v>
      </c>
      <c r="O47" s="130">
        <f>SUM(I47:N47)</f>
        <v>156602366</v>
      </c>
      <c r="P47" s="68">
        <f aca="true" t="shared" si="6" ref="P47:P78">SUM(O47,H47)</f>
        <v>188384069</v>
      </c>
    </row>
    <row r="48" spans="3:16" s="61" customFormat="1" ht="30" customHeight="1">
      <c r="C48" s="62"/>
      <c r="D48" s="63"/>
      <c r="E48" s="69" t="s">
        <v>44</v>
      </c>
      <c r="F48" s="65">
        <v>9636968</v>
      </c>
      <c r="G48" s="65">
        <v>15312425</v>
      </c>
      <c r="H48" s="66">
        <f t="shared" si="5"/>
        <v>24949393</v>
      </c>
      <c r="I48" s="136">
        <v>0</v>
      </c>
      <c r="J48" s="65">
        <v>27631279</v>
      </c>
      <c r="K48" s="65">
        <f>24438139-16116-8090</f>
        <v>24413933</v>
      </c>
      <c r="L48" s="65">
        <v>19105976</v>
      </c>
      <c r="M48" s="65">
        <v>18150145</v>
      </c>
      <c r="N48" s="65">
        <v>15540996</v>
      </c>
      <c r="O48" s="130">
        <f aca="true" t="shared" si="7" ref="O48:O78">SUM(I48:N48)</f>
        <v>104842329</v>
      </c>
      <c r="P48" s="68">
        <f t="shared" si="6"/>
        <v>129791722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f t="shared" si="5"/>
        <v>0</v>
      </c>
      <c r="I49" s="136">
        <v>0</v>
      </c>
      <c r="J49" s="65">
        <v>23449</v>
      </c>
      <c r="K49" s="65">
        <v>205676</v>
      </c>
      <c r="L49" s="65">
        <v>1000062</v>
      </c>
      <c r="M49" s="65">
        <v>1673582</v>
      </c>
      <c r="N49" s="65">
        <v>2011283</v>
      </c>
      <c r="O49" s="130">
        <f t="shared" si="7"/>
        <v>4914052</v>
      </c>
      <c r="P49" s="68">
        <f t="shared" si="6"/>
        <v>4914052</v>
      </c>
    </row>
    <row r="50" spans="3:16" s="61" customFormat="1" ht="30" customHeight="1">
      <c r="C50" s="62"/>
      <c r="D50" s="63"/>
      <c r="E50" s="69" t="s">
        <v>46</v>
      </c>
      <c r="F50" s="65">
        <v>683136</v>
      </c>
      <c r="G50" s="65">
        <v>1802424</v>
      </c>
      <c r="H50" s="66">
        <f t="shared" si="5"/>
        <v>2485560</v>
      </c>
      <c r="I50" s="136">
        <v>0</v>
      </c>
      <c r="J50" s="65">
        <v>5232658</v>
      </c>
      <c r="K50" s="65">
        <v>4535680</v>
      </c>
      <c r="L50" s="65">
        <v>3870450</v>
      </c>
      <c r="M50" s="65">
        <v>4385884</v>
      </c>
      <c r="N50" s="65">
        <v>3350037</v>
      </c>
      <c r="O50" s="130">
        <f t="shared" si="7"/>
        <v>21374709</v>
      </c>
      <c r="P50" s="68">
        <f t="shared" si="6"/>
        <v>23860269</v>
      </c>
    </row>
    <row r="51" spans="3:16" s="61" customFormat="1" ht="30" customHeight="1">
      <c r="C51" s="62"/>
      <c r="D51" s="63"/>
      <c r="E51" s="69" t="s">
        <v>47</v>
      </c>
      <c r="F51" s="65">
        <v>982444</v>
      </c>
      <c r="G51" s="65">
        <v>2676728</v>
      </c>
      <c r="H51" s="66">
        <f t="shared" si="5"/>
        <v>3659172</v>
      </c>
      <c r="I51" s="136">
        <v>0</v>
      </c>
      <c r="J51" s="65">
        <v>5718564</v>
      </c>
      <c r="K51" s="65">
        <v>4834326</v>
      </c>
      <c r="L51" s="65">
        <v>3687399</v>
      </c>
      <c r="M51" s="65">
        <v>2056842</v>
      </c>
      <c r="N51" s="65">
        <v>1163671</v>
      </c>
      <c r="O51" s="130">
        <f t="shared" si="7"/>
        <v>17460802</v>
      </c>
      <c r="P51" s="68">
        <f t="shared" si="6"/>
        <v>21119974</v>
      </c>
    </row>
    <row r="52" spans="3:16" s="61" customFormat="1" ht="30" customHeight="1">
      <c r="C52" s="62"/>
      <c r="D52" s="63"/>
      <c r="E52" s="69" t="s">
        <v>48</v>
      </c>
      <c r="F52" s="65">
        <v>313755</v>
      </c>
      <c r="G52" s="65">
        <v>373823</v>
      </c>
      <c r="H52" s="66">
        <f t="shared" si="5"/>
        <v>687578</v>
      </c>
      <c r="I52" s="136">
        <v>0</v>
      </c>
      <c r="J52" s="65">
        <v>2055539</v>
      </c>
      <c r="K52" s="65">
        <v>2248862</v>
      </c>
      <c r="L52" s="65">
        <v>1602618</v>
      </c>
      <c r="M52" s="65">
        <v>1305137</v>
      </c>
      <c r="N52" s="65">
        <v>798318</v>
      </c>
      <c r="O52" s="130">
        <f t="shared" si="7"/>
        <v>8010474</v>
      </c>
      <c r="P52" s="68">
        <f>SUM(O52,H52)</f>
        <v>8698052</v>
      </c>
    </row>
    <row r="53" spans="3:16" s="61" customFormat="1" ht="30" customHeight="1">
      <c r="C53" s="62"/>
      <c r="D53" s="70" t="s">
        <v>49</v>
      </c>
      <c r="E53" s="71"/>
      <c r="F53" s="65">
        <f>SUM(F54:F55)</f>
        <v>22893603</v>
      </c>
      <c r="G53" s="65">
        <f aca="true" t="shared" si="8" ref="G53:N53">SUM(G54:G55)</f>
        <v>44865527</v>
      </c>
      <c r="H53" s="66">
        <f t="shared" si="5"/>
        <v>67759130</v>
      </c>
      <c r="I53" s="136">
        <f t="shared" si="8"/>
        <v>0</v>
      </c>
      <c r="J53" s="65">
        <f t="shared" si="8"/>
        <v>112284790</v>
      </c>
      <c r="K53" s="65">
        <f t="shared" si="8"/>
        <v>92015537</v>
      </c>
      <c r="L53" s="65">
        <f t="shared" si="8"/>
        <v>64268455</v>
      </c>
      <c r="M53" s="65">
        <f t="shared" si="8"/>
        <v>56505429</v>
      </c>
      <c r="N53" s="65">
        <f t="shared" si="8"/>
        <v>23072175</v>
      </c>
      <c r="O53" s="130">
        <f t="shared" si="7"/>
        <v>348146386</v>
      </c>
      <c r="P53" s="68">
        <f t="shared" si="6"/>
        <v>415905516</v>
      </c>
    </row>
    <row r="54" spans="3:16" s="61" customFormat="1" ht="30" customHeight="1">
      <c r="C54" s="62"/>
      <c r="D54" s="63"/>
      <c r="E54" s="69" t="s">
        <v>50</v>
      </c>
      <c r="F54" s="65">
        <v>18238642</v>
      </c>
      <c r="G54" s="65">
        <v>33450601</v>
      </c>
      <c r="H54" s="66">
        <f t="shared" si="5"/>
        <v>51689243</v>
      </c>
      <c r="I54" s="136">
        <v>0</v>
      </c>
      <c r="J54" s="65">
        <v>80246046</v>
      </c>
      <c r="K54" s="65">
        <v>69506246</v>
      </c>
      <c r="L54" s="65">
        <v>50174682</v>
      </c>
      <c r="M54" s="65">
        <v>47785927</v>
      </c>
      <c r="N54" s="65">
        <v>20517804</v>
      </c>
      <c r="O54" s="130">
        <f t="shared" si="7"/>
        <v>268230705</v>
      </c>
      <c r="P54" s="68">
        <f t="shared" si="6"/>
        <v>319919948</v>
      </c>
    </row>
    <row r="55" spans="3:16" s="61" customFormat="1" ht="30" customHeight="1">
      <c r="C55" s="62"/>
      <c r="D55" s="63"/>
      <c r="E55" s="69" t="s">
        <v>51</v>
      </c>
      <c r="F55" s="65">
        <v>4654961</v>
      </c>
      <c r="G55" s="65">
        <v>11414926</v>
      </c>
      <c r="H55" s="66">
        <f t="shared" si="5"/>
        <v>16069887</v>
      </c>
      <c r="I55" s="136">
        <v>0</v>
      </c>
      <c r="J55" s="65">
        <v>32038744</v>
      </c>
      <c r="K55" s="65">
        <v>22509291</v>
      </c>
      <c r="L55" s="65">
        <v>14093773</v>
      </c>
      <c r="M55" s="65">
        <v>8719502</v>
      </c>
      <c r="N55" s="65">
        <v>2554371</v>
      </c>
      <c r="O55" s="130">
        <f t="shared" si="7"/>
        <v>79915681</v>
      </c>
      <c r="P55" s="68">
        <f t="shared" si="6"/>
        <v>95985568</v>
      </c>
    </row>
    <row r="56" spans="3:16" s="61" customFormat="1" ht="30" customHeight="1">
      <c r="C56" s="62"/>
      <c r="D56" s="70" t="s">
        <v>52</v>
      </c>
      <c r="E56" s="71"/>
      <c r="F56" s="65">
        <f>SUM(F57:F59)</f>
        <v>200643</v>
      </c>
      <c r="G56" s="65">
        <f aca="true" t="shared" si="9" ref="G56:N56">SUM(G57:G59)</f>
        <v>1238451</v>
      </c>
      <c r="H56" s="66">
        <f t="shared" si="5"/>
        <v>1439094</v>
      </c>
      <c r="I56" s="136">
        <f t="shared" si="9"/>
        <v>0</v>
      </c>
      <c r="J56" s="65">
        <f t="shared" si="9"/>
        <v>8548845</v>
      </c>
      <c r="K56" s="65">
        <f t="shared" si="9"/>
        <v>10599226</v>
      </c>
      <c r="L56" s="65">
        <f t="shared" si="9"/>
        <v>20842207</v>
      </c>
      <c r="M56" s="65">
        <f t="shared" si="9"/>
        <v>21484805</v>
      </c>
      <c r="N56" s="65">
        <f t="shared" si="9"/>
        <v>13530741</v>
      </c>
      <c r="O56" s="130">
        <f t="shared" si="7"/>
        <v>75005824</v>
      </c>
      <c r="P56" s="68">
        <f t="shared" si="6"/>
        <v>76444918</v>
      </c>
    </row>
    <row r="57" spans="3:16" s="61" customFormat="1" ht="30" customHeight="1">
      <c r="C57" s="62"/>
      <c r="D57" s="63"/>
      <c r="E57" s="69" t="s">
        <v>53</v>
      </c>
      <c r="F57" s="65">
        <v>114624</v>
      </c>
      <c r="G57" s="65">
        <v>1002849</v>
      </c>
      <c r="H57" s="66">
        <f t="shared" si="5"/>
        <v>1117473</v>
      </c>
      <c r="I57" s="136">
        <v>0</v>
      </c>
      <c r="J57" s="65">
        <v>6492027</v>
      </c>
      <c r="K57" s="65">
        <v>9684142</v>
      </c>
      <c r="L57" s="65">
        <v>19596445</v>
      </c>
      <c r="M57" s="65">
        <v>20947244</v>
      </c>
      <c r="N57" s="65">
        <v>13047918</v>
      </c>
      <c r="O57" s="130">
        <f t="shared" si="7"/>
        <v>69767776</v>
      </c>
      <c r="P57" s="68">
        <f t="shared" si="6"/>
        <v>70885249</v>
      </c>
    </row>
    <row r="58" spans="3:16" s="61" customFormat="1" ht="30" customHeight="1">
      <c r="C58" s="62"/>
      <c r="D58" s="63"/>
      <c r="E58" s="72" t="s">
        <v>54</v>
      </c>
      <c r="F58" s="65">
        <v>86019</v>
      </c>
      <c r="G58" s="65">
        <v>235602</v>
      </c>
      <c r="H58" s="66">
        <f t="shared" si="5"/>
        <v>321621</v>
      </c>
      <c r="I58" s="136">
        <v>0</v>
      </c>
      <c r="J58" s="65">
        <v>2056818</v>
      </c>
      <c r="K58" s="65">
        <v>915084</v>
      </c>
      <c r="L58" s="65">
        <v>1245762</v>
      </c>
      <c r="M58" s="65">
        <v>537561</v>
      </c>
      <c r="N58" s="65">
        <v>482823</v>
      </c>
      <c r="O58" s="130">
        <f t="shared" si="7"/>
        <v>5238048</v>
      </c>
      <c r="P58" s="68">
        <f t="shared" si="6"/>
        <v>5559669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f t="shared" si="5"/>
        <v>0</v>
      </c>
      <c r="I59" s="136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f t="shared" si="7"/>
        <v>0</v>
      </c>
      <c r="P59" s="68">
        <f t="shared" si="6"/>
        <v>0</v>
      </c>
    </row>
    <row r="60" spans="3:16" s="61" customFormat="1" ht="30" customHeight="1">
      <c r="C60" s="62"/>
      <c r="D60" s="70" t="s">
        <v>56</v>
      </c>
      <c r="E60" s="71"/>
      <c r="F60" s="65">
        <f>SUM(F61:F63)</f>
        <v>6186824</v>
      </c>
      <c r="G60" s="65">
        <f aca="true" t="shared" si="10" ref="G60:N60">SUM(G61:G63)</f>
        <v>7188028</v>
      </c>
      <c r="H60" s="66">
        <f t="shared" si="5"/>
        <v>13374852</v>
      </c>
      <c r="I60" s="136">
        <f t="shared" si="10"/>
        <v>0</v>
      </c>
      <c r="J60" s="65">
        <f t="shared" si="10"/>
        <v>12668285</v>
      </c>
      <c r="K60" s="65">
        <f t="shared" si="10"/>
        <v>15333697</v>
      </c>
      <c r="L60" s="65">
        <f t="shared" si="10"/>
        <v>13126477</v>
      </c>
      <c r="M60" s="65">
        <f t="shared" si="10"/>
        <v>9480705</v>
      </c>
      <c r="N60" s="65">
        <f t="shared" si="10"/>
        <v>5318047</v>
      </c>
      <c r="O60" s="130">
        <f t="shared" si="7"/>
        <v>55927211</v>
      </c>
      <c r="P60" s="68">
        <f t="shared" si="6"/>
        <v>69302063</v>
      </c>
    </row>
    <row r="61" spans="3:16" s="61" customFormat="1" ht="30" customHeight="1">
      <c r="C61" s="62"/>
      <c r="D61" s="63"/>
      <c r="E61" s="72" t="s">
        <v>57</v>
      </c>
      <c r="F61" s="65">
        <v>2419682</v>
      </c>
      <c r="G61" s="65">
        <v>4900651</v>
      </c>
      <c r="H61" s="66">
        <f t="shared" si="5"/>
        <v>7320333</v>
      </c>
      <c r="I61" s="136">
        <v>0</v>
      </c>
      <c r="J61" s="65">
        <v>8391953</v>
      </c>
      <c r="K61" s="65">
        <v>13668063</v>
      </c>
      <c r="L61" s="65">
        <v>11445220</v>
      </c>
      <c r="M61" s="65">
        <v>9102636</v>
      </c>
      <c r="N61" s="65">
        <v>4855231</v>
      </c>
      <c r="O61" s="130">
        <f t="shared" si="7"/>
        <v>47463103</v>
      </c>
      <c r="P61" s="68">
        <f t="shared" si="6"/>
        <v>54783436</v>
      </c>
    </row>
    <row r="62" spans="3:16" s="61" customFormat="1" ht="30" customHeight="1">
      <c r="C62" s="62"/>
      <c r="D62" s="63"/>
      <c r="E62" s="72" t="s">
        <v>58</v>
      </c>
      <c r="F62" s="65">
        <v>625868</v>
      </c>
      <c r="G62" s="65">
        <v>458149</v>
      </c>
      <c r="H62" s="66">
        <f t="shared" si="5"/>
        <v>1084017</v>
      </c>
      <c r="I62" s="136">
        <v>0</v>
      </c>
      <c r="J62" s="65">
        <v>1271546</v>
      </c>
      <c r="K62" s="65">
        <v>694394</v>
      </c>
      <c r="L62" s="65">
        <v>568488</v>
      </c>
      <c r="M62" s="65">
        <v>309979</v>
      </c>
      <c r="N62" s="65">
        <v>21384</v>
      </c>
      <c r="O62" s="130">
        <f t="shared" si="7"/>
        <v>2865791</v>
      </c>
      <c r="P62" s="68">
        <f t="shared" si="6"/>
        <v>3949808</v>
      </c>
    </row>
    <row r="63" spans="3:16" s="61" customFormat="1" ht="30" customHeight="1">
      <c r="C63" s="62"/>
      <c r="D63" s="63"/>
      <c r="E63" s="72" t="s">
        <v>59</v>
      </c>
      <c r="F63" s="65">
        <v>3141274</v>
      </c>
      <c r="G63" s="65">
        <v>1829228</v>
      </c>
      <c r="H63" s="66">
        <f t="shared" si="5"/>
        <v>4970502</v>
      </c>
      <c r="I63" s="136">
        <v>0</v>
      </c>
      <c r="J63" s="65">
        <v>3004786</v>
      </c>
      <c r="K63" s="65">
        <v>971240</v>
      </c>
      <c r="L63" s="65">
        <v>1112769</v>
      </c>
      <c r="M63" s="65">
        <v>68090</v>
      </c>
      <c r="N63" s="65">
        <v>441432</v>
      </c>
      <c r="O63" s="130">
        <f t="shared" si="7"/>
        <v>5598317</v>
      </c>
      <c r="P63" s="68">
        <f t="shared" si="6"/>
        <v>10568819</v>
      </c>
    </row>
    <row r="64" spans="3:16" s="61" customFormat="1" ht="30" customHeight="1">
      <c r="C64" s="62"/>
      <c r="D64" s="74" t="s">
        <v>60</v>
      </c>
      <c r="E64" s="75"/>
      <c r="F64" s="65">
        <v>1511656</v>
      </c>
      <c r="G64" s="65">
        <v>1193943</v>
      </c>
      <c r="H64" s="66">
        <f t="shared" si="5"/>
        <v>2705599</v>
      </c>
      <c r="I64" s="136">
        <v>0</v>
      </c>
      <c r="J64" s="65">
        <v>12747857</v>
      </c>
      <c r="K64" s="65">
        <v>10818689</v>
      </c>
      <c r="L64" s="65">
        <v>10060195</v>
      </c>
      <c r="M64" s="65">
        <v>12899965</v>
      </c>
      <c r="N64" s="65">
        <v>6404396</v>
      </c>
      <c r="O64" s="130">
        <f t="shared" si="7"/>
        <v>52931102</v>
      </c>
      <c r="P64" s="68">
        <f t="shared" si="6"/>
        <v>55636701</v>
      </c>
    </row>
    <row r="65" spans="3:16" s="61" customFormat="1" ht="30" customHeight="1" thickBot="1">
      <c r="C65" s="76"/>
      <c r="D65" s="77" t="s">
        <v>61</v>
      </c>
      <c r="E65" s="78"/>
      <c r="F65" s="79">
        <v>8864202</v>
      </c>
      <c r="G65" s="79">
        <v>8967202</v>
      </c>
      <c r="H65" s="80">
        <f t="shared" si="5"/>
        <v>17831404</v>
      </c>
      <c r="I65" s="137">
        <v>0</v>
      </c>
      <c r="J65" s="79">
        <v>34882065</v>
      </c>
      <c r="K65" s="79">
        <v>21500790</v>
      </c>
      <c r="L65" s="79">
        <v>15396854</v>
      </c>
      <c r="M65" s="79">
        <v>10495323</v>
      </c>
      <c r="N65" s="79">
        <v>4703698</v>
      </c>
      <c r="O65" s="131">
        <f t="shared" si="7"/>
        <v>86978730</v>
      </c>
      <c r="P65" s="82">
        <f t="shared" si="6"/>
        <v>104810134</v>
      </c>
    </row>
    <row r="66" spans="3:16" s="61" customFormat="1" ht="30" customHeight="1">
      <c r="C66" s="59" t="s">
        <v>62</v>
      </c>
      <c r="D66" s="83"/>
      <c r="E66" s="84"/>
      <c r="F66" s="60">
        <f>SUM(F67:F75)</f>
        <v>689975</v>
      </c>
      <c r="G66" s="60">
        <f aca="true" t="shared" si="11" ref="G66:N66">SUM(G67:G75)</f>
        <v>1390210</v>
      </c>
      <c r="H66" s="85">
        <f t="shared" si="5"/>
        <v>2080185</v>
      </c>
      <c r="I66" s="135">
        <f t="shared" si="11"/>
        <v>0</v>
      </c>
      <c r="J66" s="60">
        <f t="shared" si="11"/>
        <v>82012102</v>
      </c>
      <c r="K66" s="60">
        <f t="shared" si="11"/>
        <v>78912416</v>
      </c>
      <c r="L66" s="60">
        <f t="shared" si="11"/>
        <v>99991231</v>
      </c>
      <c r="M66" s="60">
        <f t="shared" si="11"/>
        <v>100359806</v>
      </c>
      <c r="N66" s="60">
        <f t="shared" si="11"/>
        <v>69800009</v>
      </c>
      <c r="O66" s="129">
        <f t="shared" si="7"/>
        <v>431075564</v>
      </c>
      <c r="P66" s="87">
        <f t="shared" si="6"/>
        <v>433155749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f t="shared" si="5"/>
        <v>0</v>
      </c>
      <c r="I67" s="138">
        <v>0</v>
      </c>
      <c r="J67" s="89">
        <v>6830935</v>
      </c>
      <c r="K67" s="89">
        <v>10847446</v>
      </c>
      <c r="L67" s="89">
        <v>12911309</v>
      </c>
      <c r="M67" s="89">
        <v>9924834</v>
      </c>
      <c r="N67" s="89">
        <v>2625022</v>
      </c>
      <c r="O67" s="132">
        <f t="shared" si="7"/>
        <v>43139546</v>
      </c>
      <c r="P67" s="92">
        <f>SUM(O67,H67)</f>
        <v>43139546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6">
        <f t="shared" si="5"/>
        <v>0</v>
      </c>
      <c r="I68" s="138">
        <v>0</v>
      </c>
      <c r="J68" s="65">
        <v>413716</v>
      </c>
      <c r="K68" s="65">
        <v>604026</v>
      </c>
      <c r="L68" s="65">
        <v>523013</v>
      </c>
      <c r="M68" s="65">
        <v>350934</v>
      </c>
      <c r="N68" s="65">
        <v>378864</v>
      </c>
      <c r="O68" s="130">
        <f t="shared" si="7"/>
        <v>2270553</v>
      </c>
      <c r="P68" s="68">
        <f t="shared" si="6"/>
        <v>2270553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6">
        <f t="shared" si="5"/>
        <v>0</v>
      </c>
      <c r="I69" s="138">
        <v>0</v>
      </c>
      <c r="J69" s="65">
        <v>41365512</v>
      </c>
      <c r="K69" s="65">
        <v>32921779</v>
      </c>
      <c r="L69" s="65">
        <v>24997244</v>
      </c>
      <c r="M69" s="65">
        <v>16911902</v>
      </c>
      <c r="N69" s="65">
        <v>7284364</v>
      </c>
      <c r="O69" s="130">
        <f t="shared" si="7"/>
        <v>123480801</v>
      </c>
      <c r="P69" s="68">
        <f t="shared" si="6"/>
        <v>123480801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82359</v>
      </c>
      <c r="H70" s="66">
        <f t="shared" si="5"/>
        <v>82359</v>
      </c>
      <c r="I70" s="136">
        <v>0</v>
      </c>
      <c r="J70" s="65">
        <v>4522472</v>
      </c>
      <c r="K70" s="65">
        <v>3282307</v>
      </c>
      <c r="L70" s="65">
        <v>7654989</v>
      </c>
      <c r="M70" s="65">
        <v>5505919</v>
      </c>
      <c r="N70" s="65">
        <v>4409901</v>
      </c>
      <c r="O70" s="130">
        <f t="shared" si="7"/>
        <v>25375588</v>
      </c>
      <c r="P70" s="68">
        <f t="shared" si="6"/>
        <v>25457947</v>
      </c>
    </row>
    <row r="71" spans="3:16" s="61" customFormat="1" ht="30" customHeight="1">
      <c r="C71" s="62"/>
      <c r="D71" s="74" t="s">
        <v>66</v>
      </c>
      <c r="E71" s="75"/>
      <c r="F71" s="65">
        <v>689975</v>
      </c>
      <c r="G71" s="65">
        <v>1091023</v>
      </c>
      <c r="H71" s="66">
        <f t="shared" si="5"/>
        <v>1780998</v>
      </c>
      <c r="I71" s="136">
        <v>0</v>
      </c>
      <c r="J71" s="65">
        <v>12471882</v>
      </c>
      <c r="K71" s="65">
        <v>11248434</v>
      </c>
      <c r="L71" s="65">
        <v>11479649</v>
      </c>
      <c r="M71" s="65">
        <v>5262265</v>
      </c>
      <c r="N71" s="65">
        <v>3460739</v>
      </c>
      <c r="O71" s="130">
        <f>SUM(I71:N71)</f>
        <v>43922969</v>
      </c>
      <c r="P71" s="68">
        <f t="shared" si="6"/>
        <v>45703967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216828</v>
      </c>
      <c r="H72" s="66">
        <f t="shared" si="5"/>
        <v>216828</v>
      </c>
      <c r="I72" s="138">
        <v>0</v>
      </c>
      <c r="J72" s="65">
        <v>15618141</v>
      </c>
      <c r="K72" s="65">
        <v>18356564</v>
      </c>
      <c r="L72" s="65">
        <v>26057669</v>
      </c>
      <c r="M72" s="65">
        <v>18633855</v>
      </c>
      <c r="N72" s="65">
        <v>8947657</v>
      </c>
      <c r="O72" s="130">
        <f t="shared" si="7"/>
        <v>87613886</v>
      </c>
      <c r="P72" s="68">
        <f t="shared" si="6"/>
        <v>87830714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6">
        <f t="shared" si="5"/>
        <v>0</v>
      </c>
      <c r="I73" s="138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f t="shared" si="7"/>
        <v>0</v>
      </c>
      <c r="P73" s="68">
        <f t="shared" si="6"/>
        <v>0</v>
      </c>
    </row>
    <row r="74" spans="3:16" s="61" customFormat="1" ht="30" customHeight="1">
      <c r="C74" s="62"/>
      <c r="D74" s="193" t="s">
        <v>69</v>
      </c>
      <c r="E74" s="200"/>
      <c r="F74" s="65">
        <v>0</v>
      </c>
      <c r="G74" s="65">
        <v>0</v>
      </c>
      <c r="H74" s="66">
        <f t="shared" si="5"/>
        <v>0</v>
      </c>
      <c r="I74" s="138">
        <v>0</v>
      </c>
      <c r="J74" s="65">
        <v>789444</v>
      </c>
      <c r="K74" s="65">
        <v>1651860</v>
      </c>
      <c r="L74" s="65">
        <v>16367358</v>
      </c>
      <c r="M74" s="65">
        <v>43770097</v>
      </c>
      <c r="N74" s="65">
        <v>42693462</v>
      </c>
      <c r="O74" s="130">
        <f t="shared" si="7"/>
        <v>105272221</v>
      </c>
      <c r="P74" s="68">
        <f t="shared" si="6"/>
        <v>105272221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f t="shared" si="5"/>
        <v>0</v>
      </c>
      <c r="I75" s="139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f t="shared" si="7"/>
        <v>0</v>
      </c>
      <c r="P75" s="96">
        <f t="shared" si="6"/>
        <v>0</v>
      </c>
    </row>
    <row r="76" spans="3:16" s="61" customFormat="1" ht="30" customHeight="1">
      <c r="C76" s="59" t="s">
        <v>71</v>
      </c>
      <c r="D76" s="83"/>
      <c r="E76" s="84"/>
      <c r="F76" s="60">
        <f>SUM(F77:F79)</f>
        <v>0</v>
      </c>
      <c r="G76" s="60">
        <f aca="true" t="shared" si="12" ref="G76:N76">SUM(G77:G79)</f>
        <v>0</v>
      </c>
      <c r="H76" s="85">
        <f>SUM(F76:G76)</f>
        <v>0</v>
      </c>
      <c r="I76" s="140">
        <f t="shared" si="12"/>
        <v>0</v>
      </c>
      <c r="J76" s="60">
        <f t="shared" si="12"/>
        <v>35622052</v>
      </c>
      <c r="K76" s="60">
        <f t="shared" si="12"/>
        <v>47955414</v>
      </c>
      <c r="L76" s="60">
        <f t="shared" si="12"/>
        <v>109034538</v>
      </c>
      <c r="M76" s="60">
        <f t="shared" si="12"/>
        <v>215530177</v>
      </c>
      <c r="N76" s="60">
        <f t="shared" si="12"/>
        <v>184271359</v>
      </c>
      <c r="O76" s="129">
        <f>SUM(I76:N76)</f>
        <v>592413540</v>
      </c>
      <c r="P76" s="87">
        <f>SUM(O76,H76)</f>
        <v>592413540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f t="shared" si="5"/>
        <v>0</v>
      </c>
      <c r="I77" s="138">
        <v>0</v>
      </c>
      <c r="J77" s="65">
        <v>2314805</v>
      </c>
      <c r="K77" s="65">
        <v>5222052</v>
      </c>
      <c r="L77" s="65">
        <v>43988042</v>
      </c>
      <c r="M77" s="65">
        <v>111316154</v>
      </c>
      <c r="N77" s="65">
        <v>107446724</v>
      </c>
      <c r="O77" s="130">
        <f t="shared" si="7"/>
        <v>270287777</v>
      </c>
      <c r="P77" s="68">
        <f t="shared" si="6"/>
        <v>270287777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f t="shared" si="5"/>
        <v>0</v>
      </c>
      <c r="I78" s="138">
        <v>0</v>
      </c>
      <c r="J78" s="65">
        <v>32362166</v>
      </c>
      <c r="K78" s="65">
        <v>40563360</v>
      </c>
      <c r="L78" s="65">
        <v>46801356</v>
      </c>
      <c r="M78" s="65">
        <v>53033746</v>
      </c>
      <c r="N78" s="65">
        <v>29781479</v>
      </c>
      <c r="O78" s="130">
        <f t="shared" si="7"/>
        <v>202542107</v>
      </c>
      <c r="P78" s="68">
        <f t="shared" si="6"/>
        <v>202542107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f t="shared" si="5"/>
        <v>0</v>
      </c>
      <c r="I79" s="141">
        <v>0</v>
      </c>
      <c r="J79" s="79">
        <v>945081</v>
      </c>
      <c r="K79" s="79">
        <v>2170002</v>
      </c>
      <c r="L79" s="79">
        <v>18245140</v>
      </c>
      <c r="M79" s="79">
        <v>51180277</v>
      </c>
      <c r="N79" s="79">
        <v>47043156</v>
      </c>
      <c r="O79" s="131">
        <f>SUM(I79:N79)</f>
        <v>119583656</v>
      </c>
      <c r="P79" s="82">
        <f>SUM(O79,H79)</f>
        <v>119583656</v>
      </c>
    </row>
    <row r="80" spans="3:16" s="61" customFormat="1" ht="30" customHeight="1" thickBot="1">
      <c r="C80" s="197" t="s">
        <v>75</v>
      </c>
      <c r="D80" s="198"/>
      <c r="E80" s="198"/>
      <c r="F80" s="99">
        <f>SUM(F46,F66,F76)</f>
        <v>51963206</v>
      </c>
      <c r="G80" s="99">
        <f>SUM(G46,G66,G76)</f>
        <v>85008761</v>
      </c>
      <c r="H80" s="101">
        <f>SUM(F80:G80)</f>
        <v>136971967</v>
      </c>
      <c r="I80" s="142">
        <f aca="true" t="shared" si="13" ref="I80:N80">SUM(I46,I66,I76)</f>
        <v>0</v>
      </c>
      <c r="J80" s="99">
        <f t="shared" si="13"/>
        <v>339427485</v>
      </c>
      <c r="K80" s="99">
        <f t="shared" si="13"/>
        <v>313374246</v>
      </c>
      <c r="L80" s="99">
        <f t="shared" si="13"/>
        <v>361986462</v>
      </c>
      <c r="M80" s="99">
        <f t="shared" si="13"/>
        <v>454327800</v>
      </c>
      <c r="N80" s="99">
        <f t="shared" si="13"/>
        <v>329964730</v>
      </c>
      <c r="O80" s="134">
        <f>SUM(I80:N80)</f>
        <v>1799080723</v>
      </c>
      <c r="P80" s="103">
        <f>SUM(O80,H80)</f>
        <v>1936052690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2017-04-28T07:32:08Z</cp:lastPrinted>
  <dcterms:created xsi:type="dcterms:W3CDTF">2012-04-10T04:28:23Z</dcterms:created>
  <dcterms:modified xsi:type="dcterms:W3CDTF">2018-07-02T01:49:57Z</dcterms:modified>
  <cp:category/>
  <cp:version/>
  <cp:contentType/>
  <cp:contentStatus/>
</cp:coreProperties>
</file>