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<sst xmlns="http://schemas.openxmlformats.org/spreadsheetml/2006/main" count="263" uniqueCount="90">
  <si>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</si>
  <si>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</si>
  <si>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</si>
  <si>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</si>
  <si>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</si>
  <si>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</si>
  <si>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</si>
  <si>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</si>
  <si>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</si>
  <si>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</si>
  <si>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</si>
  <si>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</si>
  <si>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合計</t>
  </si>
  <si>
    <t>　第１号被保険者</t>
  </si>
  <si>
    <t>　　６５歳以上７５歳未満</t>
  </si>
  <si>
    <t>　　７５歳以上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</si>
  <si>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</si>
  <si>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</si>
  <si>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</si>
  <si>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</si>
  <si>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</si>
  <si>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</si>
  <si>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65歳以上75歳未満</t>
  </si>
  <si>
    <t>75歳以上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</si>
  <si>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</si>
  <si>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</si>
  <si>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</si>
  <si>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</si>
  <si>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</si>
  <si>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</si>
  <si>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</si>
  <si>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</si>
  <si>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</si>
  <si>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</si>
  <si>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</si>
  <si>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</si>
  <si>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</si>
  <si>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</si>
  <si>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</si>
  <si>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</si>
  <si>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</si>
  <si>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</si>
  <si>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</si>
  <si>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</si>
  <si>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</si>
  <si>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</si>
  <si>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</si>
  <si>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</si>
  <si>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</si>
  <si>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</si>
  <si>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</si>
  <si>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</si>
  <si>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</si>
  <si>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</si>
  <si>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</si>
  <si>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</si>
  <si>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</si>
  <si>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</si>
  <si>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</si>
  <si>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</si>
  <si>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</si>
  <si>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</si>
  <si>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</si>
  <si>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</si>
  <si>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</si>
  <si>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</si>
  <si>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</si>
  <si>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</si>
  <si>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</si>
  <si>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</si>
  <si>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</si>
  <si>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</si>
  <si>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</si>
  <si>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</si>
  <si>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</si>
  <si>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</si>
  <si>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</si>
  <si>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</si>
  <si>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</si>
  <si>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</si>
  <si>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訪問介護</t>
  </si>
  <si>
    <t>訪問入浴介護</t>
  </si>
  <si>
    <t>訪問看護</t>
  </si>
  <si>
    <t>訪問リハビリテーション</t>
  </si>
  <si>
    <t>居宅療養管理指導</t>
  </si>
  <si>
    <t>短期入所生活介護</t>
  </si>
  <si>
    <t>短期入所療養介護（介護老人保健施設）</t>
  </si>
  <si>
    <t>短期入所療養介護（介護療養型医療施設等）</t>
  </si>
  <si>
    <t>定期巡回・随時対応型訪問介護看護</t>
  </si>
  <si>
    <t>（平成 28年 9月分）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</si>
</sst>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[$-411]&quot;(&quot;ggg\ ee&quot;年 &quot;\ m&quot;月分）&quot;"/>
    <numFmt numFmtId="182" formatCode="&quot;保険者名　：&quot;@"/>
    <numFmt numFmtId="183" formatCode="[$-411]&quot;(&quot;ggg\ ee&quot;年 &quot;\ m&quot;月　審査分）&quot;"/>
    <numFmt numFmtId="184" formatCode="#,##0_ ;[Red]\-#,##0\ "/>
    <numFmt numFmtId="185" formatCode="&quot; (&quot;??0.0%&quot;)&quot;"/>
    <numFmt numFmtId="186" formatCode="[$-411]&quot;受付状況その１（媒体別明細書件数）＜&quot;ggge&quot;年&quot;m&quot;月審査分＞全制度計&quot;"/>
    <numFmt numFmtId="187" formatCode="[$-411]&quot;受付状況その２（媒体別給付管理票件数）＜&quot;ggge&quot;年&quot;m&quot;月審査分＞全制度計&quot;"/>
    <numFmt numFmtId="188" formatCode="&quot;(&quot;??0.0%&quot;)  &quot;"/>
    <numFmt numFmtId="189" formatCode="&quot; (&quot;??0.0%&quot;)  &quot;"/>
    <numFmt numFmtId="190" formatCode="[$-411]&quot;（&quot;ggg\ ee&quot;年 &quot;\ m&quot;月分）&quot;"/>
    <numFmt numFmtId="191" formatCode="[$-411]&quot;（&quot;ggg\ ee&quot;年  &quot;m&quot;月分）&quot;"/>
    <numFmt numFmtId="192" formatCode="####0&quot; 頁&quot;"/>
    <numFmt numFmtId="193" formatCode="0_ "/>
    <numFmt numFmtId="194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2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 style="medium"/>
      <bottom style="thin"/>
    </border>
    <border>
      <left style="double"/>
      <right style="thick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 diagonalUp="1">
      <left style="double"/>
      <right style="medium"/>
      <top style="thin"/>
      <bottom style="thin"/>
      <diagonal style="thin"/>
    </border>
    <border>
      <left style="double"/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 diagonalUp="1">
      <left style="double"/>
      <right style="medium"/>
      <top>
        <color indexed="63"/>
      </top>
      <bottom style="medium"/>
      <diagonal style="thin"/>
    </border>
    <border>
      <left style="double"/>
      <right style="thick"/>
      <top>
        <color indexed="63"/>
      </top>
      <bottom style="medium"/>
    </border>
    <border diagonalUp="1">
      <left style="double"/>
      <right style="medium"/>
      <top style="medium"/>
      <bottom style="thin"/>
      <diagonal style="thin"/>
    </border>
    <border diagonalUp="1">
      <left style="double"/>
      <right style="medium"/>
      <top style="thin"/>
      <bottom style="medium"/>
      <diagonal style="thin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double"/>
      <right style="thin"/>
      <top style="thin"/>
      <bottom style="medium"/>
      <diagonal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 style="thick"/>
    </border>
    <border diagonalUp="1">
      <left>
        <color indexed="63"/>
      </left>
      <right style="medium"/>
      <top style="thin"/>
      <bottom style="thin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double"/>
      <right style="double"/>
      <top style="medium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>
        <color indexed="63"/>
      </right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179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191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left"/>
    </xf>
    <xf numFmtId="180" fontId="5" fillId="0" borderId="0" xfId="0" applyNumberFormat="1" applyFont="1" applyAlignment="1">
      <alignment/>
    </xf>
    <xf numFmtId="192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vertical="center" shrinkToFit="1"/>
    </xf>
    <xf numFmtId="176" fontId="11" fillId="0" borderId="30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6" fontId="11" fillId="0" borderId="33" xfId="0" applyNumberFormat="1" applyFont="1" applyFill="1" applyBorder="1" applyAlignment="1">
      <alignment vertical="center" shrinkToFit="1"/>
    </xf>
    <xf numFmtId="182" fontId="7" fillId="0" borderId="34" xfId="0" applyNumberFormat="1" applyFont="1" applyBorder="1" applyAlignment="1">
      <alignment vertical="center" shrinkToFit="1"/>
    </xf>
    <xf numFmtId="179" fontId="7" fillId="0" borderId="0" xfId="0" applyNumberFormat="1" applyFont="1" applyAlignment="1">
      <alignment/>
    </xf>
    <xf numFmtId="0" fontId="7" fillId="0" borderId="35" xfId="0" applyFont="1" applyFill="1" applyBorder="1" applyAlignment="1">
      <alignment horizontal="left" vertical="center"/>
    </xf>
    <xf numFmtId="178" fontId="11" fillId="0" borderId="36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178" fontId="11" fillId="0" borderId="40" xfId="0" applyNumberFormat="1" applyFont="1" applyFill="1" applyBorder="1" applyAlignment="1">
      <alignment vertical="center" shrinkToFit="1"/>
    </xf>
    <xf numFmtId="178" fontId="11" fillId="0" borderId="41" xfId="0" applyNumberFormat="1" applyFont="1" applyFill="1" applyBorder="1" applyAlignment="1">
      <alignment vertical="center" shrinkToFit="1"/>
    </xf>
    <xf numFmtId="178" fontId="11" fillId="0" borderId="19" xfId="0" applyNumberFormat="1" applyFont="1" applyFill="1" applyBorder="1" applyAlignment="1">
      <alignment vertical="center" shrinkToFit="1"/>
    </xf>
    <xf numFmtId="178" fontId="11" fillId="0" borderId="42" xfId="0" applyNumberFormat="1" applyFont="1" applyFill="1" applyBorder="1" applyAlignment="1">
      <alignment vertical="center" shrinkToFit="1"/>
    </xf>
    <xf numFmtId="0" fontId="7" fillId="0" borderId="4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 shrinkToFit="1"/>
    </xf>
    <xf numFmtId="0" fontId="7" fillId="0" borderId="4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178" fontId="11" fillId="0" borderId="50" xfId="0" applyNumberFormat="1" applyFont="1" applyFill="1" applyBorder="1" applyAlignment="1">
      <alignment vertical="center" shrinkToFit="1"/>
    </xf>
    <xf numFmtId="178" fontId="11" fillId="0" borderId="51" xfId="0" applyNumberFormat="1" applyFont="1" applyFill="1" applyBorder="1" applyAlignment="1">
      <alignment vertical="center" shrinkToFit="1"/>
    </xf>
    <xf numFmtId="178" fontId="11" fillId="0" borderId="52" xfId="0" applyNumberFormat="1" applyFont="1" applyFill="1" applyBorder="1" applyAlignment="1">
      <alignment vertical="center" shrinkToFit="1"/>
    </xf>
    <xf numFmtId="178" fontId="11" fillId="0" borderId="53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178" fontId="11" fillId="0" borderId="54" xfId="0" applyNumberFormat="1" applyFont="1" applyFill="1" applyBorder="1" applyAlignment="1">
      <alignment vertical="center" shrinkToFit="1"/>
    </xf>
    <xf numFmtId="178" fontId="11" fillId="0" borderId="13" xfId="0" applyNumberFormat="1" applyFont="1" applyFill="1" applyBorder="1" applyAlignment="1">
      <alignment vertical="center" shrinkToFit="1"/>
    </xf>
    <xf numFmtId="178" fontId="11" fillId="0" borderId="55" xfId="0" applyNumberFormat="1" applyFont="1" applyFill="1" applyBorder="1" applyAlignment="1">
      <alignment vertical="center" shrinkToFit="1"/>
    </xf>
    <xf numFmtId="0" fontId="7" fillId="0" borderId="56" xfId="0" applyFont="1" applyFill="1" applyBorder="1" applyAlignment="1">
      <alignment horizontal="left" vertical="center"/>
    </xf>
    <xf numFmtId="178" fontId="11" fillId="0" borderId="57" xfId="0" applyNumberFormat="1" applyFont="1" applyFill="1" applyBorder="1" applyAlignment="1">
      <alignment vertical="center" shrinkToFit="1"/>
    </xf>
    <xf numFmtId="178" fontId="11" fillId="0" borderId="58" xfId="0" applyNumberFormat="1" applyFont="1" applyFill="1" applyBorder="1" applyAlignment="1">
      <alignment vertical="center" shrinkToFit="1"/>
    </xf>
    <xf numFmtId="176" fontId="11" fillId="0" borderId="59" xfId="0" applyNumberFormat="1" applyFont="1" applyFill="1" applyBorder="1" applyAlignment="1">
      <alignment vertical="center" shrinkToFit="1"/>
    </xf>
    <xf numFmtId="178" fontId="11" fillId="0" borderId="60" xfId="0" applyNumberFormat="1" applyFont="1" applyFill="1" applyBorder="1" applyAlignment="1">
      <alignment vertical="center" shrinkToFit="1"/>
    </xf>
    <xf numFmtId="178" fontId="11" fillId="0" borderId="61" xfId="0" applyNumberFormat="1" applyFont="1" applyFill="1" applyBorder="1" applyAlignment="1">
      <alignment vertical="center" shrinkToFit="1"/>
    </xf>
    <xf numFmtId="178" fontId="11" fillId="0" borderId="62" xfId="0" applyNumberFormat="1" applyFont="1" applyFill="1" applyBorder="1" applyAlignment="1">
      <alignment vertical="center" shrinkToFit="1"/>
    </xf>
    <xf numFmtId="176" fontId="11" fillId="0" borderId="63" xfId="0" applyNumberFormat="1" applyFont="1" applyFill="1" applyBorder="1" applyAlignment="1">
      <alignment vertical="center" shrinkToFit="1"/>
    </xf>
    <xf numFmtId="178" fontId="11" fillId="0" borderId="64" xfId="0" applyNumberFormat="1" applyFont="1" applyFill="1" applyBorder="1" applyAlignment="1">
      <alignment vertical="center" shrinkToFit="1"/>
    </xf>
    <xf numFmtId="176" fontId="11" fillId="0" borderId="65" xfId="0" applyNumberFormat="1" applyFont="1" applyFill="1" applyBorder="1" applyAlignment="1">
      <alignment vertical="center" shrinkToFit="1"/>
    </xf>
    <xf numFmtId="176" fontId="11" fillId="0" borderId="66" xfId="0" applyNumberFormat="1" applyFont="1" applyFill="1" applyBorder="1" applyAlignment="1">
      <alignment vertical="center" shrinkToFit="1"/>
    </xf>
    <xf numFmtId="178" fontId="11" fillId="0" borderId="67" xfId="0" applyNumberFormat="1" applyFont="1" applyFill="1" applyBorder="1" applyAlignment="1">
      <alignment vertical="center" shrinkToFit="1"/>
    </xf>
    <xf numFmtId="0" fontId="7" fillId="0" borderId="68" xfId="0" applyFont="1" applyFill="1" applyBorder="1" applyAlignment="1">
      <alignment horizontal="left" vertical="center"/>
    </xf>
    <xf numFmtId="178" fontId="11" fillId="0" borderId="69" xfId="0" applyNumberFormat="1" applyFont="1" applyFill="1" applyBorder="1" applyAlignment="1">
      <alignment vertical="center" shrinkToFit="1"/>
    </xf>
    <xf numFmtId="178" fontId="11" fillId="0" borderId="70" xfId="0" applyNumberFormat="1" applyFont="1" applyFill="1" applyBorder="1" applyAlignment="1">
      <alignment vertical="center" shrinkToFit="1"/>
    </xf>
    <xf numFmtId="178" fontId="11" fillId="0" borderId="71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176" fontId="7" fillId="0" borderId="0" xfId="0" applyNumberFormat="1" applyFont="1" applyFill="1" applyAlignment="1">
      <alignment horizontal="right" vertical="center"/>
    </xf>
    <xf numFmtId="183" fontId="5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179" fontId="3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78" fontId="7" fillId="0" borderId="73" xfId="0" applyNumberFormat="1" applyFont="1" applyFill="1" applyBorder="1" applyAlignment="1">
      <alignment vertical="center"/>
    </xf>
    <xf numFmtId="176" fontId="7" fillId="0" borderId="74" xfId="0" applyNumberFormat="1" applyFont="1" applyFill="1" applyBorder="1" applyAlignment="1">
      <alignment vertical="center"/>
    </xf>
    <xf numFmtId="178" fontId="7" fillId="0" borderId="52" xfId="0" applyNumberFormat="1" applyFont="1" applyFill="1" applyBorder="1" applyAlignment="1">
      <alignment vertical="center"/>
    </xf>
    <xf numFmtId="178" fontId="7" fillId="0" borderId="75" xfId="0" applyNumberFormat="1" applyFont="1" applyFill="1" applyBorder="1" applyAlignment="1">
      <alignment vertical="center"/>
    </xf>
    <xf numFmtId="178" fontId="7" fillId="0" borderId="76" xfId="0" applyNumberFormat="1" applyFont="1" applyFill="1" applyBorder="1" applyAlignment="1">
      <alignment vertical="center"/>
    </xf>
    <xf numFmtId="0" fontId="7" fillId="0" borderId="77" xfId="0" applyFont="1" applyFill="1" applyBorder="1" applyAlignment="1">
      <alignment horizontal="left" vertical="center"/>
    </xf>
    <xf numFmtId="178" fontId="7" fillId="0" borderId="78" xfId="0" applyNumberFormat="1" applyFont="1" applyFill="1" applyBorder="1" applyAlignment="1">
      <alignment vertical="center"/>
    </xf>
    <xf numFmtId="178" fontId="7" fillId="0" borderId="79" xfId="0" applyNumberFormat="1" applyFont="1" applyFill="1" applyBorder="1" applyAlignment="1">
      <alignment vertical="center"/>
    </xf>
    <xf numFmtId="178" fontId="7" fillId="0" borderId="80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178" fontId="11" fillId="0" borderId="81" xfId="0" applyNumberFormat="1" applyFont="1" applyFill="1" applyBorder="1" applyAlignment="1">
      <alignment vertical="center" shrinkToFit="1"/>
    </xf>
    <xf numFmtId="178" fontId="11" fillId="0" borderId="82" xfId="0" applyNumberFormat="1" applyFont="1" applyFill="1" applyBorder="1" applyAlignment="1">
      <alignment vertical="center" shrinkToFit="1"/>
    </xf>
    <xf numFmtId="178" fontId="11" fillId="0" borderId="83" xfId="0" applyNumberFormat="1" applyFont="1" applyFill="1" applyBorder="1" applyAlignment="1">
      <alignment vertical="center" shrinkToFit="1"/>
    </xf>
    <xf numFmtId="178" fontId="11" fillId="0" borderId="84" xfId="0" applyNumberFormat="1" applyFont="1" applyFill="1" applyBorder="1" applyAlignment="1">
      <alignment vertical="center" shrinkToFit="1"/>
    </xf>
    <xf numFmtId="178" fontId="11" fillId="0" borderId="85" xfId="0" applyNumberFormat="1" applyFont="1" applyFill="1" applyBorder="1" applyAlignment="1">
      <alignment vertical="center" shrinkToFit="1"/>
    </xf>
    <xf numFmtId="178" fontId="11" fillId="0" borderId="86" xfId="0" applyNumberFormat="1" applyFont="1" applyFill="1" applyBorder="1" applyAlignment="1">
      <alignment vertical="center" shrinkToFit="1"/>
    </xf>
    <xf numFmtId="178" fontId="11" fillId="0" borderId="32" xfId="0" applyNumberFormat="1" applyFont="1" applyFill="1" applyBorder="1" applyAlignment="1">
      <alignment vertical="center" shrinkToFit="1"/>
    </xf>
    <xf numFmtId="178" fontId="11" fillId="0" borderId="46" xfId="0" applyNumberFormat="1" applyFont="1" applyFill="1" applyBorder="1" applyAlignment="1">
      <alignment vertical="center" shrinkToFit="1"/>
    </xf>
    <xf numFmtId="178" fontId="11" fillId="0" borderId="49" xfId="0" applyNumberFormat="1" applyFont="1" applyFill="1" applyBorder="1" applyAlignment="1">
      <alignment vertical="center" shrinkToFit="1"/>
    </xf>
    <xf numFmtId="176" fontId="11" fillId="0" borderId="87" xfId="0" applyNumberFormat="1" applyFont="1" applyFill="1" applyBorder="1" applyAlignment="1">
      <alignment vertical="center" shrinkToFit="1"/>
    </xf>
    <xf numFmtId="176" fontId="11" fillId="0" borderId="88" xfId="0" applyNumberFormat="1" applyFont="1" applyFill="1" applyBorder="1" applyAlignment="1">
      <alignment vertical="center" shrinkToFit="1"/>
    </xf>
    <xf numFmtId="176" fontId="11" fillId="0" borderId="89" xfId="0" applyNumberFormat="1" applyFont="1" applyFill="1" applyBorder="1" applyAlignment="1">
      <alignment vertical="center" shrinkToFit="1"/>
    </xf>
    <xf numFmtId="176" fontId="11" fillId="0" borderId="90" xfId="0" applyNumberFormat="1" applyFont="1" applyFill="1" applyBorder="1" applyAlignment="1">
      <alignment vertical="center" shrinkToFit="1"/>
    </xf>
    <xf numFmtId="178" fontId="11" fillId="0" borderId="91" xfId="0" applyNumberFormat="1" applyFont="1" applyFill="1" applyBorder="1" applyAlignment="1">
      <alignment vertical="center" shrinkToFit="1"/>
    </xf>
    <xf numFmtId="176" fontId="11" fillId="0" borderId="92" xfId="0" applyNumberFormat="1" applyFont="1" applyFill="1" applyBorder="1" applyAlignment="1">
      <alignment vertical="center" shrinkToFit="1"/>
    </xf>
    <xf numFmtId="178" fontId="2" fillId="0" borderId="0" xfId="0" applyNumberFormat="1" applyFont="1" applyFill="1" applyAlignment="1">
      <alignment/>
    </xf>
    <xf numFmtId="0" fontId="7" fillId="0" borderId="8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178" fontId="7" fillId="0" borderId="48" xfId="0" applyNumberFormat="1" applyFont="1" applyFill="1" applyBorder="1" applyAlignment="1">
      <alignment vertical="center"/>
    </xf>
    <xf numFmtId="178" fontId="7" fillId="0" borderId="95" xfId="0" applyNumberFormat="1" applyFont="1" applyFill="1" applyBorder="1" applyAlignment="1">
      <alignment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01" xfId="0" applyFont="1" applyFill="1" applyBorder="1" applyAlignment="1">
      <alignment horizontal="left" vertical="center"/>
    </xf>
    <xf numFmtId="0" fontId="7" fillId="0" borderId="7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90" fontId="5" fillId="0" borderId="0" xfId="0" applyNumberFormat="1" applyFont="1" applyAlignment="1">
      <alignment horizontal="center" vertical="center"/>
    </xf>
    <xf numFmtId="190" fontId="6" fillId="0" borderId="0" xfId="0" applyNumberFormat="1" applyFont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32" xfId="0" applyFont="1" applyFill="1" applyBorder="1" applyAlignment="1">
      <alignment horizontal="center" vertical="center"/>
    </xf>
    <xf numFmtId="178" fontId="7" fillId="0" borderId="49" xfId="0" applyNumberFormat="1" applyFont="1" applyFill="1" applyBorder="1" applyAlignment="1">
      <alignment vertical="center"/>
    </xf>
    <xf numFmtId="0" fontId="7" fillId="0" borderId="102" xfId="0" applyFont="1" applyFill="1" applyBorder="1" applyAlignment="1">
      <alignment horizontal="left" vertical="center"/>
    </xf>
    <xf numFmtId="0" fontId="7" fillId="0" borderId="78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80" fontId="2" fillId="0" borderId="29" xfId="0" applyNumberFormat="1" applyFont="1" applyFill="1" applyBorder="1" applyAlignment="1">
      <alignment horizontal="left" vertical="center"/>
    </xf>
    <xf numFmtId="182" fontId="7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 wrapText="1"/>
    </xf>
    <xf numFmtId="0" fontId="7" fillId="0" borderId="108" xfId="0" applyFont="1" applyFill="1" applyBorder="1" applyAlignment="1">
      <alignment horizontal="center" vertical="center" wrapText="1"/>
    </xf>
    <xf numFmtId="0" fontId="7" fillId="0" borderId="109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shrinkToFit="1"/>
    </xf>
    <xf numFmtId="0" fontId="7" fillId="0" borderId="46" xfId="0" applyFont="1" applyFill="1" applyBorder="1" applyAlignment="1">
      <alignment horizontal="left" vertical="center" shrinkToFit="1"/>
    </xf>
    <xf numFmtId="0" fontId="7" fillId="0" borderId="48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horizontal="left" vertical="center" shrinkToFit="1"/>
    </xf>
    <xf numFmtId="0" fontId="7" fillId="0" borderId="111" xfId="0" applyFont="1" applyFill="1" applyBorder="1" applyAlignment="1">
      <alignment horizontal="left" vertical="center"/>
    </xf>
    <xf numFmtId="0" fontId="7" fillId="0" borderId="112" xfId="0" applyFont="1" applyFill="1" applyBorder="1" applyAlignment="1">
      <alignment horizontal="left" vertical="center"/>
    </xf>
    <xf numFmtId="0" fontId="7" fillId="0" borderId="91" xfId="0" applyFont="1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47"/>
  <sheetViews>
    <sheetView tabSelected="1" zoomScale="55" zoomScaleNormal="55" zoomScalePageLayoutView="0" workbookViewId="0" topLeftCell="A1">
      <selection activeCell="F1" sqref="F1:N1"/>
    </sheetView>
  </sheetViews>
  <sheetFormatPr defaultColWidth="0" defaultRowHeight="13.5" zeroHeight="1"/>
  <cols>
    <col min="1" max="1" width="4.625" style="61" customWidth="1"/>
    <col min="2" max="2" width="3.75390625" style="61" customWidth="1"/>
    <col min="3" max="4" width="6.125" style="61" customWidth="1"/>
    <col min="5" max="5" width="20.625" style="61" customWidth="1"/>
    <col min="6" max="16" width="16.625" style="61" customWidth="1"/>
    <col min="17" max="17" width="4.25390625" style="61" customWidth="1"/>
    <col min="18" max="16384" width="0" style="61" hidden="1" customWidth="1"/>
  </cols>
  <sheetData>
    <row r="1" spans="4:15" ht="39.75" customHeight="1">
      <c r="D1" s="104"/>
      <c r="E1" s="105"/>
      <c r="F1" s="169" t="s">
        <v>26</v>
      </c>
      <c r="G1" s="169"/>
      <c r="H1" s="169"/>
      <c r="I1" s="169"/>
      <c r="J1" s="169"/>
      <c r="K1" s="169"/>
      <c r="L1" s="169"/>
      <c r="M1" s="169"/>
      <c r="N1" s="169"/>
      <c r="O1" s="106"/>
    </row>
    <row r="2" spans="5:16" ht="45" customHeight="1">
      <c r="E2" s="107"/>
      <c r="F2" s="170" t="s">
        <v>89</v>
      </c>
      <c r="G2" s="170"/>
      <c r="H2" s="170"/>
      <c r="I2" s="170"/>
      <c r="J2" s="170"/>
      <c r="K2" s="171"/>
      <c r="L2" s="171"/>
      <c r="M2" s="171"/>
      <c r="N2" s="171"/>
      <c r="O2" s="172">
        <v>41009</v>
      </c>
      <c r="P2" s="172"/>
    </row>
    <row r="3" spans="6:17" ht="45" customHeight="1">
      <c r="F3" s="109"/>
      <c r="G3" s="109"/>
      <c r="H3" s="109"/>
      <c r="I3" s="109"/>
      <c r="J3" s="109"/>
      <c r="N3" s="110"/>
      <c r="O3" s="172" t="s">
        <v>0</v>
      </c>
      <c r="P3" s="172"/>
      <c r="Q3" s="111"/>
    </row>
    <row r="4" spans="3:17" ht="45" customHeight="1">
      <c r="C4" s="112" t="s">
        <v>27</v>
      </c>
      <c r="F4" s="109"/>
      <c r="G4" s="109"/>
      <c r="H4" s="109"/>
      <c r="I4" s="109"/>
      <c r="J4" s="109"/>
      <c r="N4" s="110"/>
      <c r="O4" s="108"/>
      <c r="P4" s="108"/>
      <c r="Q4" s="111"/>
    </row>
    <row r="5" spans="6:17" ht="7.5" customHeight="1" thickBot="1">
      <c r="F5" s="109"/>
      <c r="G5" s="109"/>
      <c r="H5" s="109"/>
      <c r="I5" s="109"/>
      <c r="J5" s="109"/>
      <c r="N5" s="110"/>
      <c r="O5" s="108"/>
      <c r="P5" s="108"/>
      <c r="Q5" s="111"/>
    </row>
    <row r="6" spans="3:17" ht="45" customHeight="1">
      <c r="C6" s="145" t="s">
        <v>25</v>
      </c>
      <c r="D6" s="146"/>
      <c r="E6" s="146"/>
      <c r="F6" s="149" t="s">
        <v>22</v>
      </c>
      <c r="G6" s="146"/>
      <c r="H6" s="149" t="s">
        <v>23</v>
      </c>
      <c r="I6" s="146"/>
      <c r="J6" s="149" t="s">
        <v>12</v>
      </c>
      <c r="K6" s="173"/>
      <c r="N6" s="110"/>
      <c r="O6" s="108"/>
      <c r="P6" s="108"/>
      <c r="Q6" s="111"/>
    </row>
    <row r="7" spans="3:17" ht="45" customHeight="1" thickBot="1">
      <c r="C7" s="147" t="s">
        <v>24</v>
      </c>
      <c r="D7" s="148"/>
      <c r="E7" s="148"/>
      <c r="F7" s="150">
        <v>43658</v>
      </c>
      <c r="G7" s="151"/>
      <c r="H7" s="150">
        <v>46332</v>
      </c>
      <c r="I7" s="151"/>
      <c r="J7" s="150">
        <f>SUM(F7:I7)</f>
        <v>89990</v>
      </c>
      <c r="K7" s="174"/>
      <c r="M7" s="144"/>
      <c r="N7" s="110"/>
      <c r="O7" s="108"/>
      <c r="P7" s="108"/>
      <c r="Q7" s="111"/>
    </row>
    <row r="8" spans="6:17" ht="45" customHeight="1">
      <c r="F8" s="109"/>
      <c r="G8" s="109"/>
      <c r="H8" s="109"/>
      <c r="I8" s="109"/>
      <c r="J8" s="109"/>
      <c r="N8" s="110"/>
      <c r="O8" s="108"/>
      <c r="P8" s="108"/>
      <c r="Q8" s="111"/>
    </row>
    <row r="9" spans="3:17" ht="45" customHeight="1">
      <c r="C9" s="112" t="s">
        <v>28</v>
      </c>
      <c r="E9" s="113"/>
      <c r="N9" s="180"/>
      <c r="O9" s="180"/>
      <c r="P9" s="180"/>
      <c r="Q9" s="111"/>
    </row>
    <row r="10" spans="3:17" ht="6.75" customHeight="1" thickBot="1">
      <c r="C10" s="114"/>
      <c r="D10" s="114"/>
      <c r="E10" s="115"/>
      <c r="L10" s="116"/>
      <c r="M10" s="116"/>
      <c r="N10" s="179"/>
      <c r="O10" s="179"/>
      <c r="P10" s="179"/>
      <c r="Q10" s="116"/>
    </row>
    <row r="11" spans="3:17" ht="49.5" customHeight="1">
      <c r="C11" s="155"/>
      <c r="D11" s="156"/>
      <c r="E11" s="156"/>
      <c r="F11" s="11" t="s">
        <v>10</v>
      </c>
      <c r="G11" s="11" t="s">
        <v>33</v>
      </c>
      <c r="H11" s="12" t="s">
        <v>11</v>
      </c>
      <c r="I11" s="13" t="s">
        <v>34</v>
      </c>
      <c r="J11" s="14" t="s">
        <v>1</v>
      </c>
      <c r="K11" s="14" t="s">
        <v>2</v>
      </c>
      <c r="L11" s="14" t="s">
        <v>3</v>
      </c>
      <c r="M11" s="14" t="s">
        <v>4</v>
      </c>
      <c r="N11" s="14" t="s">
        <v>5</v>
      </c>
      <c r="O11" s="15" t="s">
        <v>11</v>
      </c>
      <c r="P11" s="16" t="s">
        <v>12</v>
      </c>
      <c r="Q11" s="17"/>
    </row>
    <row r="12" spans="3:17" ht="49.5" customHeight="1">
      <c r="C12" s="117" t="s">
        <v>13</v>
      </c>
      <c r="D12" s="18"/>
      <c r="E12" s="18"/>
      <c r="F12" s="24">
        <f>SUM(F13:F14)</f>
        <v>3531</v>
      </c>
      <c r="G12" s="24">
        <f>SUM(G13:G14)</f>
        <v>2823</v>
      </c>
      <c r="H12" s="25">
        <f>F12+G12</f>
        <v>6354</v>
      </c>
      <c r="I12" s="19">
        <v>0</v>
      </c>
      <c r="J12" s="24">
        <f>J13+J14</f>
        <v>4158</v>
      </c>
      <c r="K12" s="24">
        <f>K13+K14</f>
        <v>2586</v>
      </c>
      <c r="L12" s="24">
        <f>L13+L14</f>
        <v>1969</v>
      </c>
      <c r="M12" s="24">
        <f>M13+M14</f>
        <v>2234</v>
      </c>
      <c r="N12" s="24">
        <f>N13+N14</f>
        <v>1505</v>
      </c>
      <c r="O12" s="25">
        <f>SUM(J12:N12)</f>
        <v>12452</v>
      </c>
      <c r="P12" s="27">
        <f>H12+O12</f>
        <v>18806</v>
      </c>
      <c r="Q12" s="17"/>
    </row>
    <row r="13" spans="3:16" ht="49.5" customHeight="1">
      <c r="C13" s="117" t="s">
        <v>14</v>
      </c>
      <c r="D13" s="118"/>
      <c r="E13" s="118"/>
      <c r="F13" s="24">
        <v>421</v>
      </c>
      <c r="G13" s="24">
        <v>310</v>
      </c>
      <c r="H13" s="25">
        <f>F13+G13</f>
        <v>731</v>
      </c>
      <c r="I13" s="19">
        <v>0</v>
      </c>
      <c r="J13" s="24">
        <v>468</v>
      </c>
      <c r="K13" s="24">
        <v>261</v>
      </c>
      <c r="L13" s="24">
        <v>209</v>
      </c>
      <c r="M13" s="24">
        <v>207</v>
      </c>
      <c r="N13" s="24">
        <v>139</v>
      </c>
      <c r="O13" s="25">
        <f>SUM(J13:N13)</f>
        <v>1284</v>
      </c>
      <c r="P13" s="27">
        <f>H13+O13</f>
        <v>2015</v>
      </c>
    </row>
    <row r="14" spans="3:16" ht="49.5" customHeight="1">
      <c r="C14" s="165" t="s">
        <v>15</v>
      </c>
      <c r="D14" s="166"/>
      <c r="E14" s="166"/>
      <c r="F14" s="24">
        <v>3110</v>
      </c>
      <c r="G14" s="24">
        <v>2513</v>
      </c>
      <c r="H14" s="25">
        <f>F14+G14</f>
        <v>5623</v>
      </c>
      <c r="I14" s="19">
        <v>0</v>
      </c>
      <c r="J14" s="24">
        <v>3690</v>
      </c>
      <c r="K14" s="24">
        <v>2325</v>
      </c>
      <c r="L14" s="24">
        <v>1760</v>
      </c>
      <c r="M14" s="24">
        <v>2027</v>
      </c>
      <c r="N14" s="24">
        <v>1366</v>
      </c>
      <c r="O14" s="25">
        <f>SUM(J14:N14)</f>
        <v>11168</v>
      </c>
      <c r="P14" s="27">
        <f>H14+O14</f>
        <v>16791</v>
      </c>
    </row>
    <row r="15" spans="3:16" ht="49.5" customHeight="1">
      <c r="C15" s="165" t="s">
        <v>16</v>
      </c>
      <c r="D15" s="166"/>
      <c r="E15" s="166"/>
      <c r="F15" s="24">
        <v>33</v>
      </c>
      <c r="G15" s="24">
        <v>42</v>
      </c>
      <c r="H15" s="25">
        <f>F15+G15</f>
        <v>75</v>
      </c>
      <c r="I15" s="19">
        <v>0</v>
      </c>
      <c r="J15" s="24">
        <v>70</v>
      </c>
      <c r="K15" s="24">
        <v>48</v>
      </c>
      <c r="L15" s="24">
        <v>54</v>
      </c>
      <c r="M15" s="24">
        <v>48</v>
      </c>
      <c r="N15" s="24">
        <v>30</v>
      </c>
      <c r="O15" s="25">
        <f>SUM(J15:N15)</f>
        <v>250</v>
      </c>
      <c r="P15" s="27">
        <f>H15+O15</f>
        <v>325</v>
      </c>
    </row>
    <row r="16" spans="3:16" ht="49.5" customHeight="1" thickBot="1">
      <c r="C16" s="167" t="s">
        <v>17</v>
      </c>
      <c r="D16" s="168"/>
      <c r="E16" s="168"/>
      <c r="F16" s="119">
        <f>F12+F15</f>
        <v>3564</v>
      </c>
      <c r="G16" s="119">
        <f>G12+G15</f>
        <v>2865</v>
      </c>
      <c r="H16" s="119">
        <f>H12+H15</f>
        <v>6429</v>
      </c>
      <c r="I16" s="120">
        <v>0</v>
      </c>
      <c r="J16" s="119">
        <f aca="true" t="shared" si="0" ref="J16:O16">J12+J15</f>
        <v>4228</v>
      </c>
      <c r="K16" s="119">
        <f t="shared" si="0"/>
        <v>2634</v>
      </c>
      <c r="L16" s="119">
        <f t="shared" si="0"/>
        <v>2023</v>
      </c>
      <c r="M16" s="119">
        <f t="shared" si="0"/>
        <v>2282</v>
      </c>
      <c r="N16" s="119">
        <f t="shared" si="0"/>
        <v>1535</v>
      </c>
      <c r="O16" s="119">
        <f t="shared" si="0"/>
        <v>12702</v>
      </c>
      <c r="P16" s="121">
        <f>H16+O16</f>
        <v>19131</v>
      </c>
    </row>
    <row r="17" ht="39.75" customHeight="1"/>
    <row r="18" spans="3:17" ht="39.75" customHeight="1">
      <c r="C18" s="112" t="s">
        <v>29</v>
      </c>
      <c r="E18" s="113"/>
      <c r="N18" s="111"/>
      <c r="O18" s="111"/>
      <c r="P18" s="111"/>
      <c r="Q18" s="111"/>
    </row>
    <row r="19" spans="3:17" ht="6.75" customHeight="1" thickBot="1">
      <c r="C19" s="114"/>
      <c r="D19" s="114"/>
      <c r="E19" s="115"/>
      <c r="L19" s="116"/>
      <c r="M19" s="116"/>
      <c r="N19" s="116"/>
      <c r="P19" s="116"/>
      <c r="Q19" s="116"/>
    </row>
    <row r="20" spans="3:17" ht="49.5" customHeight="1">
      <c r="C20" s="155"/>
      <c r="D20" s="156"/>
      <c r="E20" s="156"/>
      <c r="F20" s="161" t="s">
        <v>18</v>
      </c>
      <c r="G20" s="152"/>
      <c r="H20" s="152"/>
      <c r="I20" s="152" t="s">
        <v>19</v>
      </c>
      <c r="J20" s="152"/>
      <c r="K20" s="152"/>
      <c r="L20" s="152"/>
      <c r="M20" s="152"/>
      <c r="N20" s="152"/>
      <c r="O20" s="152"/>
      <c r="P20" s="153" t="s">
        <v>6</v>
      </c>
      <c r="Q20" s="17"/>
    </row>
    <row r="21" spans="3:17" ht="49.5" customHeight="1">
      <c r="C21" s="157"/>
      <c r="D21" s="158"/>
      <c r="E21" s="158"/>
      <c r="F21" s="18" t="s">
        <v>7</v>
      </c>
      <c r="G21" s="18" t="s">
        <v>8</v>
      </c>
      <c r="H21" s="20" t="s">
        <v>9</v>
      </c>
      <c r="I21" s="21" t="s">
        <v>34</v>
      </c>
      <c r="J21" s="18" t="s">
        <v>1</v>
      </c>
      <c r="K21" s="22" t="s">
        <v>2</v>
      </c>
      <c r="L21" s="22" t="s">
        <v>3</v>
      </c>
      <c r="M21" s="22" t="s">
        <v>4</v>
      </c>
      <c r="N21" s="22" t="s">
        <v>5</v>
      </c>
      <c r="O21" s="23" t="s">
        <v>9</v>
      </c>
      <c r="P21" s="154"/>
      <c r="Q21" s="17"/>
    </row>
    <row r="22" spans="3:17" ht="49.5" customHeight="1">
      <c r="C22" s="117" t="s">
        <v>13</v>
      </c>
      <c r="D22" s="18"/>
      <c r="E22" s="18"/>
      <c r="F22" s="24">
        <v>1962</v>
      </c>
      <c r="G22" s="24">
        <v>2026</v>
      </c>
      <c r="H22" s="25">
        <f>SUM(F22:G22)</f>
        <v>3988</v>
      </c>
      <c r="I22" s="26">
        <v>0</v>
      </c>
      <c r="J22" s="24">
        <v>3097</v>
      </c>
      <c r="K22" s="24">
        <v>1943</v>
      </c>
      <c r="L22" s="24">
        <v>1139</v>
      </c>
      <c r="M22" s="24">
        <v>764</v>
      </c>
      <c r="N22" s="24">
        <v>381</v>
      </c>
      <c r="O22" s="25">
        <f>SUM(I22:N22)</f>
        <v>7324</v>
      </c>
      <c r="P22" s="27">
        <f>H22+O22</f>
        <v>11312</v>
      </c>
      <c r="Q22" s="17"/>
    </row>
    <row r="23" spans="3:16" ht="49.5" customHeight="1">
      <c r="C23" s="165" t="s">
        <v>16</v>
      </c>
      <c r="D23" s="166"/>
      <c r="E23" s="166"/>
      <c r="F23" s="24">
        <v>16</v>
      </c>
      <c r="G23" s="24">
        <v>31</v>
      </c>
      <c r="H23" s="25">
        <f>SUM(F23:G23)</f>
        <v>47</v>
      </c>
      <c r="I23" s="26">
        <v>0</v>
      </c>
      <c r="J23" s="24">
        <v>54</v>
      </c>
      <c r="K23" s="24">
        <v>46</v>
      </c>
      <c r="L23" s="24">
        <v>35</v>
      </c>
      <c r="M23" s="24">
        <v>21</v>
      </c>
      <c r="N23" s="24">
        <v>9</v>
      </c>
      <c r="O23" s="25">
        <f>SUM(I23:N23)</f>
        <v>165</v>
      </c>
      <c r="P23" s="27">
        <f>H23+O23</f>
        <v>212</v>
      </c>
    </row>
    <row r="24" spans="3:16" ht="49.5" customHeight="1" thickBot="1">
      <c r="C24" s="167" t="s">
        <v>17</v>
      </c>
      <c r="D24" s="168"/>
      <c r="E24" s="168"/>
      <c r="F24" s="119">
        <f>SUM(F22:F23)</f>
        <v>1978</v>
      </c>
      <c r="G24" s="119">
        <f>SUM(G22:G23)</f>
        <v>2057</v>
      </c>
      <c r="H24" s="122">
        <f>SUM(F24:G24)</f>
        <v>4035</v>
      </c>
      <c r="I24" s="123">
        <f>SUM(I22:I23)</f>
        <v>0</v>
      </c>
      <c r="J24" s="119">
        <f aca="true" t="shared" si="1" ref="J24:O24">SUM(J22:J23)</f>
        <v>3151</v>
      </c>
      <c r="K24" s="119">
        <f t="shared" si="1"/>
        <v>1989</v>
      </c>
      <c r="L24" s="119">
        <f t="shared" si="1"/>
        <v>1174</v>
      </c>
      <c r="M24" s="119">
        <f t="shared" si="1"/>
        <v>785</v>
      </c>
      <c r="N24" s="119">
        <f t="shared" si="1"/>
        <v>390</v>
      </c>
      <c r="O24" s="122">
        <f t="shared" si="1"/>
        <v>7489</v>
      </c>
      <c r="P24" s="121">
        <f>H24+O24</f>
        <v>11524</v>
      </c>
    </row>
    <row r="25" ht="39.75" customHeight="1"/>
    <row r="26" spans="3:17" ht="39.75" customHeight="1">
      <c r="C26" s="112" t="s">
        <v>30</v>
      </c>
      <c r="E26" s="113"/>
      <c r="N26" s="111"/>
      <c r="O26" s="111"/>
      <c r="P26" s="111"/>
      <c r="Q26" s="111"/>
    </row>
    <row r="27" spans="3:17" ht="6.75" customHeight="1" thickBot="1">
      <c r="C27" s="114"/>
      <c r="D27" s="114"/>
      <c r="E27" s="115"/>
      <c r="L27" s="116"/>
      <c r="M27" s="116"/>
      <c r="N27" s="116"/>
      <c r="P27" s="116"/>
      <c r="Q27" s="116"/>
    </row>
    <row r="28" spans="3:17" ht="49.5" customHeight="1">
      <c r="C28" s="155"/>
      <c r="D28" s="156"/>
      <c r="E28" s="156"/>
      <c r="F28" s="161" t="s">
        <v>18</v>
      </c>
      <c r="G28" s="152"/>
      <c r="H28" s="152"/>
      <c r="I28" s="152" t="s">
        <v>19</v>
      </c>
      <c r="J28" s="152"/>
      <c r="K28" s="152"/>
      <c r="L28" s="152"/>
      <c r="M28" s="152"/>
      <c r="N28" s="152"/>
      <c r="O28" s="152"/>
      <c r="P28" s="153" t="s">
        <v>6</v>
      </c>
      <c r="Q28" s="17"/>
    </row>
    <row r="29" spans="3:17" ht="49.5" customHeight="1">
      <c r="C29" s="157"/>
      <c r="D29" s="158"/>
      <c r="E29" s="158"/>
      <c r="F29" s="18" t="s">
        <v>7</v>
      </c>
      <c r="G29" s="18" t="s">
        <v>8</v>
      </c>
      <c r="H29" s="20" t="s">
        <v>9</v>
      </c>
      <c r="I29" s="21" t="s">
        <v>34</v>
      </c>
      <c r="J29" s="18" t="s">
        <v>1</v>
      </c>
      <c r="K29" s="22" t="s">
        <v>2</v>
      </c>
      <c r="L29" s="22" t="s">
        <v>3</v>
      </c>
      <c r="M29" s="22" t="s">
        <v>4</v>
      </c>
      <c r="N29" s="22" t="s">
        <v>5</v>
      </c>
      <c r="O29" s="23" t="s">
        <v>9</v>
      </c>
      <c r="P29" s="154"/>
      <c r="Q29" s="17"/>
    </row>
    <row r="30" spans="3:17" ht="49.5" customHeight="1">
      <c r="C30" s="117" t="s">
        <v>13</v>
      </c>
      <c r="D30" s="18"/>
      <c r="E30" s="18"/>
      <c r="F30" s="24">
        <v>16</v>
      </c>
      <c r="G30" s="24">
        <v>25</v>
      </c>
      <c r="H30" s="25">
        <f>SUM(F30:G30)</f>
        <v>41</v>
      </c>
      <c r="I30" s="26">
        <v>0</v>
      </c>
      <c r="J30" s="24">
        <v>955</v>
      </c>
      <c r="K30" s="24">
        <v>644</v>
      </c>
      <c r="L30" s="24">
        <v>538</v>
      </c>
      <c r="M30" s="24">
        <v>425</v>
      </c>
      <c r="N30" s="24">
        <v>270</v>
      </c>
      <c r="O30" s="25">
        <f>SUM(I30:N30)</f>
        <v>2832</v>
      </c>
      <c r="P30" s="27">
        <f>H30+O30</f>
        <v>2873</v>
      </c>
      <c r="Q30" s="17"/>
    </row>
    <row r="31" spans="3:16" ht="49.5" customHeight="1">
      <c r="C31" s="165" t="s">
        <v>16</v>
      </c>
      <c r="D31" s="166"/>
      <c r="E31" s="166"/>
      <c r="F31" s="24">
        <v>0</v>
      </c>
      <c r="G31" s="24">
        <v>0</v>
      </c>
      <c r="H31" s="25">
        <f>SUM(F31:G31)</f>
        <v>0</v>
      </c>
      <c r="I31" s="26">
        <v>0</v>
      </c>
      <c r="J31" s="24">
        <v>11</v>
      </c>
      <c r="K31" s="24">
        <v>6</v>
      </c>
      <c r="L31" s="24">
        <v>4</v>
      </c>
      <c r="M31" s="24">
        <v>5</v>
      </c>
      <c r="N31" s="24">
        <v>2</v>
      </c>
      <c r="O31" s="25">
        <f>SUM(I31:N31)</f>
        <v>28</v>
      </c>
      <c r="P31" s="27">
        <f>H31+O31</f>
        <v>28</v>
      </c>
    </row>
    <row r="32" spans="3:16" ht="49.5" customHeight="1" thickBot="1">
      <c r="C32" s="167" t="s">
        <v>17</v>
      </c>
      <c r="D32" s="168"/>
      <c r="E32" s="168"/>
      <c r="F32" s="119">
        <f>SUM(F30:F31)</f>
        <v>16</v>
      </c>
      <c r="G32" s="119">
        <f>SUM(G30:G31)</f>
        <v>25</v>
      </c>
      <c r="H32" s="122">
        <f>SUM(F32:G32)</f>
        <v>41</v>
      </c>
      <c r="I32" s="123">
        <f aca="true" t="shared" si="2" ref="I32:N32">SUM(I30:I31)</f>
        <v>0</v>
      </c>
      <c r="J32" s="119">
        <f t="shared" si="2"/>
        <v>966</v>
      </c>
      <c r="K32" s="119">
        <f t="shared" si="2"/>
        <v>650</v>
      </c>
      <c r="L32" s="119">
        <f t="shared" si="2"/>
        <v>542</v>
      </c>
      <c r="M32" s="119">
        <f t="shared" si="2"/>
        <v>430</v>
      </c>
      <c r="N32" s="119">
        <f t="shared" si="2"/>
        <v>272</v>
      </c>
      <c r="O32" s="122">
        <f>SUM(I32:N32)</f>
        <v>2860</v>
      </c>
      <c r="P32" s="121">
        <f>H32+O32</f>
        <v>2901</v>
      </c>
    </row>
    <row r="33" ht="39.75" customHeight="1"/>
    <row r="34" spans="3:17" ht="39.75" customHeight="1">
      <c r="C34" s="112" t="s">
        <v>31</v>
      </c>
      <c r="E34" s="113"/>
      <c r="N34" s="111"/>
      <c r="O34" s="111"/>
      <c r="P34" s="111"/>
      <c r="Q34" s="111"/>
    </row>
    <row r="35" spans="3:17" ht="6.75" customHeight="1" thickBot="1">
      <c r="C35" s="114"/>
      <c r="D35" s="114"/>
      <c r="E35" s="115"/>
      <c r="L35" s="116"/>
      <c r="M35" s="116"/>
      <c r="N35" s="116"/>
      <c r="P35" s="116"/>
      <c r="Q35" s="116"/>
    </row>
    <row r="36" spans="3:17" ht="49.5" customHeight="1">
      <c r="C36" s="155"/>
      <c r="D36" s="156"/>
      <c r="E36" s="156"/>
      <c r="F36" s="161" t="s">
        <v>18</v>
      </c>
      <c r="G36" s="152"/>
      <c r="H36" s="152"/>
      <c r="I36" s="152" t="s">
        <v>19</v>
      </c>
      <c r="J36" s="152"/>
      <c r="K36" s="152"/>
      <c r="L36" s="152"/>
      <c r="M36" s="152"/>
      <c r="N36" s="164"/>
      <c r="O36" s="162" t="s">
        <v>6</v>
      </c>
      <c r="P36" s="17"/>
      <c r="Q36" s="17"/>
    </row>
    <row r="37" spans="3:17" ht="49.5" customHeight="1" thickBot="1">
      <c r="C37" s="159"/>
      <c r="D37" s="160"/>
      <c r="E37" s="160"/>
      <c r="F37" s="28" t="s">
        <v>7</v>
      </c>
      <c r="G37" s="28" t="s">
        <v>8</v>
      </c>
      <c r="H37" s="29" t="s">
        <v>9</v>
      </c>
      <c r="I37" s="30" t="s">
        <v>1</v>
      </c>
      <c r="J37" s="28" t="s">
        <v>2</v>
      </c>
      <c r="K37" s="31" t="s">
        <v>3</v>
      </c>
      <c r="L37" s="31" t="s">
        <v>4</v>
      </c>
      <c r="M37" s="31" t="s">
        <v>5</v>
      </c>
      <c r="N37" s="32" t="s">
        <v>11</v>
      </c>
      <c r="O37" s="163"/>
      <c r="P37" s="17"/>
      <c r="Q37" s="17"/>
    </row>
    <row r="38" spans="3:17" ht="49.5" customHeight="1">
      <c r="C38" s="124" t="s">
        <v>20</v>
      </c>
      <c r="D38" s="11"/>
      <c r="E38" s="11"/>
      <c r="F38" s="33">
        <v>0</v>
      </c>
      <c r="G38" s="33">
        <v>0</v>
      </c>
      <c r="H38" s="34">
        <v>0</v>
      </c>
      <c r="I38" s="35">
        <v>20</v>
      </c>
      <c r="J38" s="33">
        <v>33</v>
      </c>
      <c r="K38" s="33">
        <v>198</v>
      </c>
      <c r="L38" s="33">
        <v>441</v>
      </c>
      <c r="M38" s="33">
        <v>401</v>
      </c>
      <c r="N38" s="34">
        <v>1093</v>
      </c>
      <c r="O38" s="36">
        <v>1093</v>
      </c>
      <c r="P38" s="17"/>
      <c r="Q38" s="17"/>
    </row>
    <row r="39" spans="3:15" ht="49.5" customHeight="1">
      <c r="C39" s="165" t="s">
        <v>13</v>
      </c>
      <c r="D39" s="166"/>
      <c r="E39" s="166"/>
      <c r="F39" s="24">
        <v>0</v>
      </c>
      <c r="G39" s="24">
        <v>0</v>
      </c>
      <c r="H39" s="25">
        <v>0</v>
      </c>
      <c r="I39" s="26">
        <v>20</v>
      </c>
      <c r="J39" s="24">
        <v>32</v>
      </c>
      <c r="K39" s="24">
        <v>196</v>
      </c>
      <c r="L39" s="24">
        <v>439</v>
      </c>
      <c r="M39" s="24">
        <v>397</v>
      </c>
      <c r="N39" s="25">
        <v>1084</v>
      </c>
      <c r="O39" s="27">
        <v>1084</v>
      </c>
    </row>
    <row r="40" spans="3:15" ht="49.5" customHeight="1" thickBot="1">
      <c r="C40" s="167" t="s">
        <v>16</v>
      </c>
      <c r="D40" s="168"/>
      <c r="E40" s="168"/>
      <c r="F40" s="119">
        <v>0</v>
      </c>
      <c r="G40" s="119">
        <v>0</v>
      </c>
      <c r="H40" s="122">
        <v>0</v>
      </c>
      <c r="I40" s="123">
        <v>0</v>
      </c>
      <c r="J40" s="119">
        <v>1</v>
      </c>
      <c r="K40" s="119">
        <v>2</v>
      </c>
      <c r="L40" s="119">
        <v>2</v>
      </c>
      <c r="M40" s="119">
        <v>4</v>
      </c>
      <c r="N40" s="122">
        <v>9</v>
      </c>
      <c r="O40" s="121">
        <v>9</v>
      </c>
    </row>
    <row r="41" spans="3:15" ht="49.5" customHeight="1">
      <c r="C41" s="177" t="s">
        <v>35</v>
      </c>
      <c r="D41" s="178"/>
      <c r="E41" s="178"/>
      <c r="F41" s="33">
        <v>0</v>
      </c>
      <c r="G41" s="33">
        <v>0</v>
      </c>
      <c r="H41" s="34">
        <v>0</v>
      </c>
      <c r="I41" s="35">
        <v>155</v>
      </c>
      <c r="J41" s="33">
        <v>170</v>
      </c>
      <c r="K41" s="33">
        <v>173</v>
      </c>
      <c r="L41" s="33">
        <v>190</v>
      </c>
      <c r="M41" s="33">
        <v>98</v>
      </c>
      <c r="N41" s="34">
        <v>786</v>
      </c>
      <c r="O41" s="36">
        <v>786</v>
      </c>
    </row>
    <row r="42" spans="3:15" ht="49.5" customHeight="1">
      <c r="C42" s="165" t="s">
        <v>13</v>
      </c>
      <c r="D42" s="166"/>
      <c r="E42" s="166"/>
      <c r="F42" s="24">
        <v>0</v>
      </c>
      <c r="G42" s="24">
        <v>0</v>
      </c>
      <c r="H42" s="25">
        <v>0</v>
      </c>
      <c r="I42" s="26">
        <v>153</v>
      </c>
      <c r="J42" s="24">
        <v>169</v>
      </c>
      <c r="K42" s="24">
        <v>170</v>
      </c>
      <c r="L42" s="24">
        <v>185</v>
      </c>
      <c r="M42" s="24">
        <v>96</v>
      </c>
      <c r="N42" s="25">
        <v>773</v>
      </c>
      <c r="O42" s="27">
        <v>773</v>
      </c>
    </row>
    <row r="43" spans="3:15" ht="49.5" customHeight="1" thickBot="1">
      <c r="C43" s="167" t="s">
        <v>16</v>
      </c>
      <c r="D43" s="168"/>
      <c r="E43" s="168"/>
      <c r="F43" s="119">
        <v>0</v>
      </c>
      <c r="G43" s="119">
        <v>0</v>
      </c>
      <c r="H43" s="122">
        <v>0</v>
      </c>
      <c r="I43" s="123">
        <v>2</v>
      </c>
      <c r="J43" s="119">
        <v>1</v>
      </c>
      <c r="K43" s="119">
        <v>3</v>
      </c>
      <c r="L43" s="119">
        <v>5</v>
      </c>
      <c r="M43" s="119">
        <v>2</v>
      </c>
      <c r="N43" s="122">
        <v>13</v>
      </c>
      <c r="O43" s="121">
        <v>13</v>
      </c>
    </row>
    <row r="44" spans="3:15" ht="49.5" customHeight="1">
      <c r="C44" s="177" t="s">
        <v>21</v>
      </c>
      <c r="D44" s="178"/>
      <c r="E44" s="178"/>
      <c r="F44" s="33">
        <v>0</v>
      </c>
      <c r="G44" s="33">
        <v>0</v>
      </c>
      <c r="H44" s="34">
        <v>0</v>
      </c>
      <c r="I44" s="35">
        <v>7</v>
      </c>
      <c r="J44" s="33">
        <v>18</v>
      </c>
      <c r="K44" s="33">
        <v>52</v>
      </c>
      <c r="L44" s="33">
        <v>158</v>
      </c>
      <c r="M44" s="33">
        <v>154</v>
      </c>
      <c r="N44" s="34">
        <v>389</v>
      </c>
      <c r="O44" s="36">
        <v>389</v>
      </c>
    </row>
    <row r="45" spans="3:15" ht="49.5" customHeight="1">
      <c r="C45" s="165" t="s">
        <v>13</v>
      </c>
      <c r="D45" s="166"/>
      <c r="E45" s="166"/>
      <c r="F45" s="24">
        <v>0</v>
      </c>
      <c r="G45" s="24">
        <v>0</v>
      </c>
      <c r="H45" s="25">
        <v>0</v>
      </c>
      <c r="I45" s="26">
        <v>7</v>
      </c>
      <c r="J45" s="24">
        <v>18</v>
      </c>
      <c r="K45" s="24">
        <v>50</v>
      </c>
      <c r="L45" s="24">
        <v>156</v>
      </c>
      <c r="M45" s="24">
        <v>153</v>
      </c>
      <c r="N45" s="25">
        <v>384</v>
      </c>
      <c r="O45" s="27">
        <v>384</v>
      </c>
    </row>
    <row r="46" spans="3:15" ht="49.5" customHeight="1" thickBot="1">
      <c r="C46" s="167" t="s">
        <v>16</v>
      </c>
      <c r="D46" s="168"/>
      <c r="E46" s="168"/>
      <c r="F46" s="119">
        <v>0</v>
      </c>
      <c r="G46" s="119">
        <v>0</v>
      </c>
      <c r="H46" s="122">
        <v>0</v>
      </c>
      <c r="I46" s="123">
        <v>0</v>
      </c>
      <c r="J46" s="119">
        <v>0</v>
      </c>
      <c r="K46" s="119">
        <v>2</v>
      </c>
      <c r="L46" s="119">
        <v>2</v>
      </c>
      <c r="M46" s="119">
        <v>1</v>
      </c>
      <c r="N46" s="122">
        <v>5</v>
      </c>
      <c r="O46" s="121">
        <v>5</v>
      </c>
    </row>
    <row r="47" spans="3:15" ht="49.5" customHeight="1" thickBot="1">
      <c r="C47" s="175" t="s">
        <v>17</v>
      </c>
      <c r="D47" s="176"/>
      <c r="E47" s="176"/>
      <c r="F47" s="125">
        <v>0</v>
      </c>
      <c r="G47" s="125">
        <v>0</v>
      </c>
      <c r="H47" s="126">
        <v>0</v>
      </c>
      <c r="I47" s="127">
        <v>182</v>
      </c>
      <c r="J47" s="125">
        <v>221</v>
      </c>
      <c r="K47" s="125">
        <v>423</v>
      </c>
      <c r="L47" s="125">
        <v>784</v>
      </c>
      <c r="M47" s="125">
        <v>652</v>
      </c>
      <c r="N47" s="126">
        <v>2262</v>
      </c>
      <c r="O47" s="128">
        <v>2262</v>
      </c>
    </row>
    <row r="48" ht="34.5" customHeight="1"/>
  </sheetData>
  <sheetProtection/>
  <mergeCells count="43">
    <mergeCell ref="C15:E15"/>
    <mergeCell ref="C11:E11"/>
    <mergeCell ref="N10:P10"/>
    <mergeCell ref="N9:P9"/>
    <mergeCell ref="C14:E14"/>
    <mergeCell ref="C16:E16"/>
    <mergeCell ref="C39:E39"/>
    <mergeCell ref="C47:E47"/>
    <mergeCell ref="C40:E40"/>
    <mergeCell ref="C41:E41"/>
    <mergeCell ref="C42:E42"/>
    <mergeCell ref="C43:E43"/>
    <mergeCell ref="C44:E44"/>
    <mergeCell ref="C45:E45"/>
    <mergeCell ref="C46:E46"/>
    <mergeCell ref="F1:N1"/>
    <mergeCell ref="F2:N2"/>
    <mergeCell ref="O2:P2"/>
    <mergeCell ref="O3:P3"/>
    <mergeCell ref="P20:P21"/>
    <mergeCell ref="I20:O20"/>
    <mergeCell ref="J6:K6"/>
    <mergeCell ref="J7:K7"/>
    <mergeCell ref="C20:E21"/>
    <mergeCell ref="C31:E31"/>
    <mergeCell ref="C32:E32"/>
    <mergeCell ref="F20:H20"/>
    <mergeCell ref="C23:E23"/>
    <mergeCell ref="C24:E24"/>
    <mergeCell ref="I28:O28"/>
    <mergeCell ref="P28:P29"/>
    <mergeCell ref="C28:E29"/>
    <mergeCell ref="C36:E37"/>
    <mergeCell ref="F36:H36"/>
    <mergeCell ref="O36:O37"/>
    <mergeCell ref="I36:N36"/>
    <mergeCell ref="F28:H28"/>
    <mergeCell ref="C6:E6"/>
    <mergeCell ref="C7:E7"/>
    <mergeCell ref="F6:G6"/>
    <mergeCell ref="F7:G7"/>
    <mergeCell ref="H6:I6"/>
    <mergeCell ref="H7:I7"/>
  </mergeCells>
  <printOptions/>
  <pageMargins left="0.5905511811023623" right="0.49" top="0.7874015748031497" bottom="0.5905511811023623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0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1" t="s">
        <v>26</v>
      </c>
      <c r="H1" s="181"/>
      <c r="I1" s="181"/>
      <c r="J1" s="181"/>
      <c r="K1" s="181"/>
      <c r="L1" s="181"/>
      <c r="M1" s="181"/>
      <c r="N1" s="37"/>
      <c r="O1" s="4"/>
    </row>
    <row r="2" spans="5:16" ht="30" customHeight="1">
      <c r="E2" s="5"/>
      <c r="G2" s="170" t="s">
        <v>89</v>
      </c>
      <c r="H2" s="170"/>
      <c r="I2" s="170"/>
      <c r="J2" s="170"/>
      <c r="K2" s="170"/>
      <c r="L2" s="170"/>
      <c r="M2" s="170"/>
      <c r="N2" s="38"/>
      <c r="O2" s="182">
        <v>41086</v>
      </c>
      <c r="P2" s="182"/>
    </row>
    <row r="3" spans="5:17" ht="27.75" customHeight="1">
      <c r="E3" s="39"/>
      <c r="F3" s="40"/>
      <c r="N3" s="41"/>
      <c r="O3" s="182"/>
      <c r="P3" s="182"/>
      <c r="Q3" s="6"/>
    </row>
    <row r="4" spans="3:17" ht="27.75" customHeight="1">
      <c r="C4" s="7"/>
      <c r="N4" s="39"/>
      <c r="O4" s="182" t="s">
        <v>36</v>
      </c>
      <c r="P4" s="182"/>
      <c r="Q4" s="6"/>
    </row>
    <row r="5" spans="3:17" ht="27" customHeight="1">
      <c r="C5" s="7" t="s">
        <v>32</v>
      </c>
      <c r="E5" s="8"/>
      <c r="F5" s="9"/>
      <c r="N5" s="58"/>
      <c r="O5" s="58"/>
      <c r="P5" s="6"/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183" t="s">
        <v>37</v>
      </c>
      <c r="D7" s="184"/>
      <c r="E7" s="184"/>
      <c r="F7" s="187" t="s">
        <v>38</v>
      </c>
      <c r="G7" s="188"/>
      <c r="H7" s="188"/>
      <c r="I7" s="189" t="s">
        <v>39</v>
      </c>
      <c r="J7" s="189"/>
      <c r="K7" s="189"/>
      <c r="L7" s="189"/>
      <c r="M7" s="189"/>
      <c r="N7" s="189"/>
      <c r="O7" s="190"/>
      <c r="P7" s="191" t="s">
        <v>6</v>
      </c>
      <c r="Q7" s="17"/>
    </row>
    <row r="8" spans="3:17" ht="42" customHeight="1" thickBot="1">
      <c r="C8" s="185"/>
      <c r="D8" s="186"/>
      <c r="E8" s="186"/>
      <c r="F8" s="44" t="s">
        <v>7</v>
      </c>
      <c r="G8" s="44" t="s">
        <v>8</v>
      </c>
      <c r="H8" s="45" t="s">
        <v>9</v>
      </c>
      <c r="I8" s="46" t="s">
        <v>40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192"/>
      <c r="Q8" s="17"/>
    </row>
    <row r="9" spans="3:17" ht="30" customHeight="1" thickBot="1">
      <c r="C9" s="49" t="s">
        <v>41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42</v>
      </c>
      <c r="D10" s="53"/>
      <c r="E10" s="54"/>
      <c r="F10" s="60">
        <f>SUM(F11,F17,F20,F24,F28,F29)</f>
        <v>4624</v>
      </c>
      <c r="G10" s="60">
        <f>SUM(G11,G17,G20,G24,G28,G29)</f>
        <v>5359</v>
      </c>
      <c r="H10" s="85">
        <f>SUM(F10:G10)</f>
        <v>9983</v>
      </c>
      <c r="I10" s="135">
        <f aca="true" t="shared" si="0" ref="I10:N10">SUM(I11,I17,I20,I24,I28,I29)</f>
        <v>0</v>
      </c>
      <c r="J10" s="60">
        <f t="shared" si="0"/>
        <v>8022</v>
      </c>
      <c r="K10" s="60">
        <f t="shared" si="0"/>
        <v>5726</v>
      </c>
      <c r="L10" s="60">
        <f t="shared" si="0"/>
        <v>3500</v>
      </c>
      <c r="M10" s="60">
        <f t="shared" si="0"/>
        <v>2531</v>
      </c>
      <c r="N10" s="60">
        <f t="shared" si="0"/>
        <v>1366</v>
      </c>
      <c r="O10" s="129">
        <f>SUM(I10:N10)</f>
        <v>21145</v>
      </c>
      <c r="P10" s="87">
        <f>SUM(O10,H10)</f>
        <v>31128</v>
      </c>
      <c r="Q10" s="17"/>
    </row>
    <row r="11" spans="3:16" s="61" customFormat="1" ht="30" customHeight="1">
      <c r="C11" s="62"/>
      <c r="D11" s="63" t="s">
        <v>43</v>
      </c>
      <c r="E11" s="64"/>
      <c r="F11" s="65">
        <v>800</v>
      </c>
      <c r="G11" s="65">
        <v>1065</v>
      </c>
      <c r="H11" s="66">
        <v>1865</v>
      </c>
      <c r="I11" s="136">
        <v>0</v>
      </c>
      <c r="J11" s="65">
        <v>1614</v>
      </c>
      <c r="K11" s="65">
        <v>1164</v>
      </c>
      <c r="L11" s="65">
        <v>719</v>
      </c>
      <c r="M11" s="65">
        <v>603</v>
      </c>
      <c r="N11" s="65">
        <v>459</v>
      </c>
      <c r="O11" s="130">
        <v>4559</v>
      </c>
      <c r="P11" s="68">
        <v>6424</v>
      </c>
    </row>
    <row r="12" spans="3:16" s="61" customFormat="1" ht="30" customHeight="1">
      <c r="C12" s="62"/>
      <c r="D12" s="63"/>
      <c r="E12" s="69" t="s">
        <v>80</v>
      </c>
      <c r="F12" s="65">
        <v>709</v>
      </c>
      <c r="G12" s="65">
        <v>869</v>
      </c>
      <c r="H12" s="66">
        <v>1578</v>
      </c>
      <c r="I12" s="136">
        <v>0</v>
      </c>
      <c r="J12" s="65">
        <v>1059</v>
      </c>
      <c r="K12" s="65">
        <v>622</v>
      </c>
      <c r="L12" s="65">
        <v>301</v>
      </c>
      <c r="M12" s="65">
        <v>224</v>
      </c>
      <c r="N12" s="65">
        <v>151</v>
      </c>
      <c r="O12" s="130">
        <v>2357</v>
      </c>
      <c r="P12" s="68">
        <v>3935</v>
      </c>
    </row>
    <row r="13" spans="3:16" s="61" customFormat="1" ht="30" customHeight="1">
      <c r="C13" s="62"/>
      <c r="D13" s="63"/>
      <c r="E13" s="69" t="s">
        <v>81</v>
      </c>
      <c r="F13" s="65">
        <v>0</v>
      </c>
      <c r="G13" s="65">
        <v>0</v>
      </c>
      <c r="H13" s="66">
        <v>0</v>
      </c>
      <c r="I13" s="136">
        <v>0</v>
      </c>
      <c r="J13" s="65">
        <v>0</v>
      </c>
      <c r="K13" s="65">
        <v>4</v>
      </c>
      <c r="L13" s="65">
        <v>10</v>
      </c>
      <c r="M13" s="65">
        <v>23</v>
      </c>
      <c r="N13" s="65">
        <v>44</v>
      </c>
      <c r="O13" s="130">
        <v>81</v>
      </c>
      <c r="P13" s="68">
        <v>81</v>
      </c>
    </row>
    <row r="14" spans="3:16" s="61" customFormat="1" ht="30" customHeight="1">
      <c r="C14" s="62"/>
      <c r="D14" s="63"/>
      <c r="E14" s="69" t="s">
        <v>82</v>
      </c>
      <c r="F14" s="65">
        <v>30</v>
      </c>
      <c r="G14" s="65">
        <v>63</v>
      </c>
      <c r="H14" s="66">
        <v>93</v>
      </c>
      <c r="I14" s="136">
        <v>0</v>
      </c>
      <c r="J14" s="65">
        <v>153</v>
      </c>
      <c r="K14" s="65">
        <v>118</v>
      </c>
      <c r="L14" s="65">
        <v>89</v>
      </c>
      <c r="M14" s="65">
        <v>90</v>
      </c>
      <c r="N14" s="65">
        <v>82</v>
      </c>
      <c r="O14" s="130">
        <v>532</v>
      </c>
      <c r="P14" s="68">
        <v>625</v>
      </c>
    </row>
    <row r="15" spans="3:16" s="61" customFormat="1" ht="30" customHeight="1">
      <c r="C15" s="62"/>
      <c r="D15" s="63"/>
      <c r="E15" s="69" t="s">
        <v>83</v>
      </c>
      <c r="F15" s="65">
        <v>33</v>
      </c>
      <c r="G15" s="65">
        <v>84</v>
      </c>
      <c r="H15" s="66">
        <v>117</v>
      </c>
      <c r="I15" s="136">
        <v>0</v>
      </c>
      <c r="J15" s="65">
        <v>132</v>
      </c>
      <c r="K15" s="65">
        <v>125</v>
      </c>
      <c r="L15" s="65">
        <v>106</v>
      </c>
      <c r="M15" s="65">
        <v>64</v>
      </c>
      <c r="N15" s="65">
        <v>43</v>
      </c>
      <c r="O15" s="130">
        <v>470</v>
      </c>
      <c r="P15" s="68">
        <v>587</v>
      </c>
    </row>
    <row r="16" spans="3:16" s="61" customFormat="1" ht="30" customHeight="1">
      <c r="C16" s="62"/>
      <c r="D16" s="63"/>
      <c r="E16" s="69" t="s">
        <v>84</v>
      </c>
      <c r="F16" s="65">
        <v>28</v>
      </c>
      <c r="G16" s="65">
        <v>49</v>
      </c>
      <c r="H16" s="66">
        <v>77</v>
      </c>
      <c r="I16" s="136">
        <v>0</v>
      </c>
      <c r="J16" s="65">
        <v>270</v>
      </c>
      <c r="K16" s="65">
        <v>295</v>
      </c>
      <c r="L16" s="65">
        <v>213</v>
      </c>
      <c r="M16" s="65">
        <v>202</v>
      </c>
      <c r="N16" s="65">
        <v>139</v>
      </c>
      <c r="O16" s="130">
        <v>1119</v>
      </c>
      <c r="P16" s="68">
        <v>1196</v>
      </c>
    </row>
    <row r="17" spans="3:16" s="61" customFormat="1" ht="30" customHeight="1">
      <c r="C17" s="62"/>
      <c r="D17" s="70" t="s">
        <v>49</v>
      </c>
      <c r="E17" s="71"/>
      <c r="F17" s="65">
        <v>1287</v>
      </c>
      <c r="G17" s="65">
        <v>1349</v>
      </c>
      <c r="H17" s="66">
        <v>2636</v>
      </c>
      <c r="I17" s="136">
        <v>0</v>
      </c>
      <c r="J17" s="65">
        <v>1923</v>
      </c>
      <c r="K17" s="65">
        <v>1226</v>
      </c>
      <c r="L17" s="65">
        <v>639</v>
      </c>
      <c r="M17" s="65">
        <v>444</v>
      </c>
      <c r="N17" s="65">
        <v>162</v>
      </c>
      <c r="O17" s="130">
        <v>4394</v>
      </c>
      <c r="P17" s="68">
        <v>7030</v>
      </c>
    </row>
    <row r="18" spans="3:16" s="61" customFormat="1" ht="30" customHeight="1">
      <c r="C18" s="62"/>
      <c r="D18" s="63"/>
      <c r="E18" s="69" t="s">
        <v>50</v>
      </c>
      <c r="F18" s="65">
        <v>1070</v>
      </c>
      <c r="G18" s="65">
        <v>1026</v>
      </c>
      <c r="H18" s="66">
        <v>2096</v>
      </c>
      <c r="I18" s="136">
        <v>0</v>
      </c>
      <c r="J18" s="65">
        <v>1371</v>
      </c>
      <c r="K18" s="65">
        <v>873</v>
      </c>
      <c r="L18" s="65">
        <v>469</v>
      </c>
      <c r="M18" s="65">
        <v>340</v>
      </c>
      <c r="N18" s="65">
        <v>139</v>
      </c>
      <c r="O18" s="130">
        <v>3192</v>
      </c>
      <c r="P18" s="68">
        <v>5288</v>
      </c>
    </row>
    <row r="19" spans="3:16" s="61" customFormat="1" ht="30" customHeight="1">
      <c r="C19" s="62"/>
      <c r="D19" s="63"/>
      <c r="E19" s="69" t="s">
        <v>51</v>
      </c>
      <c r="F19" s="65">
        <v>217</v>
      </c>
      <c r="G19" s="65">
        <v>323</v>
      </c>
      <c r="H19" s="66">
        <v>540</v>
      </c>
      <c r="I19" s="136">
        <v>0</v>
      </c>
      <c r="J19" s="65">
        <v>552</v>
      </c>
      <c r="K19" s="65">
        <v>353</v>
      </c>
      <c r="L19" s="65">
        <v>170</v>
      </c>
      <c r="M19" s="65">
        <v>104</v>
      </c>
      <c r="N19" s="65">
        <v>23</v>
      </c>
      <c r="O19" s="130">
        <v>1202</v>
      </c>
      <c r="P19" s="68">
        <v>1742</v>
      </c>
    </row>
    <row r="20" spans="3:16" s="61" customFormat="1" ht="30" customHeight="1">
      <c r="C20" s="62"/>
      <c r="D20" s="70" t="s">
        <v>52</v>
      </c>
      <c r="E20" s="71"/>
      <c r="F20" s="65">
        <v>8</v>
      </c>
      <c r="G20" s="65">
        <v>21</v>
      </c>
      <c r="H20" s="66">
        <v>29</v>
      </c>
      <c r="I20" s="136">
        <v>0</v>
      </c>
      <c r="J20" s="65">
        <v>174</v>
      </c>
      <c r="K20" s="65">
        <v>186</v>
      </c>
      <c r="L20" s="65">
        <v>187</v>
      </c>
      <c r="M20" s="65">
        <v>154</v>
      </c>
      <c r="N20" s="65">
        <v>77</v>
      </c>
      <c r="O20" s="130">
        <v>778</v>
      </c>
      <c r="P20" s="68">
        <v>807</v>
      </c>
    </row>
    <row r="21" spans="3:16" s="61" customFormat="1" ht="30" customHeight="1">
      <c r="C21" s="62"/>
      <c r="D21" s="63"/>
      <c r="E21" s="69" t="s">
        <v>85</v>
      </c>
      <c r="F21" s="65">
        <v>7</v>
      </c>
      <c r="G21" s="65">
        <v>16</v>
      </c>
      <c r="H21" s="66">
        <v>23</v>
      </c>
      <c r="I21" s="136">
        <v>0</v>
      </c>
      <c r="J21" s="65">
        <v>137</v>
      </c>
      <c r="K21" s="65">
        <v>159</v>
      </c>
      <c r="L21" s="65">
        <v>166</v>
      </c>
      <c r="M21" s="65">
        <v>139</v>
      </c>
      <c r="N21" s="65">
        <v>73</v>
      </c>
      <c r="O21" s="130">
        <v>674</v>
      </c>
      <c r="P21" s="68">
        <v>697</v>
      </c>
    </row>
    <row r="22" spans="3:16" s="61" customFormat="1" ht="30" customHeight="1">
      <c r="C22" s="62"/>
      <c r="D22" s="63"/>
      <c r="E22" s="72" t="s">
        <v>86</v>
      </c>
      <c r="F22" s="65">
        <v>1</v>
      </c>
      <c r="G22" s="65">
        <v>4</v>
      </c>
      <c r="H22" s="66">
        <v>5</v>
      </c>
      <c r="I22" s="136">
        <v>0</v>
      </c>
      <c r="J22" s="65">
        <v>36</v>
      </c>
      <c r="K22" s="65">
        <v>26</v>
      </c>
      <c r="L22" s="65">
        <v>21</v>
      </c>
      <c r="M22" s="65">
        <v>15</v>
      </c>
      <c r="N22" s="65">
        <v>4</v>
      </c>
      <c r="O22" s="130">
        <v>102</v>
      </c>
      <c r="P22" s="68">
        <v>107</v>
      </c>
    </row>
    <row r="23" spans="3:16" s="61" customFormat="1" ht="30" customHeight="1">
      <c r="C23" s="62"/>
      <c r="D23" s="73"/>
      <c r="E23" s="72" t="s">
        <v>87</v>
      </c>
      <c r="F23" s="65">
        <v>0</v>
      </c>
      <c r="G23" s="65">
        <v>1</v>
      </c>
      <c r="H23" s="66">
        <v>1</v>
      </c>
      <c r="I23" s="136">
        <v>0</v>
      </c>
      <c r="J23" s="65">
        <v>1</v>
      </c>
      <c r="K23" s="65">
        <v>1</v>
      </c>
      <c r="L23" s="65">
        <v>0</v>
      </c>
      <c r="M23" s="65">
        <v>0</v>
      </c>
      <c r="N23" s="65">
        <v>0</v>
      </c>
      <c r="O23" s="130">
        <v>2</v>
      </c>
      <c r="P23" s="68">
        <v>3</v>
      </c>
    </row>
    <row r="24" spans="3:16" s="61" customFormat="1" ht="30" customHeight="1">
      <c r="C24" s="62"/>
      <c r="D24" s="70" t="s">
        <v>56</v>
      </c>
      <c r="E24" s="71"/>
      <c r="F24" s="65">
        <f>SUM(F25:F27)</f>
        <v>554</v>
      </c>
      <c r="G24" s="65">
        <f>SUM(G25:G27)</f>
        <v>871</v>
      </c>
      <c r="H24" s="66">
        <f>SUM(F24:G24)</f>
        <v>1425</v>
      </c>
      <c r="I24" s="136">
        <f aca="true" t="shared" si="1" ref="I24:N24">SUM(I25:I27)</f>
        <v>0</v>
      </c>
      <c r="J24" s="65">
        <f t="shared" si="1"/>
        <v>1258</v>
      </c>
      <c r="K24" s="65">
        <f t="shared" si="1"/>
        <v>1247</v>
      </c>
      <c r="L24" s="65">
        <f t="shared" si="1"/>
        <v>847</v>
      </c>
      <c r="M24" s="65">
        <f t="shared" si="1"/>
        <v>583</v>
      </c>
      <c r="N24" s="65">
        <f t="shared" si="1"/>
        <v>302</v>
      </c>
      <c r="O24" s="130">
        <f>SUM(I24:N24)</f>
        <v>4237</v>
      </c>
      <c r="P24" s="68">
        <f>SUM(O24,H24)</f>
        <v>5662</v>
      </c>
    </row>
    <row r="25" spans="3:16" s="61" customFormat="1" ht="30" customHeight="1">
      <c r="C25" s="62"/>
      <c r="D25" s="63"/>
      <c r="E25" s="72" t="s">
        <v>57</v>
      </c>
      <c r="F25" s="65">
        <v>493</v>
      </c>
      <c r="G25" s="65">
        <v>834</v>
      </c>
      <c r="H25" s="66">
        <v>1327</v>
      </c>
      <c r="I25" s="136">
        <v>0</v>
      </c>
      <c r="J25" s="65">
        <v>1194</v>
      </c>
      <c r="K25" s="65">
        <v>1211</v>
      </c>
      <c r="L25" s="65">
        <v>816</v>
      </c>
      <c r="M25" s="65">
        <v>561</v>
      </c>
      <c r="N25" s="65">
        <v>298</v>
      </c>
      <c r="O25" s="130">
        <v>4080</v>
      </c>
      <c r="P25" s="68">
        <v>5407</v>
      </c>
    </row>
    <row r="26" spans="3:16" s="61" customFormat="1" ht="30" customHeight="1">
      <c r="C26" s="62"/>
      <c r="D26" s="63"/>
      <c r="E26" s="72" t="s">
        <v>58</v>
      </c>
      <c r="F26" s="65">
        <v>26</v>
      </c>
      <c r="G26" s="65">
        <v>15</v>
      </c>
      <c r="H26" s="66">
        <f>SUM(F26:G26)</f>
        <v>41</v>
      </c>
      <c r="I26" s="136">
        <v>0</v>
      </c>
      <c r="J26" s="65">
        <v>30</v>
      </c>
      <c r="K26" s="65">
        <v>20</v>
      </c>
      <c r="L26" s="65">
        <v>11</v>
      </c>
      <c r="M26" s="65">
        <v>14</v>
      </c>
      <c r="N26" s="65">
        <v>2</v>
      </c>
      <c r="O26" s="130">
        <f>SUM(I26:N26)</f>
        <v>77</v>
      </c>
      <c r="P26" s="68">
        <f>SUM(O26,H26)</f>
        <v>118</v>
      </c>
    </row>
    <row r="27" spans="3:16" s="61" customFormat="1" ht="30" customHeight="1">
      <c r="C27" s="62"/>
      <c r="D27" s="63"/>
      <c r="E27" s="72" t="s">
        <v>59</v>
      </c>
      <c r="F27" s="65">
        <v>35</v>
      </c>
      <c r="G27" s="65">
        <v>22</v>
      </c>
      <c r="H27" s="66">
        <f>SUM(F27:G27)</f>
        <v>57</v>
      </c>
      <c r="I27" s="136">
        <v>0</v>
      </c>
      <c r="J27" s="65">
        <v>34</v>
      </c>
      <c r="K27" s="65">
        <v>16</v>
      </c>
      <c r="L27" s="65">
        <v>20</v>
      </c>
      <c r="M27" s="65">
        <v>8</v>
      </c>
      <c r="N27" s="65">
        <v>2</v>
      </c>
      <c r="O27" s="130">
        <f>SUM(I27:N27)</f>
        <v>80</v>
      </c>
      <c r="P27" s="68">
        <f>SUM(O27,H27)</f>
        <v>137</v>
      </c>
    </row>
    <row r="28" spans="3:16" s="61" customFormat="1" ht="30" customHeight="1">
      <c r="C28" s="62"/>
      <c r="D28" s="74" t="s">
        <v>60</v>
      </c>
      <c r="E28" s="75"/>
      <c r="F28" s="65">
        <v>19</v>
      </c>
      <c r="G28" s="65">
        <v>19</v>
      </c>
      <c r="H28" s="66">
        <v>38</v>
      </c>
      <c r="I28" s="136">
        <v>0</v>
      </c>
      <c r="J28" s="65">
        <v>87</v>
      </c>
      <c r="K28" s="65">
        <v>54</v>
      </c>
      <c r="L28" s="65">
        <v>55</v>
      </c>
      <c r="M28" s="65">
        <v>54</v>
      </c>
      <c r="N28" s="65">
        <v>25</v>
      </c>
      <c r="O28" s="130">
        <v>275</v>
      </c>
      <c r="P28" s="68">
        <v>313</v>
      </c>
    </row>
    <row r="29" spans="3:16" s="61" customFormat="1" ht="30" customHeight="1" thickBot="1">
      <c r="C29" s="76"/>
      <c r="D29" s="77" t="s">
        <v>61</v>
      </c>
      <c r="E29" s="78"/>
      <c r="F29" s="79">
        <v>1956</v>
      </c>
      <c r="G29" s="79">
        <v>2034</v>
      </c>
      <c r="H29" s="80">
        <v>3990</v>
      </c>
      <c r="I29" s="137">
        <v>0</v>
      </c>
      <c r="J29" s="79">
        <v>2966</v>
      </c>
      <c r="K29" s="79">
        <v>1849</v>
      </c>
      <c r="L29" s="79">
        <v>1053</v>
      </c>
      <c r="M29" s="79">
        <v>693</v>
      </c>
      <c r="N29" s="79">
        <v>341</v>
      </c>
      <c r="O29" s="131">
        <v>6902</v>
      </c>
      <c r="P29" s="82">
        <v>10892</v>
      </c>
    </row>
    <row r="30" spans="3:16" s="61" customFormat="1" ht="30" customHeight="1">
      <c r="C30" s="59" t="s">
        <v>62</v>
      </c>
      <c r="D30" s="83"/>
      <c r="E30" s="84"/>
      <c r="F30" s="60">
        <v>16</v>
      </c>
      <c r="G30" s="60">
        <v>25</v>
      </c>
      <c r="H30" s="85">
        <v>41</v>
      </c>
      <c r="I30" s="135">
        <v>0</v>
      </c>
      <c r="J30" s="60">
        <v>1064</v>
      </c>
      <c r="K30" s="60">
        <v>731</v>
      </c>
      <c r="L30" s="60">
        <v>605</v>
      </c>
      <c r="M30" s="60">
        <v>455</v>
      </c>
      <c r="N30" s="60">
        <v>277</v>
      </c>
      <c r="O30" s="129">
        <v>3132</v>
      </c>
      <c r="P30" s="87">
        <v>3173</v>
      </c>
    </row>
    <row r="31" spans="3:16" s="61" customFormat="1" ht="30" customHeight="1">
      <c r="C31" s="88"/>
      <c r="D31" s="74" t="s">
        <v>88</v>
      </c>
      <c r="E31" s="75"/>
      <c r="F31" s="89">
        <v>0</v>
      </c>
      <c r="G31" s="89">
        <v>0</v>
      </c>
      <c r="H31" s="90">
        <v>0</v>
      </c>
      <c r="I31" s="138">
        <v>0</v>
      </c>
      <c r="J31" s="89">
        <v>106</v>
      </c>
      <c r="K31" s="89">
        <v>99</v>
      </c>
      <c r="L31" s="89">
        <v>64</v>
      </c>
      <c r="M31" s="89">
        <v>39</v>
      </c>
      <c r="N31" s="89">
        <v>10</v>
      </c>
      <c r="O31" s="132">
        <v>318</v>
      </c>
      <c r="P31" s="92">
        <v>318</v>
      </c>
    </row>
    <row r="32" spans="3:16" s="61" customFormat="1" ht="30" customHeight="1">
      <c r="C32" s="62"/>
      <c r="D32" s="74" t="s">
        <v>64</v>
      </c>
      <c r="E32" s="75"/>
      <c r="F32" s="65">
        <v>0</v>
      </c>
      <c r="G32" s="65">
        <v>0</v>
      </c>
      <c r="H32" s="66">
        <v>0</v>
      </c>
      <c r="I32" s="138">
        <v>0</v>
      </c>
      <c r="J32" s="65">
        <v>23</v>
      </c>
      <c r="K32" s="65">
        <v>22</v>
      </c>
      <c r="L32" s="65">
        <v>22</v>
      </c>
      <c r="M32" s="65">
        <v>10</v>
      </c>
      <c r="N32" s="65">
        <v>6</v>
      </c>
      <c r="O32" s="130">
        <v>83</v>
      </c>
      <c r="P32" s="68">
        <v>83</v>
      </c>
    </row>
    <row r="33" spans="3:16" s="61" customFormat="1" ht="30" customHeight="1">
      <c r="C33" s="62"/>
      <c r="D33" s="74" t="s">
        <v>79</v>
      </c>
      <c r="E33" s="75"/>
      <c r="F33" s="65">
        <v>0</v>
      </c>
      <c r="G33" s="65">
        <v>0</v>
      </c>
      <c r="H33" s="66">
        <v>0</v>
      </c>
      <c r="I33" s="138">
        <v>0</v>
      </c>
      <c r="J33" s="65">
        <v>708</v>
      </c>
      <c r="K33" s="65">
        <v>416</v>
      </c>
      <c r="L33" s="65">
        <v>242</v>
      </c>
      <c r="M33" s="65">
        <v>113</v>
      </c>
      <c r="N33" s="65">
        <v>45</v>
      </c>
      <c r="O33" s="130">
        <v>1524</v>
      </c>
      <c r="P33" s="68">
        <v>1524</v>
      </c>
    </row>
    <row r="34" spans="3:16" s="61" customFormat="1" ht="30" customHeight="1">
      <c r="C34" s="62"/>
      <c r="D34" s="74" t="s">
        <v>65</v>
      </c>
      <c r="E34" s="75"/>
      <c r="F34" s="65">
        <v>1</v>
      </c>
      <c r="G34" s="65">
        <v>1</v>
      </c>
      <c r="H34" s="66">
        <v>2</v>
      </c>
      <c r="I34" s="136">
        <v>0</v>
      </c>
      <c r="J34" s="65">
        <v>42</v>
      </c>
      <c r="K34" s="65">
        <v>40</v>
      </c>
      <c r="L34" s="65">
        <v>60</v>
      </c>
      <c r="M34" s="65">
        <v>27</v>
      </c>
      <c r="N34" s="65">
        <v>29</v>
      </c>
      <c r="O34" s="130">
        <v>198</v>
      </c>
      <c r="P34" s="68">
        <v>200</v>
      </c>
    </row>
    <row r="35" spans="3:16" s="61" customFormat="1" ht="30" customHeight="1">
      <c r="C35" s="62"/>
      <c r="D35" s="74" t="s">
        <v>66</v>
      </c>
      <c r="E35" s="75"/>
      <c r="F35" s="65">
        <v>15</v>
      </c>
      <c r="G35" s="65">
        <v>23</v>
      </c>
      <c r="H35" s="66">
        <v>38</v>
      </c>
      <c r="I35" s="136">
        <v>0</v>
      </c>
      <c r="J35" s="65">
        <v>117</v>
      </c>
      <c r="K35" s="65">
        <v>57</v>
      </c>
      <c r="L35" s="65">
        <v>49</v>
      </c>
      <c r="M35" s="65">
        <v>25</v>
      </c>
      <c r="N35" s="65">
        <v>12</v>
      </c>
      <c r="O35" s="130">
        <v>260</v>
      </c>
      <c r="P35" s="68">
        <v>298</v>
      </c>
    </row>
    <row r="36" spans="3:16" s="61" customFormat="1" ht="30" customHeight="1">
      <c r="C36" s="62"/>
      <c r="D36" s="74" t="s">
        <v>67</v>
      </c>
      <c r="E36" s="75"/>
      <c r="F36" s="65">
        <v>0</v>
      </c>
      <c r="G36" s="65">
        <v>1</v>
      </c>
      <c r="H36" s="66">
        <v>1</v>
      </c>
      <c r="I36" s="138">
        <v>0</v>
      </c>
      <c r="J36" s="65">
        <v>62</v>
      </c>
      <c r="K36" s="65">
        <v>90</v>
      </c>
      <c r="L36" s="65">
        <v>98</v>
      </c>
      <c r="M36" s="65">
        <v>76</v>
      </c>
      <c r="N36" s="65">
        <v>32</v>
      </c>
      <c r="O36" s="130">
        <v>358</v>
      </c>
      <c r="P36" s="68">
        <v>359</v>
      </c>
    </row>
    <row r="37" spans="3:16" s="61" customFormat="1" ht="30" customHeight="1">
      <c r="C37" s="62"/>
      <c r="D37" s="74" t="s">
        <v>68</v>
      </c>
      <c r="E37" s="75"/>
      <c r="F37" s="65">
        <v>0</v>
      </c>
      <c r="G37" s="65">
        <v>0</v>
      </c>
      <c r="H37" s="66">
        <v>0</v>
      </c>
      <c r="I37" s="138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130">
        <v>0</v>
      </c>
      <c r="P37" s="68">
        <v>0</v>
      </c>
    </row>
    <row r="38" spans="3:16" s="61" customFormat="1" ht="30" customHeight="1">
      <c r="C38" s="62"/>
      <c r="D38" s="193" t="s">
        <v>69</v>
      </c>
      <c r="E38" s="194"/>
      <c r="F38" s="65">
        <v>0</v>
      </c>
      <c r="G38" s="65">
        <v>0</v>
      </c>
      <c r="H38" s="66">
        <v>0</v>
      </c>
      <c r="I38" s="138">
        <v>0</v>
      </c>
      <c r="J38" s="65">
        <v>6</v>
      </c>
      <c r="K38" s="65">
        <v>7</v>
      </c>
      <c r="L38" s="65">
        <v>70</v>
      </c>
      <c r="M38" s="65">
        <v>165</v>
      </c>
      <c r="N38" s="65">
        <v>143</v>
      </c>
      <c r="O38" s="130">
        <v>391</v>
      </c>
      <c r="P38" s="68">
        <v>391</v>
      </c>
    </row>
    <row r="39" spans="3:16" s="61" customFormat="1" ht="30" customHeight="1" thickBot="1">
      <c r="C39" s="76"/>
      <c r="D39" s="195" t="s">
        <v>70</v>
      </c>
      <c r="E39" s="196"/>
      <c r="F39" s="93">
        <v>0</v>
      </c>
      <c r="G39" s="93">
        <v>0</v>
      </c>
      <c r="H39" s="94">
        <v>0</v>
      </c>
      <c r="I39" s="139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133">
        <v>0</v>
      </c>
      <c r="P39" s="96">
        <v>0</v>
      </c>
    </row>
    <row r="40" spans="3:16" s="61" customFormat="1" ht="30" customHeight="1">
      <c r="C40" s="59" t="s">
        <v>71</v>
      </c>
      <c r="D40" s="83"/>
      <c r="E40" s="84"/>
      <c r="F40" s="60">
        <v>0</v>
      </c>
      <c r="G40" s="60">
        <v>0</v>
      </c>
      <c r="H40" s="85">
        <v>0</v>
      </c>
      <c r="I40" s="140">
        <v>0</v>
      </c>
      <c r="J40" s="60">
        <v>183</v>
      </c>
      <c r="K40" s="60">
        <v>226</v>
      </c>
      <c r="L40" s="60">
        <v>429</v>
      </c>
      <c r="M40" s="60">
        <v>794</v>
      </c>
      <c r="N40" s="60">
        <v>655</v>
      </c>
      <c r="O40" s="129">
        <v>2287</v>
      </c>
      <c r="P40" s="87">
        <v>2287</v>
      </c>
    </row>
    <row r="41" spans="3:16" s="61" customFormat="1" ht="30" customHeight="1">
      <c r="C41" s="62"/>
      <c r="D41" s="74" t="s">
        <v>72</v>
      </c>
      <c r="E41" s="75"/>
      <c r="F41" s="65">
        <v>0</v>
      </c>
      <c r="G41" s="65">
        <v>0</v>
      </c>
      <c r="H41" s="66">
        <v>0</v>
      </c>
      <c r="I41" s="138">
        <v>0</v>
      </c>
      <c r="J41" s="65">
        <v>20</v>
      </c>
      <c r="K41" s="65">
        <v>33</v>
      </c>
      <c r="L41" s="65">
        <v>198</v>
      </c>
      <c r="M41" s="65">
        <v>442</v>
      </c>
      <c r="N41" s="65">
        <v>402</v>
      </c>
      <c r="O41" s="130">
        <v>1095</v>
      </c>
      <c r="P41" s="68">
        <v>1095</v>
      </c>
    </row>
    <row r="42" spans="3:16" s="61" customFormat="1" ht="30" customHeight="1">
      <c r="C42" s="62"/>
      <c r="D42" s="74" t="s">
        <v>73</v>
      </c>
      <c r="E42" s="75"/>
      <c r="F42" s="65">
        <v>0</v>
      </c>
      <c r="G42" s="65">
        <v>0</v>
      </c>
      <c r="H42" s="66">
        <v>0</v>
      </c>
      <c r="I42" s="138">
        <v>0</v>
      </c>
      <c r="J42" s="65">
        <v>156</v>
      </c>
      <c r="K42" s="65">
        <v>175</v>
      </c>
      <c r="L42" s="65">
        <v>176</v>
      </c>
      <c r="M42" s="65">
        <v>191</v>
      </c>
      <c r="N42" s="65">
        <v>99</v>
      </c>
      <c r="O42" s="130">
        <v>797</v>
      </c>
      <c r="P42" s="68">
        <v>797</v>
      </c>
    </row>
    <row r="43" spans="3:16" s="61" customFormat="1" ht="30" customHeight="1" thickBot="1">
      <c r="C43" s="76"/>
      <c r="D43" s="77" t="s">
        <v>74</v>
      </c>
      <c r="E43" s="78"/>
      <c r="F43" s="79">
        <v>0</v>
      </c>
      <c r="G43" s="79">
        <v>0</v>
      </c>
      <c r="H43" s="80">
        <v>0</v>
      </c>
      <c r="I43" s="141">
        <v>0</v>
      </c>
      <c r="J43" s="79">
        <v>7</v>
      </c>
      <c r="K43" s="79">
        <v>18</v>
      </c>
      <c r="L43" s="79">
        <v>55</v>
      </c>
      <c r="M43" s="79">
        <v>161</v>
      </c>
      <c r="N43" s="79">
        <v>154</v>
      </c>
      <c r="O43" s="131">
        <v>395</v>
      </c>
      <c r="P43" s="82">
        <v>395</v>
      </c>
    </row>
    <row r="44" spans="3:16" s="61" customFormat="1" ht="30" customHeight="1" thickBot="1">
      <c r="C44" s="197" t="s">
        <v>75</v>
      </c>
      <c r="D44" s="198"/>
      <c r="E44" s="199"/>
      <c r="F44" s="99">
        <f>SUM(F10,F30,F40)</f>
        <v>4640</v>
      </c>
      <c r="G44" s="99">
        <f>SUM(G10,G30,G40)</f>
        <v>5384</v>
      </c>
      <c r="H44" s="101">
        <f>SUM(F44:G44)</f>
        <v>10024</v>
      </c>
      <c r="I44" s="142">
        <f aca="true" t="shared" si="2" ref="I44:N44">SUM(I10,I30,I40)</f>
        <v>0</v>
      </c>
      <c r="J44" s="99">
        <f t="shared" si="2"/>
        <v>9269</v>
      </c>
      <c r="K44" s="99">
        <f t="shared" si="2"/>
        <v>6683</v>
      </c>
      <c r="L44" s="99">
        <f t="shared" si="2"/>
        <v>4534</v>
      </c>
      <c r="M44" s="99">
        <f t="shared" si="2"/>
        <v>3780</v>
      </c>
      <c r="N44" s="99">
        <f t="shared" si="2"/>
        <v>2298</v>
      </c>
      <c r="O44" s="134">
        <f>SUM(I44:N44)</f>
        <v>26564</v>
      </c>
      <c r="P44" s="103">
        <f>SUM(O44,H44)</f>
        <v>36588</v>
      </c>
    </row>
    <row r="45" spans="3:17" s="61" customFormat="1" ht="30" customHeight="1" thickBot="1" thickTop="1">
      <c r="C45" s="100" t="s">
        <v>76</v>
      </c>
      <c r="D45" s="55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143"/>
      <c r="Q45" s="17"/>
    </row>
    <row r="46" spans="3:17" s="61" customFormat="1" ht="30" customHeight="1">
      <c r="C46" s="59" t="s">
        <v>42</v>
      </c>
      <c r="D46" s="53"/>
      <c r="E46" s="54"/>
      <c r="F46" s="60">
        <v>5023094</v>
      </c>
      <c r="G46" s="60">
        <v>9079935</v>
      </c>
      <c r="H46" s="85">
        <v>14103029</v>
      </c>
      <c r="I46" s="86">
        <v>0</v>
      </c>
      <c r="J46" s="60">
        <v>23907922</v>
      </c>
      <c r="K46" s="60">
        <v>20426260</v>
      </c>
      <c r="L46" s="60">
        <v>16519524</v>
      </c>
      <c r="M46" s="60">
        <v>14124162</v>
      </c>
      <c r="N46" s="60">
        <v>8207531</v>
      </c>
      <c r="O46" s="129">
        <v>83185399</v>
      </c>
      <c r="P46" s="87">
        <v>97288428</v>
      </c>
      <c r="Q46" s="17"/>
    </row>
    <row r="47" spans="3:16" s="61" customFormat="1" ht="30" customHeight="1">
      <c r="C47" s="62"/>
      <c r="D47" s="63" t="s">
        <v>43</v>
      </c>
      <c r="E47" s="64"/>
      <c r="F47" s="65">
        <v>1311379</v>
      </c>
      <c r="G47" s="65">
        <v>2298585</v>
      </c>
      <c r="H47" s="66">
        <v>3609964</v>
      </c>
      <c r="I47" s="67">
        <v>0</v>
      </c>
      <c r="J47" s="65">
        <v>4409835</v>
      </c>
      <c r="K47" s="65">
        <v>4058538</v>
      </c>
      <c r="L47" s="65">
        <v>3202645</v>
      </c>
      <c r="M47" s="65">
        <v>2832837</v>
      </c>
      <c r="N47" s="65">
        <v>2781423</v>
      </c>
      <c r="O47" s="130">
        <v>17285278</v>
      </c>
      <c r="P47" s="68">
        <v>20895242</v>
      </c>
    </row>
    <row r="48" spans="3:16" s="61" customFormat="1" ht="30" customHeight="1">
      <c r="C48" s="62"/>
      <c r="D48" s="63"/>
      <c r="E48" s="69" t="s">
        <v>44</v>
      </c>
      <c r="F48" s="65">
        <v>1111219</v>
      </c>
      <c r="G48" s="65">
        <v>1733079</v>
      </c>
      <c r="H48" s="66">
        <v>2844298</v>
      </c>
      <c r="I48" s="67">
        <v>0</v>
      </c>
      <c r="J48" s="65">
        <v>3098954</v>
      </c>
      <c r="K48" s="65">
        <v>2768713</v>
      </c>
      <c r="L48" s="65">
        <v>2155032</v>
      </c>
      <c r="M48" s="65">
        <v>1890865</v>
      </c>
      <c r="N48" s="65">
        <v>1805833</v>
      </c>
      <c r="O48" s="130">
        <v>11719397</v>
      </c>
      <c r="P48" s="68">
        <v>14563695</v>
      </c>
    </row>
    <row r="49" spans="3:16" s="61" customFormat="1" ht="30" customHeight="1">
      <c r="C49" s="62"/>
      <c r="D49" s="63"/>
      <c r="E49" s="69" t="s">
        <v>45</v>
      </c>
      <c r="F49" s="65">
        <v>0</v>
      </c>
      <c r="G49" s="65">
        <v>0</v>
      </c>
      <c r="H49" s="66">
        <v>0</v>
      </c>
      <c r="I49" s="67">
        <v>0</v>
      </c>
      <c r="J49" s="65">
        <v>0</v>
      </c>
      <c r="K49" s="65">
        <v>28072</v>
      </c>
      <c r="L49" s="65">
        <v>76560</v>
      </c>
      <c r="M49" s="65">
        <v>138318</v>
      </c>
      <c r="N49" s="65">
        <v>281484</v>
      </c>
      <c r="O49" s="130">
        <v>524434</v>
      </c>
      <c r="P49" s="68">
        <v>524434</v>
      </c>
    </row>
    <row r="50" spans="3:16" s="61" customFormat="1" ht="30" customHeight="1">
      <c r="C50" s="62"/>
      <c r="D50" s="63"/>
      <c r="E50" s="69" t="s">
        <v>46</v>
      </c>
      <c r="F50" s="65">
        <v>76665</v>
      </c>
      <c r="G50" s="65">
        <v>206193</v>
      </c>
      <c r="H50" s="66">
        <v>282858</v>
      </c>
      <c r="I50" s="67">
        <v>0</v>
      </c>
      <c r="J50" s="65">
        <v>559383</v>
      </c>
      <c r="K50" s="65">
        <v>486936</v>
      </c>
      <c r="L50" s="65">
        <v>361050</v>
      </c>
      <c r="M50" s="65">
        <v>371763</v>
      </c>
      <c r="N50" s="65">
        <v>416929</v>
      </c>
      <c r="O50" s="130">
        <v>2196061</v>
      </c>
      <c r="P50" s="68">
        <v>2478919</v>
      </c>
    </row>
    <row r="51" spans="3:16" s="61" customFormat="1" ht="30" customHeight="1">
      <c r="C51" s="62"/>
      <c r="D51" s="63"/>
      <c r="E51" s="69" t="s">
        <v>47</v>
      </c>
      <c r="F51" s="65">
        <v>99652</v>
      </c>
      <c r="G51" s="65">
        <v>320496</v>
      </c>
      <c r="H51" s="66">
        <v>420148</v>
      </c>
      <c r="I51" s="67">
        <v>0</v>
      </c>
      <c r="J51" s="65">
        <v>532864</v>
      </c>
      <c r="K51" s="65">
        <v>536470</v>
      </c>
      <c r="L51" s="65">
        <v>438507</v>
      </c>
      <c r="M51" s="65">
        <v>282319</v>
      </c>
      <c r="N51" s="65">
        <v>173976</v>
      </c>
      <c r="O51" s="130">
        <v>1964136</v>
      </c>
      <c r="P51" s="68">
        <v>2384284</v>
      </c>
    </row>
    <row r="52" spans="3:16" s="61" customFormat="1" ht="30" customHeight="1">
      <c r="C52" s="62"/>
      <c r="D52" s="63"/>
      <c r="E52" s="69" t="s">
        <v>48</v>
      </c>
      <c r="F52" s="65">
        <v>23843</v>
      </c>
      <c r="G52" s="65">
        <v>38817</v>
      </c>
      <c r="H52" s="66">
        <v>62660</v>
      </c>
      <c r="I52" s="67">
        <v>0</v>
      </c>
      <c r="J52" s="65">
        <v>218634</v>
      </c>
      <c r="K52" s="65">
        <v>238347</v>
      </c>
      <c r="L52" s="65">
        <v>171496</v>
      </c>
      <c r="M52" s="65">
        <v>149572</v>
      </c>
      <c r="N52" s="65">
        <v>103201</v>
      </c>
      <c r="O52" s="130">
        <v>881250</v>
      </c>
      <c r="P52" s="68">
        <v>943910</v>
      </c>
    </row>
    <row r="53" spans="3:16" s="61" customFormat="1" ht="30" customHeight="1">
      <c r="C53" s="62"/>
      <c r="D53" s="70" t="s">
        <v>49</v>
      </c>
      <c r="E53" s="71"/>
      <c r="F53" s="65">
        <v>2453263</v>
      </c>
      <c r="G53" s="65">
        <v>5048767</v>
      </c>
      <c r="H53" s="66">
        <v>7502030</v>
      </c>
      <c r="I53" s="67">
        <v>0</v>
      </c>
      <c r="J53" s="65">
        <v>12571206</v>
      </c>
      <c r="K53" s="65">
        <v>10411594</v>
      </c>
      <c r="L53" s="65">
        <v>7137122</v>
      </c>
      <c r="M53" s="65">
        <v>5940922</v>
      </c>
      <c r="N53" s="65">
        <v>2603614</v>
      </c>
      <c r="O53" s="130">
        <v>38664458</v>
      </c>
      <c r="P53" s="68">
        <v>46166488</v>
      </c>
    </row>
    <row r="54" spans="3:16" s="61" customFormat="1" ht="30" customHeight="1">
      <c r="C54" s="62"/>
      <c r="D54" s="63"/>
      <c r="E54" s="69" t="s">
        <v>50</v>
      </c>
      <c r="F54" s="65">
        <v>1989334</v>
      </c>
      <c r="G54" s="65">
        <v>3719152</v>
      </c>
      <c r="H54" s="66">
        <v>5708486</v>
      </c>
      <c r="I54" s="67">
        <v>0</v>
      </c>
      <c r="J54" s="65">
        <v>9185593</v>
      </c>
      <c r="K54" s="65">
        <v>7693431</v>
      </c>
      <c r="L54" s="65">
        <v>5565241</v>
      </c>
      <c r="M54" s="65">
        <v>4837272</v>
      </c>
      <c r="N54" s="65">
        <v>2272626</v>
      </c>
      <c r="O54" s="130">
        <v>29554163</v>
      </c>
      <c r="P54" s="68">
        <v>35262649</v>
      </c>
    </row>
    <row r="55" spans="3:16" s="61" customFormat="1" ht="30" customHeight="1">
      <c r="C55" s="62"/>
      <c r="D55" s="63"/>
      <c r="E55" s="69" t="s">
        <v>51</v>
      </c>
      <c r="F55" s="65">
        <v>463929</v>
      </c>
      <c r="G55" s="65">
        <v>1329615</v>
      </c>
      <c r="H55" s="66">
        <v>1793544</v>
      </c>
      <c r="I55" s="67">
        <v>0</v>
      </c>
      <c r="J55" s="65">
        <v>3385613</v>
      </c>
      <c r="K55" s="65">
        <v>2718163</v>
      </c>
      <c r="L55" s="65">
        <v>1571881</v>
      </c>
      <c r="M55" s="65">
        <v>1103650</v>
      </c>
      <c r="N55" s="65">
        <v>330988</v>
      </c>
      <c r="O55" s="130">
        <v>9110295</v>
      </c>
      <c r="P55" s="68">
        <v>10903839</v>
      </c>
    </row>
    <row r="56" spans="3:16" s="61" customFormat="1" ht="30" customHeight="1">
      <c r="C56" s="62"/>
      <c r="D56" s="70" t="s">
        <v>52</v>
      </c>
      <c r="E56" s="71"/>
      <c r="F56" s="65">
        <v>19004</v>
      </c>
      <c r="G56" s="65">
        <v>96960</v>
      </c>
      <c r="H56" s="66">
        <v>115964</v>
      </c>
      <c r="I56" s="67">
        <v>0</v>
      </c>
      <c r="J56" s="65">
        <v>1132651</v>
      </c>
      <c r="K56" s="65">
        <v>1325462</v>
      </c>
      <c r="L56" s="65">
        <v>2245931</v>
      </c>
      <c r="M56" s="65">
        <v>2125692</v>
      </c>
      <c r="N56" s="65">
        <v>1134956</v>
      </c>
      <c r="O56" s="130">
        <v>7964692</v>
      </c>
      <c r="P56" s="68">
        <v>8080656</v>
      </c>
    </row>
    <row r="57" spans="3:16" s="61" customFormat="1" ht="30" customHeight="1">
      <c r="C57" s="62"/>
      <c r="D57" s="63"/>
      <c r="E57" s="69" t="s">
        <v>53</v>
      </c>
      <c r="F57" s="65">
        <v>14424</v>
      </c>
      <c r="G57" s="65">
        <v>73969</v>
      </c>
      <c r="H57" s="66">
        <v>88393</v>
      </c>
      <c r="I57" s="67">
        <v>0</v>
      </c>
      <c r="J57" s="65">
        <v>882848</v>
      </c>
      <c r="K57" s="65">
        <v>1103238</v>
      </c>
      <c r="L57" s="65">
        <v>2065945</v>
      </c>
      <c r="M57" s="65">
        <v>2014139</v>
      </c>
      <c r="N57" s="65">
        <v>1111922</v>
      </c>
      <c r="O57" s="130">
        <v>7178092</v>
      </c>
      <c r="P57" s="68">
        <v>7266485</v>
      </c>
    </row>
    <row r="58" spans="3:16" s="61" customFormat="1" ht="30" customHeight="1">
      <c r="C58" s="62"/>
      <c r="D58" s="63"/>
      <c r="E58" s="72" t="s">
        <v>54</v>
      </c>
      <c r="F58" s="65">
        <v>4580</v>
      </c>
      <c r="G58" s="65">
        <v>19923</v>
      </c>
      <c r="H58" s="66">
        <v>24503</v>
      </c>
      <c r="I58" s="67">
        <v>0</v>
      </c>
      <c r="J58" s="65">
        <v>245105</v>
      </c>
      <c r="K58" s="65">
        <v>219547</v>
      </c>
      <c r="L58" s="65">
        <v>179986</v>
      </c>
      <c r="M58" s="65">
        <v>111553</v>
      </c>
      <c r="N58" s="65">
        <v>23034</v>
      </c>
      <c r="O58" s="130">
        <v>779225</v>
      </c>
      <c r="P58" s="68">
        <v>803728</v>
      </c>
    </row>
    <row r="59" spans="3:16" s="61" customFormat="1" ht="30" customHeight="1">
      <c r="C59" s="62"/>
      <c r="D59" s="73"/>
      <c r="E59" s="72" t="s">
        <v>55</v>
      </c>
      <c r="F59" s="65">
        <v>0</v>
      </c>
      <c r="G59" s="65">
        <v>3068</v>
      </c>
      <c r="H59" s="66">
        <v>3068</v>
      </c>
      <c r="I59" s="67">
        <v>0</v>
      </c>
      <c r="J59" s="65">
        <v>4698</v>
      </c>
      <c r="K59" s="65">
        <v>2677</v>
      </c>
      <c r="L59" s="65">
        <v>0</v>
      </c>
      <c r="M59" s="65">
        <v>0</v>
      </c>
      <c r="N59" s="65">
        <v>0</v>
      </c>
      <c r="O59" s="130">
        <v>7375</v>
      </c>
      <c r="P59" s="68">
        <v>10443</v>
      </c>
    </row>
    <row r="60" spans="3:16" s="61" customFormat="1" ht="30" customHeight="1">
      <c r="C60" s="62"/>
      <c r="D60" s="70" t="s">
        <v>56</v>
      </c>
      <c r="E60" s="71"/>
      <c r="F60" s="65">
        <v>267463</v>
      </c>
      <c r="G60" s="65">
        <v>550776</v>
      </c>
      <c r="H60" s="66">
        <v>818239</v>
      </c>
      <c r="I60" s="67">
        <v>0</v>
      </c>
      <c r="J60" s="65">
        <v>896488</v>
      </c>
      <c r="K60" s="65">
        <v>1533301</v>
      </c>
      <c r="L60" s="65">
        <v>1226147</v>
      </c>
      <c r="M60" s="65">
        <v>945796</v>
      </c>
      <c r="N60" s="65">
        <v>591488</v>
      </c>
      <c r="O60" s="130">
        <v>5193220</v>
      </c>
      <c r="P60" s="68">
        <v>6011459</v>
      </c>
    </row>
    <row r="61" spans="3:16" s="61" customFormat="1" ht="30" customHeight="1">
      <c r="C61" s="62"/>
      <c r="D61" s="63"/>
      <c r="E61" s="72" t="s">
        <v>57</v>
      </c>
      <c r="F61" s="65">
        <v>267463</v>
      </c>
      <c r="G61" s="65">
        <v>550776</v>
      </c>
      <c r="H61" s="66">
        <v>818239</v>
      </c>
      <c r="I61" s="67">
        <v>0</v>
      </c>
      <c r="J61" s="65">
        <v>896488</v>
      </c>
      <c r="K61" s="65">
        <v>1533301</v>
      </c>
      <c r="L61" s="65">
        <v>1226147</v>
      </c>
      <c r="M61" s="65">
        <v>945796</v>
      </c>
      <c r="N61" s="65">
        <v>591488</v>
      </c>
      <c r="O61" s="130">
        <v>5193220</v>
      </c>
      <c r="P61" s="68">
        <v>6011459</v>
      </c>
    </row>
    <row r="62" spans="3:16" s="61" customFormat="1" ht="30" customHeight="1" hidden="1">
      <c r="C62" s="62"/>
      <c r="D62" s="63"/>
      <c r="E62" s="72" t="s">
        <v>58</v>
      </c>
      <c r="F62" s="65">
        <v>0</v>
      </c>
      <c r="G62" s="65">
        <v>0</v>
      </c>
      <c r="H62" s="66">
        <v>0</v>
      </c>
      <c r="I62" s="67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130">
        <v>0</v>
      </c>
      <c r="P62" s="68">
        <v>0</v>
      </c>
    </row>
    <row r="63" spans="3:16" s="61" customFormat="1" ht="30" customHeight="1" hidden="1">
      <c r="C63" s="62"/>
      <c r="D63" s="63"/>
      <c r="E63" s="72" t="s">
        <v>59</v>
      </c>
      <c r="F63" s="65">
        <v>0</v>
      </c>
      <c r="G63" s="65">
        <v>0</v>
      </c>
      <c r="H63" s="66">
        <v>0</v>
      </c>
      <c r="I63" s="67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130">
        <v>0</v>
      </c>
      <c r="P63" s="68">
        <v>0</v>
      </c>
    </row>
    <row r="64" spans="3:16" s="61" customFormat="1" ht="30" customHeight="1">
      <c r="C64" s="62"/>
      <c r="D64" s="74" t="s">
        <v>60</v>
      </c>
      <c r="E64" s="75"/>
      <c r="F64" s="65">
        <v>111105</v>
      </c>
      <c r="G64" s="65">
        <v>191927</v>
      </c>
      <c r="H64" s="66">
        <v>303032</v>
      </c>
      <c r="I64" s="67">
        <v>0</v>
      </c>
      <c r="J64" s="65">
        <v>1489628</v>
      </c>
      <c r="K64" s="65">
        <v>980719</v>
      </c>
      <c r="L64" s="65">
        <v>1170274</v>
      </c>
      <c r="M64" s="65">
        <v>1263485</v>
      </c>
      <c r="N64" s="65">
        <v>611210</v>
      </c>
      <c r="O64" s="130">
        <v>5515316</v>
      </c>
      <c r="P64" s="68">
        <v>5818348</v>
      </c>
    </row>
    <row r="65" spans="3:16" s="61" customFormat="1" ht="30" customHeight="1" thickBot="1">
      <c r="C65" s="76"/>
      <c r="D65" s="77" t="s">
        <v>61</v>
      </c>
      <c r="E65" s="78"/>
      <c r="F65" s="79">
        <v>860880</v>
      </c>
      <c r="G65" s="79">
        <v>892920</v>
      </c>
      <c r="H65" s="80">
        <v>1753800</v>
      </c>
      <c r="I65" s="81">
        <v>0</v>
      </c>
      <c r="J65" s="79">
        <v>3408114</v>
      </c>
      <c r="K65" s="79">
        <v>2116646</v>
      </c>
      <c r="L65" s="79">
        <v>1537405</v>
      </c>
      <c r="M65" s="79">
        <v>1015430</v>
      </c>
      <c r="N65" s="79">
        <v>484840</v>
      </c>
      <c r="O65" s="131">
        <v>8562435</v>
      </c>
      <c r="P65" s="82">
        <v>10316235</v>
      </c>
    </row>
    <row r="66" spans="3:16" s="61" customFormat="1" ht="30" customHeight="1">
      <c r="C66" s="59" t="s">
        <v>62</v>
      </c>
      <c r="D66" s="83"/>
      <c r="E66" s="84"/>
      <c r="F66" s="60">
        <v>67935</v>
      </c>
      <c r="G66" s="60">
        <v>214311</v>
      </c>
      <c r="H66" s="85">
        <v>282246</v>
      </c>
      <c r="I66" s="86">
        <v>0</v>
      </c>
      <c r="J66" s="60">
        <v>9055115</v>
      </c>
      <c r="K66" s="60">
        <v>8816389</v>
      </c>
      <c r="L66" s="60">
        <v>10646744</v>
      </c>
      <c r="M66" s="60">
        <v>10936814</v>
      </c>
      <c r="N66" s="60">
        <v>7735624</v>
      </c>
      <c r="O66" s="129">
        <v>47190686</v>
      </c>
      <c r="P66" s="87">
        <v>47472932</v>
      </c>
    </row>
    <row r="67" spans="3:16" s="61" customFormat="1" ht="30" customHeight="1">
      <c r="C67" s="88"/>
      <c r="D67" s="74" t="s">
        <v>63</v>
      </c>
      <c r="E67" s="75"/>
      <c r="F67" s="89">
        <v>0</v>
      </c>
      <c r="G67" s="89">
        <v>0</v>
      </c>
      <c r="H67" s="90">
        <v>0</v>
      </c>
      <c r="I67" s="91">
        <v>0</v>
      </c>
      <c r="J67" s="89">
        <v>674783</v>
      </c>
      <c r="K67" s="89">
        <v>1071296</v>
      </c>
      <c r="L67" s="89">
        <v>1057783</v>
      </c>
      <c r="M67" s="89">
        <v>802313</v>
      </c>
      <c r="N67" s="89">
        <v>252189</v>
      </c>
      <c r="O67" s="132">
        <v>3858364</v>
      </c>
      <c r="P67" s="92">
        <v>3858364</v>
      </c>
    </row>
    <row r="68" spans="3:16" s="61" customFormat="1" ht="30" customHeight="1">
      <c r="C68" s="62"/>
      <c r="D68" s="74" t="s">
        <v>64</v>
      </c>
      <c r="E68" s="75"/>
      <c r="F68" s="65">
        <v>0</v>
      </c>
      <c r="G68" s="65">
        <v>0</v>
      </c>
      <c r="H68" s="65">
        <v>0</v>
      </c>
      <c r="I68" s="91">
        <v>0</v>
      </c>
      <c r="J68" s="65">
        <v>37033</v>
      </c>
      <c r="K68" s="65">
        <v>50757</v>
      </c>
      <c r="L68" s="65">
        <v>39454</v>
      </c>
      <c r="M68" s="65">
        <v>24107</v>
      </c>
      <c r="N68" s="65">
        <v>25301</v>
      </c>
      <c r="O68" s="130">
        <v>176652</v>
      </c>
      <c r="P68" s="68">
        <v>176652</v>
      </c>
    </row>
    <row r="69" spans="3:16" s="61" customFormat="1" ht="30" customHeight="1">
      <c r="C69" s="62"/>
      <c r="D69" s="74" t="s">
        <v>79</v>
      </c>
      <c r="E69" s="75"/>
      <c r="F69" s="65">
        <v>0</v>
      </c>
      <c r="G69" s="65">
        <v>0</v>
      </c>
      <c r="H69" s="65">
        <v>0</v>
      </c>
      <c r="I69" s="91">
        <v>0</v>
      </c>
      <c r="J69" s="65">
        <v>4632107</v>
      </c>
      <c r="K69" s="65">
        <v>3606316</v>
      </c>
      <c r="L69" s="65">
        <v>2819586</v>
      </c>
      <c r="M69" s="65">
        <v>1917319</v>
      </c>
      <c r="N69" s="65">
        <v>931439</v>
      </c>
      <c r="O69" s="130">
        <v>13906767</v>
      </c>
      <c r="P69" s="68">
        <v>13906767</v>
      </c>
    </row>
    <row r="70" spans="3:16" s="61" customFormat="1" ht="30" customHeight="1">
      <c r="C70" s="62"/>
      <c r="D70" s="74" t="s">
        <v>65</v>
      </c>
      <c r="E70" s="75"/>
      <c r="F70" s="65">
        <v>929</v>
      </c>
      <c r="G70" s="65">
        <v>4067</v>
      </c>
      <c r="H70" s="65">
        <v>4996</v>
      </c>
      <c r="I70" s="67">
        <v>0</v>
      </c>
      <c r="J70" s="65">
        <v>466246</v>
      </c>
      <c r="K70" s="65">
        <v>451931</v>
      </c>
      <c r="L70" s="65">
        <v>984148</v>
      </c>
      <c r="M70" s="65">
        <v>589151</v>
      </c>
      <c r="N70" s="65">
        <v>687874</v>
      </c>
      <c r="O70" s="130">
        <v>3179350</v>
      </c>
      <c r="P70" s="68">
        <v>3184346</v>
      </c>
    </row>
    <row r="71" spans="3:16" s="61" customFormat="1" ht="30" customHeight="1">
      <c r="C71" s="62"/>
      <c r="D71" s="74" t="s">
        <v>66</v>
      </c>
      <c r="E71" s="75"/>
      <c r="F71" s="65">
        <v>67006</v>
      </c>
      <c r="G71" s="65">
        <v>186152</v>
      </c>
      <c r="H71" s="65">
        <v>253158</v>
      </c>
      <c r="I71" s="67">
        <v>0</v>
      </c>
      <c r="J71" s="65">
        <v>1480277</v>
      </c>
      <c r="K71" s="65">
        <v>1029249</v>
      </c>
      <c r="L71" s="65">
        <v>1225114</v>
      </c>
      <c r="M71" s="65">
        <v>602769</v>
      </c>
      <c r="N71" s="65">
        <v>361650</v>
      </c>
      <c r="O71" s="130">
        <v>4699059</v>
      </c>
      <c r="P71" s="68">
        <v>4952217</v>
      </c>
    </row>
    <row r="72" spans="3:16" s="61" customFormat="1" ht="30" customHeight="1">
      <c r="C72" s="62"/>
      <c r="D72" s="74" t="s">
        <v>67</v>
      </c>
      <c r="E72" s="75"/>
      <c r="F72" s="65">
        <v>0</v>
      </c>
      <c r="G72" s="65">
        <v>24092</v>
      </c>
      <c r="H72" s="65">
        <v>24092</v>
      </c>
      <c r="I72" s="91">
        <v>0</v>
      </c>
      <c r="J72" s="65">
        <v>1630395</v>
      </c>
      <c r="K72" s="65">
        <v>2428757</v>
      </c>
      <c r="L72" s="65">
        <v>2688345</v>
      </c>
      <c r="M72" s="65">
        <v>2132106</v>
      </c>
      <c r="N72" s="65">
        <v>924264</v>
      </c>
      <c r="O72" s="130">
        <v>9803867</v>
      </c>
      <c r="P72" s="68">
        <v>9827959</v>
      </c>
    </row>
    <row r="73" spans="3:16" s="61" customFormat="1" ht="30" customHeight="1">
      <c r="C73" s="62"/>
      <c r="D73" s="74" t="s">
        <v>68</v>
      </c>
      <c r="E73" s="75"/>
      <c r="F73" s="65">
        <v>0</v>
      </c>
      <c r="G73" s="65">
        <v>0</v>
      </c>
      <c r="H73" s="65">
        <v>0</v>
      </c>
      <c r="I73" s="91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130">
        <v>0</v>
      </c>
      <c r="P73" s="68">
        <v>0</v>
      </c>
    </row>
    <row r="74" spans="3:16" s="61" customFormat="1" ht="30" customHeight="1">
      <c r="C74" s="62"/>
      <c r="D74" s="193" t="s">
        <v>69</v>
      </c>
      <c r="E74" s="194"/>
      <c r="F74" s="65">
        <v>0</v>
      </c>
      <c r="G74" s="65">
        <v>0</v>
      </c>
      <c r="H74" s="66">
        <v>0</v>
      </c>
      <c r="I74" s="91">
        <v>0</v>
      </c>
      <c r="J74" s="65">
        <v>134274</v>
      </c>
      <c r="K74" s="65">
        <v>178083</v>
      </c>
      <c r="L74" s="65">
        <v>1832314</v>
      </c>
      <c r="M74" s="65">
        <v>4869049</v>
      </c>
      <c r="N74" s="65">
        <v>4552907</v>
      </c>
      <c r="O74" s="130">
        <v>11566627</v>
      </c>
      <c r="P74" s="68">
        <v>11566627</v>
      </c>
    </row>
    <row r="75" spans="3:16" s="61" customFormat="1" ht="30" customHeight="1" thickBot="1">
      <c r="C75" s="76"/>
      <c r="D75" s="195" t="s">
        <v>70</v>
      </c>
      <c r="E75" s="196"/>
      <c r="F75" s="93">
        <v>0</v>
      </c>
      <c r="G75" s="93">
        <v>0</v>
      </c>
      <c r="H75" s="94">
        <v>0</v>
      </c>
      <c r="I75" s="95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133">
        <v>0</v>
      </c>
      <c r="P75" s="96">
        <v>0</v>
      </c>
    </row>
    <row r="76" spans="3:16" s="61" customFormat="1" ht="30" customHeight="1">
      <c r="C76" s="59" t="s">
        <v>71</v>
      </c>
      <c r="D76" s="83"/>
      <c r="E76" s="84"/>
      <c r="F76" s="60">
        <v>0</v>
      </c>
      <c r="G76" s="60">
        <v>0</v>
      </c>
      <c r="H76" s="85">
        <v>0</v>
      </c>
      <c r="I76" s="97">
        <v>0</v>
      </c>
      <c r="J76" s="60">
        <v>4535472</v>
      </c>
      <c r="K76" s="60">
        <v>5739648</v>
      </c>
      <c r="L76" s="60">
        <v>12121356</v>
      </c>
      <c r="M76" s="60">
        <v>23957179</v>
      </c>
      <c r="N76" s="60">
        <v>21374571</v>
      </c>
      <c r="O76" s="129">
        <v>67728226</v>
      </c>
      <c r="P76" s="87">
        <v>67728226</v>
      </c>
    </row>
    <row r="77" spans="3:16" s="61" customFormat="1" ht="30" customHeight="1">
      <c r="C77" s="62"/>
      <c r="D77" s="74" t="s">
        <v>72</v>
      </c>
      <c r="E77" s="75"/>
      <c r="F77" s="65">
        <v>0</v>
      </c>
      <c r="G77" s="65">
        <v>0</v>
      </c>
      <c r="H77" s="66">
        <v>0</v>
      </c>
      <c r="I77" s="91">
        <v>0</v>
      </c>
      <c r="J77" s="65">
        <v>440310</v>
      </c>
      <c r="K77" s="65">
        <v>750549</v>
      </c>
      <c r="L77" s="65">
        <v>5051571</v>
      </c>
      <c r="M77" s="65">
        <v>12079241</v>
      </c>
      <c r="N77" s="65">
        <v>11928793</v>
      </c>
      <c r="O77" s="130">
        <v>30250464</v>
      </c>
      <c r="P77" s="68">
        <v>30250464</v>
      </c>
    </row>
    <row r="78" spans="3:16" s="61" customFormat="1" ht="30" customHeight="1">
      <c r="C78" s="62"/>
      <c r="D78" s="74" t="s">
        <v>73</v>
      </c>
      <c r="E78" s="75"/>
      <c r="F78" s="65">
        <v>0</v>
      </c>
      <c r="G78" s="65">
        <v>0</v>
      </c>
      <c r="H78" s="66">
        <v>0</v>
      </c>
      <c r="I78" s="91">
        <v>0</v>
      </c>
      <c r="J78" s="65">
        <v>3952683</v>
      </c>
      <c r="K78" s="65">
        <v>4606695</v>
      </c>
      <c r="L78" s="65">
        <v>5154927</v>
      </c>
      <c r="M78" s="65">
        <v>5773517</v>
      </c>
      <c r="N78" s="65">
        <v>3284112</v>
      </c>
      <c r="O78" s="130">
        <v>22771934</v>
      </c>
      <c r="P78" s="68">
        <v>22771934</v>
      </c>
    </row>
    <row r="79" spans="3:16" s="61" customFormat="1" ht="30" customHeight="1" thickBot="1">
      <c r="C79" s="76"/>
      <c r="D79" s="77" t="s">
        <v>74</v>
      </c>
      <c r="E79" s="78"/>
      <c r="F79" s="79">
        <v>0</v>
      </c>
      <c r="G79" s="79">
        <v>0</v>
      </c>
      <c r="H79" s="80">
        <v>0</v>
      </c>
      <c r="I79" s="98">
        <v>0</v>
      </c>
      <c r="J79" s="79">
        <v>142479</v>
      </c>
      <c r="K79" s="79">
        <v>382404</v>
      </c>
      <c r="L79" s="79">
        <v>1914858</v>
      </c>
      <c r="M79" s="79">
        <v>6104421</v>
      </c>
      <c r="N79" s="79">
        <v>6161666</v>
      </c>
      <c r="O79" s="131">
        <v>14705828</v>
      </c>
      <c r="P79" s="82">
        <v>14705828</v>
      </c>
    </row>
    <row r="80" spans="3:16" s="61" customFormat="1" ht="30" customHeight="1" thickBot="1">
      <c r="C80" s="197" t="s">
        <v>75</v>
      </c>
      <c r="D80" s="198"/>
      <c r="E80" s="198"/>
      <c r="F80" s="99">
        <v>5091029</v>
      </c>
      <c r="G80" s="99">
        <v>9294246</v>
      </c>
      <c r="H80" s="101">
        <v>14385275</v>
      </c>
      <c r="I80" s="102">
        <v>0</v>
      </c>
      <c r="J80" s="99">
        <v>37498509</v>
      </c>
      <c r="K80" s="99">
        <v>34982297</v>
      </c>
      <c r="L80" s="99">
        <v>39287624</v>
      </c>
      <c r="M80" s="99">
        <v>49018155</v>
      </c>
      <c r="N80" s="99">
        <v>37317726</v>
      </c>
      <c r="O80" s="134">
        <v>198104311</v>
      </c>
      <c r="P80" s="103">
        <v>212489586</v>
      </c>
    </row>
    <row r="81" ht="12.75" thickTop="1"/>
  </sheetData>
  <sheetProtection/>
  <mergeCells count="15">
    <mergeCell ref="D38:E38"/>
    <mergeCell ref="D39:E39"/>
    <mergeCell ref="C44:E44"/>
    <mergeCell ref="D74:E74"/>
    <mergeCell ref="D75:E75"/>
    <mergeCell ref="C80:E80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3937007874015748" top="0.7874015748031497" bottom="0.3937007874015748" header="0.5118110236220472" footer="0.31496062992125984"/>
  <pageSetup fitToHeight="1" fitToWidth="1"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0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1" t="s">
        <v>26</v>
      </c>
      <c r="H1" s="181"/>
      <c r="I1" s="181"/>
      <c r="J1" s="181"/>
      <c r="K1" s="181"/>
      <c r="L1" s="181"/>
      <c r="M1" s="181"/>
      <c r="N1" s="37"/>
      <c r="O1" s="4"/>
    </row>
    <row r="2" spans="5:16" ht="30" customHeight="1">
      <c r="E2" s="5"/>
      <c r="G2" s="170" t="s">
        <v>89</v>
      </c>
      <c r="H2" s="170"/>
      <c r="I2" s="170"/>
      <c r="J2" s="170"/>
      <c r="K2" s="170"/>
      <c r="L2" s="170"/>
      <c r="M2" s="170"/>
      <c r="N2" s="38"/>
      <c r="O2" s="182">
        <v>41086</v>
      </c>
      <c r="P2" s="182"/>
    </row>
    <row r="3" spans="5:17" ht="27.75" customHeight="1">
      <c r="E3" s="39"/>
      <c r="F3" s="40"/>
      <c r="N3" s="41"/>
      <c r="O3" s="182"/>
      <c r="P3" s="182"/>
      <c r="Q3" s="6"/>
    </row>
    <row r="4" spans="3:17" ht="27.75" customHeight="1">
      <c r="C4" s="7"/>
      <c r="N4" s="39"/>
      <c r="O4" s="182" t="s">
        <v>36</v>
      </c>
      <c r="P4" s="182"/>
      <c r="Q4" s="6"/>
    </row>
    <row r="5" spans="3:17" ht="27" customHeight="1">
      <c r="C5" s="7" t="s">
        <v>32</v>
      </c>
      <c r="E5" s="8"/>
      <c r="F5" s="9"/>
      <c r="N5" s="58"/>
      <c r="O5" s="58"/>
      <c r="P5" s="6"/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183" t="s">
        <v>37</v>
      </c>
      <c r="D7" s="184"/>
      <c r="E7" s="184"/>
      <c r="F7" s="187" t="s">
        <v>38</v>
      </c>
      <c r="G7" s="188"/>
      <c r="H7" s="188"/>
      <c r="I7" s="189" t="s">
        <v>39</v>
      </c>
      <c r="J7" s="189"/>
      <c r="K7" s="189"/>
      <c r="L7" s="189"/>
      <c r="M7" s="189"/>
      <c r="N7" s="189"/>
      <c r="O7" s="190"/>
      <c r="P7" s="191" t="s">
        <v>6</v>
      </c>
      <c r="Q7" s="17"/>
    </row>
    <row r="8" spans="3:17" ht="42" customHeight="1" thickBot="1">
      <c r="C8" s="185"/>
      <c r="D8" s="186"/>
      <c r="E8" s="186"/>
      <c r="F8" s="44" t="s">
        <v>7</v>
      </c>
      <c r="G8" s="44" t="s">
        <v>8</v>
      </c>
      <c r="H8" s="45" t="s">
        <v>9</v>
      </c>
      <c r="I8" s="46" t="s">
        <v>40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192"/>
      <c r="Q8" s="17"/>
    </row>
    <row r="9" spans="3:17" ht="30" customHeight="1" thickBot="1">
      <c r="C9" s="49" t="s">
        <v>77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42</v>
      </c>
      <c r="D10" s="53"/>
      <c r="E10" s="54"/>
      <c r="F10" s="60">
        <f>SUM(F11,F17,F20,F24,F28,F29)</f>
        <v>54190833</v>
      </c>
      <c r="G10" s="60">
        <f>SUM(G11,G17,G20,G24,G28,G29)</f>
        <v>93524365</v>
      </c>
      <c r="H10" s="85">
        <f>SUM(F10:G10)</f>
        <v>147715198</v>
      </c>
      <c r="I10" s="135">
        <f aca="true" t="shared" si="0" ref="I10:N10">SUM(I11,I17,I20,I24,I28,I29)</f>
        <v>0</v>
      </c>
      <c r="J10" s="60">
        <f t="shared" si="0"/>
        <v>243347856</v>
      </c>
      <c r="K10" s="60">
        <f t="shared" si="0"/>
        <v>206599969</v>
      </c>
      <c r="L10" s="60">
        <f t="shared" si="0"/>
        <v>166971581</v>
      </c>
      <c r="M10" s="60">
        <f t="shared" si="0"/>
        <v>142188132</v>
      </c>
      <c r="N10" s="60">
        <f t="shared" si="0"/>
        <v>82490294</v>
      </c>
      <c r="O10" s="129">
        <f>SUM(I10:N10)</f>
        <v>841597832</v>
      </c>
      <c r="P10" s="87">
        <f>SUM(O10,H10)</f>
        <v>989313030</v>
      </c>
      <c r="Q10" s="17"/>
    </row>
    <row r="11" spans="3:16" s="61" customFormat="1" ht="30" customHeight="1">
      <c r="C11" s="62"/>
      <c r="D11" s="63" t="s">
        <v>43</v>
      </c>
      <c r="E11" s="64"/>
      <c r="F11" s="65">
        <v>13116363</v>
      </c>
      <c r="G11" s="65">
        <v>22986808</v>
      </c>
      <c r="H11" s="66">
        <v>36103171</v>
      </c>
      <c r="I11" s="136">
        <v>0</v>
      </c>
      <c r="J11" s="65">
        <v>44116362</v>
      </c>
      <c r="K11" s="65">
        <v>40650173</v>
      </c>
      <c r="L11" s="65">
        <v>32085909</v>
      </c>
      <c r="M11" s="65">
        <v>28374836</v>
      </c>
      <c r="N11" s="65">
        <v>27900626</v>
      </c>
      <c r="O11" s="130">
        <v>173127906</v>
      </c>
      <c r="P11" s="68">
        <v>209231077</v>
      </c>
    </row>
    <row r="12" spans="3:16" s="61" customFormat="1" ht="30" customHeight="1">
      <c r="C12" s="62"/>
      <c r="D12" s="63"/>
      <c r="E12" s="69" t="s">
        <v>44</v>
      </c>
      <c r="F12" s="65">
        <v>11114763</v>
      </c>
      <c r="G12" s="65">
        <v>17331748</v>
      </c>
      <c r="H12" s="66">
        <v>28446511</v>
      </c>
      <c r="I12" s="136">
        <v>0</v>
      </c>
      <c r="J12" s="65">
        <v>31007552</v>
      </c>
      <c r="K12" s="65">
        <v>27751923</v>
      </c>
      <c r="L12" s="65">
        <v>21605972</v>
      </c>
      <c r="M12" s="65">
        <v>18949224</v>
      </c>
      <c r="N12" s="65">
        <v>18121461</v>
      </c>
      <c r="O12" s="130">
        <v>117436132</v>
      </c>
      <c r="P12" s="68">
        <v>145882643</v>
      </c>
    </row>
    <row r="13" spans="3:16" s="61" customFormat="1" ht="30" customHeight="1">
      <c r="C13" s="62"/>
      <c r="D13" s="63"/>
      <c r="E13" s="69" t="s">
        <v>45</v>
      </c>
      <c r="F13" s="65">
        <v>0</v>
      </c>
      <c r="G13" s="65">
        <v>0</v>
      </c>
      <c r="H13" s="66">
        <v>0</v>
      </c>
      <c r="I13" s="136">
        <v>0</v>
      </c>
      <c r="J13" s="65">
        <v>0</v>
      </c>
      <c r="K13" s="65">
        <v>280720</v>
      </c>
      <c r="L13" s="65">
        <v>766671</v>
      </c>
      <c r="M13" s="65">
        <v>1389072</v>
      </c>
      <c r="N13" s="65">
        <v>2827884</v>
      </c>
      <c r="O13" s="130">
        <v>5264347</v>
      </c>
      <c r="P13" s="68">
        <v>5264347</v>
      </c>
    </row>
    <row r="14" spans="3:16" s="61" customFormat="1" ht="30" customHeight="1">
      <c r="C14" s="62"/>
      <c r="D14" s="63"/>
      <c r="E14" s="69" t="s">
        <v>46</v>
      </c>
      <c r="F14" s="65">
        <v>766650</v>
      </c>
      <c r="G14" s="65">
        <v>2061930</v>
      </c>
      <c r="H14" s="66">
        <v>2828580</v>
      </c>
      <c r="I14" s="136">
        <v>0</v>
      </c>
      <c r="J14" s="65">
        <v>5593830</v>
      </c>
      <c r="K14" s="65">
        <v>4869360</v>
      </c>
      <c r="L14" s="65">
        <v>3612607</v>
      </c>
      <c r="M14" s="65">
        <v>3717630</v>
      </c>
      <c r="N14" s="65">
        <v>4179511</v>
      </c>
      <c r="O14" s="130">
        <v>21972938</v>
      </c>
      <c r="P14" s="68">
        <v>24801518</v>
      </c>
    </row>
    <row r="15" spans="3:16" s="61" customFormat="1" ht="30" customHeight="1">
      <c r="C15" s="62"/>
      <c r="D15" s="63"/>
      <c r="E15" s="69" t="s">
        <v>47</v>
      </c>
      <c r="F15" s="65">
        <v>996520</v>
      </c>
      <c r="G15" s="65">
        <v>3204960</v>
      </c>
      <c r="H15" s="66">
        <v>4201480</v>
      </c>
      <c r="I15" s="136">
        <v>0</v>
      </c>
      <c r="J15" s="65">
        <v>5328640</v>
      </c>
      <c r="K15" s="65">
        <v>5364700</v>
      </c>
      <c r="L15" s="65">
        <v>4385699</v>
      </c>
      <c r="M15" s="65">
        <v>2823190</v>
      </c>
      <c r="N15" s="65">
        <v>1739760</v>
      </c>
      <c r="O15" s="130">
        <v>19641989</v>
      </c>
      <c r="P15" s="68">
        <v>23843469</v>
      </c>
    </row>
    <row r="16" spans="3:16" s="61" customFormat="1" ht="30" customHeight="1">
      <c r="C16" s="62"/>
      <c r="D16" s="63"/>
      <c r="E16" s="69" t="s">
        <v>48</v>
      </c>
      <c r="F16" s="65">
        <v>238430</v>
      </c>
      <c r="G16" s="65">
        <v>388170</v>
      </c>
      <c r="H16" s="66">
        <v>626600</v>
      </c>
      <c r="I16" s="136">
        <v>0</v>
      </c>
      <c r="J16" s="65">
        <v>2186340</v>
      </c>
      <c r="K16" s="65">
        <v>2383470</v>
      </c>
      <c r="L16" s="65">
        <v>1714960</v>
      </c>
      <c r="M16" s="65">
        <v>1495720</v>
      </c>
      <c r="N16" s="65">
        <v>1032010</v>
      </c>
      <c r="O16" s="130">
        <v>8812500</v>
      </c>
      <c r="P16" s="68">
        <v>9439100</v>
      </c>
    </row>
    <row r="17" spans="3:16" s="61" customFormat="1" ht="30" customHeight="1">
      <c r="C17" s="62"/>
      <c r="D17" s="70" t="s">
        <v>49</v>
      </c>
      <c r="E17" s="71"/>
      <c r="F17" s="65">
        <v>24533929</v>
      </c>
      <c r="G17" s="65">
        <v>50488931</v>
      </c>
      <c r="H17" s="66">
        <v>75022860</v>
      </c>
      <c r="I17" s="136">
        <v>0</v>
      </c>
      <c r="J17" s="65">
        <v>125734878</v>
      </c>
      <c r="K17" s="65">
        <v>104137797</v>
      </c>
      <c r="L17" s="65">
        <v>71386135</v>
      </c>
      <c r="M17" s="65">
        <v>59410570</v>
      </c>
      <c r="N17" s="65">
        <v>26045407</v>
      </c>
      <c r="O17" s="130">
        <v>386714787</v>
      </c>
      <c r="P17" s="68">
        <v>461737647</v>
      </c>
    </row>
    <row r="18" spans="3:16" s="61" customFormat="1" ht="30" customHeight="1">
      <c r="C18" s="62"/>
      <c r="D18" s="63"/>
      <c r="E18" s="69" t="s">
        <v>50</v>
      </c>
      <c r="F18" s="65">
        <v>19894256</v>
      </c>
      <c r="G18" s="65">
        <v>37192781</v>
      </c>
      <c r="H18" s="66">
        <v>57087037</v>
      </c>
      <c r="I18" s="136">
        <v>0</v>
      </c>
      <c r="J18" s="65">
        <v>91877773</v>
      </c>
      <c r="K18" s="65">
        <v>76946181</v>
      </c>
      <c r="L18" s="65">
        <v>55667325</v>
      </c>
      <c r="M18" s="65">
        <v>48374070</v>
      </c>
      <c r="N18" s="65">
        <v>22735527</v>
      </c>
      <c r="O18" s="130">
        <v>295600876</v>
      </c>
      <c r="P18" s="68">
        <v>352687913</v>
      </c>
    </row>
    <row r="19" spans="3:16" s="61" customFormat="1" ht="30" customHeight="1">
      <c r="C19" s="62"/>
      <c r="D19" s="63"/>
      <c r="E19" s="69" t="s">
        <v>51</v>
      </c>
      <c r="F19" s="65">
        <v>4639673</v>
      </c>
      <c r="G19" s="65">
        <v>13296150</v>
      </c>
      <c r="H19" s="66">
        <v>17935823</v>
      </c>
      <c r="I19" s="136">
        <v>0</v>
      </c>
      <c r="J19" s="65">
        <v>33857105</v>
      </c>
      <c r="K19" s="65">
        <v>27191616</v>
      </c>
      <c r="L19" s="65">
        <v>15718810</v>
      </c>
      <c r="M19" s="65">
        <v>11036500</v>
      </c>
      <c r="N19" s="65">
        <v>3309880</v>
      </c>
      <c r="O19" s="130">
        <v>91113911</v>
      </c>
      <c r="P19" s="68">
        <v>109049734</v>
      </c>
    </row>
    <row r="20" spans="3:16" s="61" customFormat="1" ht="30" customHeight="1">
      <c r="C20" s="62"/>
      <c r="D20" s="70" t="s">
        <v>52</v>
      </c>
      <c r="E20" s="71"/>
      <c r="F20" s="65">
        <v>190040</v>
      </c>
      <c r="G20" s="65">
        <v>969600</v>
      </c>
      <c r="H20" s="66">
        <v>1159640</v>
      </c>
      <c r="I20" s="136">
        <v>0</v>
      </c>
      <c r="J20" s="65">
        <v>11332178</v>
      </c>
      <c r="K20" s="65">
        <v>13258359</v>
      </c>
      <c r="L20" s="65">
        <v>22463070</v>
      </c>
      <c r="M20" s="65">
        <v>21261221</v>
      </c>
      <c r="N20" s="65">
        <v>11359011</v>
      </c>
      <c r="O20" s="130">
        <v>79673839</v>
      </c>
      <c r="P20" s="68">
        <v>80833479</v>
      </c>
    </row>
    <row r="21" spans="3:16" s="61" customFormat="1" ht="30" customHeight="1">
      <c r="C21" s="62"/>
      <c r="D21" s="63"/>
      <c r="E21" s="69" t="s">
        <v>53</v>
      </c>
      <c r="F21" s="65">
        <v>144240</v>
      </c>
      <c r="G21" s="65">
        <v>739690</v>
      </c>
      <c r="H21" s="66">
        <v>883930</v>
      </c>
      <c r="I21" s="136">
        <v>0</v>
      </c>
      <c r="J21" s="65">
        <v>8834148</v>
      </c>
      <c r="K21" s="65">
        <v>11036119</v>
      </c>
      <c r="L21" s="65">
        <v>20663210</v>
      </c>
      <c r="M21" s="65">
        <v>20145691</v>
      </c>
      <c r="N21" s="65">
        <v>11128671</v>
      </c>
      <c r="O21" s="130">
        <v>71807839</v>
      </c>
      <c r="P21" s="68">
        <v>72691769</v>
      </c>
    </row>
    <row r="22" spans="3:16" s="61" customFormat="1" ht="30" customHeight="1">
      <c r="C22" s="62"/>
      <c r="D22" s="63"/>
      <c r="E22" s="72" t="s">
        <v>54</v>
      </c>
      <c r="F22" s="65">
        <v>45800</v>
      </c>
      <c r="G22" s="65">
        <v>199230</v>
      </c>
      <c r="H22" s="66">
        <v>245030</v>
      </c>
      <c r="I22" s="136">
        <v>0</v>
      </c>
      <c r="J22" s="65">
        <v>2451050</v>
      </c>
      <c r="K22" s="65">
        <v>2195470</v>
      </c>
      <c r="L22" s="65">
        <v>1799860</v>
      </c>
      <c r="M22" s="65">
        <v>1115530</v>
      </c>
      <c r="N22" s="65">
        <v>230340</v>
      </c>
      <c r="O22" s="130">
        <v>7792250</v>
      </c>
      <c r="P22" s="68">
        <v>8037280</v>
      </c>
    </row>
    <row r="23" spans="3:16" s="61" customFormat="1" ht="30" customHeight="1">
      <c r="C23" s="62"/>
      <c r="D23" s="73"/>
      <c r="E23" s="72" t="s">
        <v>55</v>
      </c>
      <c r="F23" s="65">
        <v>0</v>
      </c>
      <c r="G23" s="65">
        <v>30680</v>
      </c>
      <c r="H23" s="66">
        <v>30680</v>
      </c>
      <c r="I23" s="136">
        <v>0</v>
      </c>
      <c r="J23" s="65">
        <v>46980</v>
      </c>
      <c r="K23" s="65">
        <v>26770</v>
      </c>
      <c r="L23" s="65">
        <v>0</v>
      </c>
      <c r="M23" s="65">
        <v>0</v>
      </c>
      <c r="N23" s="65">
        <v>0</v>
      </c>
      <c r="O23" s="130">
        <v>73750</v>
      </c>
      <c r="P23" s="68">
        <v>104430</v>
      </c>
    </row>
    <row r="24" spans="3:16" s="61" customFormat="1" ht="30" customHeight="1">
      <c r="C24" s="62"/>
      <c r="D24" s="70" t="s">
        <v>56</v>
      </c>
      <c r="E24" s="71"/>
      <c r="F24" s="65">
        <f>SUM(F25:F27)</f>
        <v>6621113</v>
      </c>
      <c r="G24" s="65">
        <f>SUM(G25:G27)</f>
        <v>8228086</v>
      </c>
      <c r="H24" s="66">
        <f>SUM(F24:G24)</f>
        <v>14849199</v>
      </c>
      <c r="I24" s="136">
        <f aca="true" t="shared" si="1" ref="I24:N24">SUM(I25:I27)</f>
        <v>0</v>
      </c>
      <c r="J24" s="65">
        <f t="shared" si="1"/>
        <v>13148421</v>
      </c>
      <c r="K24" s="65">
        <f t="shared" si="1"/>
        <v>17531446</v>
      </c>
      <c r="L24" s="65">
        <f t="shared" si="1"/>
        <v>13911641</v>
      </c>
      <c r="M24" s="65">
        <f t="shared" si="1"/>
        <v>10302895</v>
      </c>
      <c r="N24" s="65">
        <f t="shared" si="1"/>
        <v>6191840</v>
      </c>
      <c r="O24" s="130">
        <f>SUM(I24:N24)</f>
        <v>61086243</v>
      </c>
      <c r="P24" s="68">
        <f>SUM(O24,H24)</f>
        <v>75935442</v>
      </c>
    </row>
    <row r="25" spans="3:16" s="61" customFormat="1" ht="30" customHeight="1">
      <c r="C25" s="62"/>
      <c r="D25" s="63"/>
      <c r="E25" s="72" t="s">
        <v>57</v>
      </c>
      <c r="F25" s="65">
        <v>2674630</v>
      </c>
      <c r="G25" s="65">
        <v>5507760</v>
      </c>
      <c r="H25" s="66">
        <v>8182390</v>
      </c>
      <c r="I25" s="136">
        <v>0</v>
      </c>
      <c r="J25" s="65">
        <v>8964880</v>
      </c>
      <c r="K25" s="65">
        <v>15333010</v>
      </c>
      <c r="L25" s="65">
        <v>12261470</v>
      </c>
      <c r="M25" s="65">
        <v>9457960</v>
      </c>
      <c r="N25" s="65">
        <v>5914880</v>
      </c>
      <c r="O25" s="130">
        <v>51932200</v>
      </c>
      <c r="P25" s="68">
        <v>60114590</v>
      </c>
    </row>
    <row r="26" spans="3:16" s="61" customFormat="1" ht="30" customHeight="1">
      <c r="C26" s="62"/>
      <c r="D26" s="63"/>
      <c r="E26" s="72" t="s">
        <v>58</v>
      </c>
      <c r="F26" s="65">
        <v>719180</v>
      </c>
      <c r="G26" s="65">
        <v>367442</v>
      </c>
      <c r="H26" s="66">
        <f>SUM(F26:G26)</f>
        <v>1086622</v>
      </c>
      <c r="I26" s="136">
        <v>0</v>
      </c>
      <c r="J26" s="65">
        <v>913088</v>
      </c>
      <c r="K26" s="65">
        <v>731194</v>
      </c>
      <c r="L26" s="65">
        <v>324062</v>
      </c>
      <c r="M26" s="65">
        <v>502386</v>
      </c>
      <c r="N26" s="65">
        <v>54460</v>
      </c>
      <c r="O26" s="130">
        <f>SUM(I26:N26)</f>
        <v>2525190</v>
      </c>
      <c r="P26" s="68">
        <f>SUM(O26,H26)</f>
        <v>3611812</v>
      </c>
    </row>
    <row r="27" spans="3:16" s="61" customFormat="1" ht="30" customHeight="1">
      <c r="C27" s="62"/>
      <c r="D27" s="63"/>
      <c r="E27" s="72" t="s">
        <v>59</v>
      </c>
      <c r="F27" s="65">
        <v>3227303</v>
      </c>
      <c r="G27" s="65">
        <v>2352884</v>
      </c>
      <c r="H27" s="66">
        <f>SUM(F27:G27)</f>
        <v>5580187</v>
      </c>
      <c r="I27" s="136">
        <v>0</v>
      </c>
      <c r="J27" s="65">
        <v>3270453</v>
      </c>
      <c r="K27" s="65">
        <v>1467242</v>
      </c>
      <c r="L27" s="65">
        <v>1326109</v>
      </c>
      <c r="M27" s="65">
        <v>342549</v>
      </c>
      <c r="N27" s="65">
        <v>222500</v>
      </c>
      <c r="O27" s="130">
        <f>SUM(I27:N27)</f>
        <v>6628853</v>
      </c>
      <c r="P27" s="68">
        <f>SUM(O27,H27)</f>
        <v>12209040</v>
      </c>
    </row>
    <row r="28" spans="3:16" s="61" customFormat="1" ht="30" customHeight="1">
      <c r="C28" s="62"/>
      <c r="D28" s="74" t="s">
        <v>60</v>
      </c>
      <c r="E28" s="75"/>
      <c r="F28" s="65">
        <v>1120287</v>
      </c>
      <c r="G28" s="65">
        <v>1921259</v>
      </c>
      <c r="H28" s="66">
        <v>3041546</v>
      </c>
      <c r="I28" s="136">
        <v>0</v>
      </c>
      <c r="J28" s="65">
        <v>14926617</v>
      </c>
      <c r="K28" s="65">
        <v>9844841</v>
      </c>
      <c r="L28" s="65">
        <v>11741189</v>
      </c>
      <c r="M28" s="65">
        <v>12680470</v>
      </c>
      <c r="N28" s="65">
        <v>6139079</v>
      </c>
      <c r="O28" s="130">
        <v>55332196</v>
      </c>
      <c r="P28" s="68">
        <v>58373742</v>
      </c>
    </row>
    <row r="29" spans="3:16" s="61" customFormat="1" ht="30" customHeight="1" thickBot="1">
      <c r="C29" s="76"/>
      <c r="D29" s="77" t="s">
        <v>61</v>
      </c>
      <c r="E29" s="78"/>
      <c r="F29" s="79">
        <v>8609101</v>
      </c>
      <c r="G29" s="79">
        <v>8929681</v>
      </c>
      <c r="H29" s="80">
        <v>17538782</v>
      </c>
      <c r="I29" s="137">
        <v>0</v>
      </c>
      <c r="J29" s="79">
        <v>34089400</v>
      </c>
      <c r="K29" s="79">
        <v>21177353</v>
      </c>
      <c r="L29" s="79">
        <v>15383637</v>
      </c>
      <c r="M29" s="79">
        <v>10158140</v>
      </c>
      <c r="N29" s="79">
        <v>4854331</v>
      </c>
      <c r="O29" s="131">
        <v>85662861</v>
      </c>
      <c r="P29" s="82">
        <v>103201643</v>
      </c>
    </row>
    <row r="30" spans="3:16" s="61" customFormat="1" ht="30" customHeight="1">
      <c r="C30" s="59" t="s">
        <v>62</v>
      </c>
      <c r="D30" s="83"/>
      <c r="E30" s="84"/>
      <c r="F30" s="60">
        <v>679350</v>
      </c>
      <c r="G30" s="60">
        <v>2143110</v>
      </c>
      <c r="H30" s="85">
        <v>2822460</v>
      </c>
      <c r="I30" s="135">
        <v>0</v>
      </c>
      <c r="J30" s="60">
        <v>90557604</v>
      </c>
      <c r="K30" s="60">
        <v>88189812</v>
      </c>
      <c r="L30" s="60">
        <v>106487232</v>
      </c>
      <c r="M30" s="60">
        <v>109376940</v>
      </c>
      <c r="N30" s="60">
        <v>77370723</v>
      </c>
      <c r="O30" s="129">
        <v>471982311</v>
      </c>
      <c r="P30" s="87">
        <v>474804771</v>
      </c>
    </row>
    <row r="31" spans="3:16" s="61" customFormat="1" ht="30" customHeight="1">
      <c r="C31" s="88"/>
      <c r="D31" s="74" t="s">
        <v>63</v>
      </c>
      <c r="E31" s="75"/>
      <c r="F31" s="89">
        <v>0</v>
      </c>
      <c r="G31" s="89">
        <v>0</v>
      </c>
      <c r="H31" s="90">
        <v>0</v>
      </c>
      <c r="I31" s="138">
        <v>0</v>
      </c>
      <c r="J31" s="89">
        <v>6747830</v>
      </c>
      <c r="K31" s="89">
        <v>10712960</v>
      </c>
      <c r="L31" s="89">
        <v>10577830</v>
      </c>
      <c r="M31" s="89">
        <v>8028022</v>
      </c>
      <c r="N31" s="89">
        <v>2521890</v>
      </c>
      <c r="O31" s="132">
        <v>38588532</v>
      </c>
      <c r="P31" s="92">
        <v>38588532</v>
      </c>
    </row>
    <row r="32" spans="3:16" s="61" customFormat="1" ht="30" customHeight="1">
      <c r="C32" s="62"/>
      <c r="D32" s="74" t="s">
        <v>64</v>
      </c>
      <c r="E32" s="75"/>
      <c r="F32" s="65">
        <v>0</v>
      </c>
      <c r="G32" s="65">
        <v>0</v>
      </c>
      <c r="H32" s="66">
        <v>0</v>
      </c>
      <c r="I32" s="138">
        <v>0</v>
      </c>
      <c r="J32" s="65">
        <v>370330</v>
      </c>
      <c r="K32" s="65">
        <v>507570</v>
      </c>
      <c r="L32" s="65">
        <v>394540</v>
      </c>
      <c r="M32" s="65">
        <v>241070</v>
      </c>
      <c r="N32" s="65">
        <v>253010</v>
      </c>
      <c r="O32" s="130">
        <v>1766520</v>
      </c>
      <c r="P32" s="68">
        <v>1766520</v>
      </c>
    </row>
    <row r="33" spans="3:16" s="61" customFormat="1" ht="30" customHeight="1">
      <c r="C33" s="62"/>
      <c r="D33" s="74" t="s">
        <v>79</v>
      </c>
      <c r="E33" s="75"/>
      <c r="F33" s="65">
        <v>0</v>
      </c>
      <c r="G33" s="65">
        <v>0</v>
      </c>
      <c r="H33" s="66">
        <v>0</v>
      </c>
      <c r="I33" s="138">
        <v>0</v>
      </c>
      <c r="J33" s="65">
        <v>46327524</v>
      </c>
      <c r="K33" s="65">
        <v>36089082</v>
      </c>
      <c r="L33" s="65">
        <v>28215652</v>
      </c>
      <c r="M33" s="65">
        <v>19173190</v>
      </c>
      <c r="N33" s="65">
        <v>9328873</v>
      </c>
      <c r="O33" s="130">
        <v>139134321</v>
      </c>
      <c r="P33" s="68">
        <v>139134321</v>
      </c>
    </row>
    <row r="34" spans="3:16" s="61" customFormat="1" ht="30" customHeight="1">
      <c r="C34" s="62"/>
      <c r="D34" s="74" t="s">
        <v>65</v>
      </c>
      <c r="E34" s="75"/>
      <c r="F34" s="65">
        <v>9290</v>
      </c>
      <c r="G34" s="65">
        <v>40670</v>
      </c>
      <c r="H34" s="66">
        <v>49960</v>
      </c>
      <c r="I34" s="136">
        <v>0</v>
      </c>
      <c r="J34" s="65">
        <v>4662460</v>
      </c>
      <c r="K34" s="65">
        <v>4519310</v>
      </c>
      <c r="L34" s="65">
        <v>9841480</v>
      </c>
      <c r="M34" s="65">
        <v>5891510</v>
      </c>
      <c r="N34" s="65">
        <v>6878740</v>
      </c>
      <c r="O34" s="130">
        <v>31793500</v>
      </c>
      <c r="P34" s="68">
        <v>31843460</v>
      </c>
    </row>
    <row r="35" spans="3:16" s="61" customFormat="1" ht="30" customHeight="1">
      <c r="C35" s="62"/>
      <c r="D35" s="74" t="s">
        <v>66</v>
      </c>
      <c r="E35" s="75"/>
      <c r="F35" s="65">
        <v>670060</v>
      </c>
      <c r="G35" s="65">
        <v>1861520</v>
      </c>
      <c r="H35" s="66">
        <v>2531580</v>
      </c>
      <c r="I35" s="136">
        <v>0</v>
      </c>
      <c r="J35" s="65">
        <v>14802770</v>
      </c>
      <c r="K35" s="65">
        <v>10292490</v>
      </c>
      <c r="L35" s="65">
        <v>12251140</v>
      </c>
      <c r="M35" s="65">
        <v>6027690</v>
      </c>
      <c r="N35" s="65">
        <v>3616500</v>
      </c>
      <c r="O35" s="130">
        <v>46990590</v>
      </c>
      <c r="P35" s="68">
        <v>49522170</v>
      </c>
    </row>
    <row r="36" spans="3:16" s="61" customFormat="1" ht="30" customHeight="1">
      <c r="C36" s="62"/>
      <c r="D36" s="74" t="s">
        <v>67</v>
      </c>
      <c r="E36" s="75"/>
      <c r="F36" s="65">
        <v>0</v>
      </c>
      <c r="G36" s="65">
        <v>240920</v>
      </c>
      <c r="H36" s="66">
        <v>240920</v>
      </c>
      <c r="I36" s="138">
        <v>0</v>
      </c>
      <c r="J36" s="65">
        <v>16303950</v>
      </c>
      <c r="K36" s="65">
        <v>24287570</v>
      </c>
      <c r="L36" s="65">
        <v>26883450</v>
      </c>
      <c r="M36" s="65">
        <v>21324968</v>
      </c>
      <c r="N36" s="65">
        <v>9242640</v>
      </c>
      <c r="O36" s="130">
        <v>98042578</v>
      </c>
      <c r="P36" s="68">
        <v>98283498</v>
      </c>
    </row>
    <row r="37" spans="3:16" s="61" customFormat="1" ht="30" customHeight="1">
      <c r="C37" s="62"/>
      <c r="D37" s="74" t="s">
        <v>68</v>
      </c>
      <c r="E37" s="75"/>
      <c r="F37" s="65">
        <v>0</v>
      </c>
      <c r="G37" s="65">
        <v>0</v>
      </c>
      <c r="H37" s="66">
        <v>0</v>
      </c>
      <c r="I37" s="138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130">
        <v>0</v>
      </c>
      <c r="P37" s="68">
        <v>0</v>
      </c>
    </row>
    <row r="38" spans="3:16" s="61" customFormat="1" ht="30" customHeight="1">
      <c r="C38" s="62"/>
      <c r="D38" s="193" t="s">
        <v>69</v>
      </c>
      <c r="E38" s="200"/>
      <c r="F38" s="65">
        <v>0</v>
      </c>
      <c r="G38" s="65">
        <v>0</v>
      </c>
      <c r="H38" s="66">
        <v>0</v>
      </c>
      <c r="I38" s="138">
        <v>0</v>
      </c>
      <c r="J38" s="65">
        <v>1342740</v>
      </c>
      <c r="K38" s="65">
        <v>1780830</v>
      </c>
      <c r="L38" s="65">
        <v>18323140</v>
      </c>
      <c r="M38" s="65">
        <v>48690490</v>
      </c>
      <c r="N38" s="65">
        <v>45529070</v>
      </c>
      <c r="O38" s="130">
        <v>115666270</v>
      </c>
      <c r="P38" s="68">
        <v>115666270</v>
      </c>
    </row>
    <row r="39" spans="3:16" s="61" customFormat="1" ht="30" customHeight="1" thickBot="1">
      <c r="C39" s="76"/>
      <c r="D39" s="195" t="s">
        <v>70</v>
      </c>
      <c r="E39" s="196"/>
      <c r="F39" s="93">
        <v>0</v>
      </c>
      <c r="G39" s="93">
        <v>0</v>
      </c>
      <c r="H39" s="94">
        <v>0</v>
      </c>
      <c r="I39" s="139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133">
        <v>0</v>
      </c>
      <c r="P39" s="96">
        <v>0</v>
      </c>
    </row>
    <row r="40" spans="3:16" s="61" customFormat="1" ht="30" customHeight="1">
      <c r="C40" s="59" t="s">
        <v>71</v>
      </c>
      <c r="D40" s="83"/>
      <c r="E40" s="84"/>
      <c r="F40" s="60">
        <v>0</v>
      </c>
      <c r="G40" s="60">
        <v>0</v>
      </c>
      <c r="H40" s="85">
        <v>0</v>
      </c>
      <c r="I40" s="140">
        <v>0</v>
      </c>
      <c r="J40" s="60">
        <v>45361066</v>
      </c>
      <c r="K40" s="60">
        <v>57400109</v>
      </c>
      <c r="L40" s="60">
        <v>121253103</v>
      </c>
      <c r="M40" s="60">
        <v>239662522</v>
      </c>
      <c r="N40" s="60">
        <v>213865330</v>
      </c>
      <c r="O40" s="129">
        <v>677542130</v>
      </c>
      <c r="P40" s="87">
        <v>677542130</v>
      </c>
    </row>
    <row r="41" spans="3:16" s="61" customFormat="1" ht="30" customHeight="1">
      <c r="C41" s="62"/>
      <c r="D41" s="74" t="s">
        <v>72</v>
      </c>
      <c r="E41" s="75"/>
      <c r="F41" s="65">
        <v>0</v>
      </c>
      <c r="G41" s="65">
        <v>0</v>
      </c>
      <c r="H41" s="66">
        <v>0</v>
      </c>
      <c r="I41" s="138">
        <v>0</v>
      </c>
      <c r="J41" s="65">
        <v>4409446</v>
      </c>
      <c r="K41" s="65">
        <v>7505490</v>
      </c>
      <c r="L41" s="65">
        <v>50541847</v>
      </c>
      <c r="M41" s="65">
        <v>120850286</v>
      </c>
      <c r="N41" s="65">
        <v>119377249</v>
      </c>
      <c r="O41" s="130">
        <v>302684318</v>
      </c>
      <c r="P41" s="68">
        <v>302684318</v>
      </c>
    </row>
    <row r="42" spans="3:16" s="61" customFormat="1" ht="30" customHeight="1">
      <c r="C42" s="62"/>
      <c r="D42" s="74" t="s">
        <v>73</v>
      </c>
      <c r="E42" s="75"/>
      <c r="F42" s="65">
        <v>0</v>
      </c>
      <c r="G42" s="65">
        <v>0</v>
      </c>
      <c r="H42" s="66">
        <v>0</v>
      </c>
      <c r="I42" s="138">
        <v>0</v>
      </c>
      <c r="J42" s="65">
        <v>39526830</v>
      </c>
      <c r="K42" s="65">
        <v>46070579</v>
      </c>
      <c r="L42" s="65">
        <v>51562676</v>
      </c>
      <c r="M42" s="65">
        <v>57751139</v>
      </c>
      <c r="N42" s="65">
        <v>32859748</v>
      </c>
      <c r="O42" s="130">
        <v>227770972</v>
      </c>
      <c r="P42" s="68">
        <v>227770972</v>
      </c>
    </row>
    <row r="43" spans="3:16" s="61" customFormat="1" ht="30" customHeight="1" thickBot="1">
      <c r="C43" s="76"/>
      <c r="D43" s="77" t="s">
        <v>74</v>
      </c>
      <c r="E43" s="78"/>
      <c r="F43" s="79">
        <v>0</v>
      </c>
      <c r="G43" s="79">
        <v>0</v>
      </c>
      <c r="H43" s="80">
        <v>0</v>
      </c>
      <c r="I43" s="141">
        <v>0</v>
      </c>
      <c r="J43" s="79">
        <v>1424790</v>
      </c>
      <c r="K43" s="79">
        <v>3824040</v>
      </c>
      <c r="L43" s="79">
        <v>19148580</v>
      </c>
      <c r="M43" s="79">
        <v>61061097</v>
      </c>
      <c r="N43" s="79">
        <v>61628333</v>
      </c>
      <c r="O43" s="131">
        <v>147086840</v>
      </c>
      <c r="P43" s="82">
        <v>147086840</v>
      </c>
    </row>
    <row r="44" spans="3:16" s="61" customFormat="1" ht="30" customHeight="1" thickBot="1">
      <c r="C44" s="197" t="s">
        <v>75</v>
      </c>
      <c r="D44" s="198"/>
      <c r="E44" s="198"/>
      <c r="F44" s="99">
        <f>SUM(F10,F30,F40)</f>
        <v>54870183</v>
      </c>
      <c r="G44" s="99">
        <f>SUM(G10,G30,G40)</f>
        <v>95667475</v>
      </c>
      <c r="H44" s="101">
        <f>SUM(F44:G44)</f>
        <v>150537658</v>
      </c>
      <c r="I44" s="142">
        <f aca="true" t="shared" si="2" ref="I44:N44">SUM(I10,I30,I40)</f>
        <v>0</v>
      </c>
      <c r="J44" s="99">
        <f t="shared" si="2"/>
        <v>379266526</v>
      </c>
      <c r="K44" s="99">
        <f t="shared" si="2"/>
        <v>352189890</v>
      </c>
      <c r="L44" s="99">
        <f t="shared" si="2"/>
        <v>394711916</v>
      </c>
      <c r="M44" s="99">
        <f t="shared" si="2"/>
        <v>491227594</v>
      </c>
      <c r="N44" s="99">
        <f t="shared" si="2"/>
        <v>373726347</v>
      </c>
      <c r="O44" s="134">
        <f>SUM(I44:N44)</f>
        <v>1991122273</v>
      </c>
      <c r="P44" s="103">
        <f>SUM(O44,H44)</f>
        <v>2141659931</v>
      </c>
    </row>
    <row r="45" spans="3:17" s="61" customFormat="1" ht="30" customHeight="1" thickBot="1" thickTop="1">
      <c r="C45" s="100" t="s">
        <v>78</v>
      </c>
      <c r="D45" s="55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143"/>
      <c r="Q45" s="17"/>
    </row>
    <row r="46" spans="3:17" s="61" customFormat="1" ht="30" customHeight="1">
      <c r="C46" s="59" t="s">
        <v>42</v>
      </c>
      <c r="D46" s="53"/>
      <c r="E46" s="54"/>
      <c r="F46" s="60">
        <f>SUM(F47,F53,F56,F60,F64,F65)</f>
        <v>49163525</v>
      </c>
      <c r="G46" s="60">
        <f>SUM(G47,G53,G56,G60,G64,G65)</f>
        <v>84402485</v>
      </c>
      <c r="H46" s="85">
        <f>SUM(F46:G46)</f>
        <v>133566010</v>
      </c>
      <c r="I46" s="135">
        <f aca="true" t="shared" si="3" ref="I46:N46">SUM(I47,I53,I56,I60,I64,I65)</f>
        <v>0</v>
      </c>
      <c r="J46" s="60">
        <f t="shared" si="3"/>
        <v>220421533</v>
      </c>
      <c r="K46" s="60">
        <f t="shared" si="3"/>
        <v>186322175</v>
      </c>
      <c r="L46" s="60">
        <f t="shared" si="3"/>
        <v>150426978</v>
      </c>
      <c r="M46" s="60">
        <f t="shared" si="3"/>
        <v>127536319</v>
      </c>
      <c r="N46" s="60">
        <f t="shared" si="3"/>
        <v>73977823</v>
      </c>
      <c r="O46" s="129">
        <f>SUM(I46:N46)</f>
        <v>758684828</v>
      </c>
      <c r="P46" s="87">
        <f>SUM(O46,H46)</f>
        <v>892250838</v>
      </c>
      <c r="Q46" s="17"/>
    </row>
    <row r="47" spans="3:16" s="61" customFormat="1" ht="30" customHeight="1">
      <c r="C47" s="62"/>
      <c r="D47" s="63" t="s">
        <v>43</v>
      </c>
      <c r="E47" s="64"/>
      <c r="F47" s="65">
        <v>11647713</v>
      </c>
      <c r="G47" s="65">
        <v>20522822</v>
      </c>
      <c r="H47" s="66">
        <v>32170535</v>
      </c>
      <c r="I47" s="136">
        <v>0</v>
      </c>
      <c r="J47" s="65">
        <v>39209891</v>
      </c>
      <c r="K47" s="65">
        <v>36162116</v>
      </c>
      <c r="L47" s="65">
        <v>28599889</v>
      </c>
      <c r="M47" s="65">
        <v>25256130</v>
      </c>
      <c r="N47" s="65">
        <v>24847348</v>
      </c>
      <c r="O47" s="130">
        <v>154075374</v>
      </c>
      <c r="P47" s="68">
        <v>186245909</v>
      </c>
    </row>
    <row r="48" spans="3:16" s="61" customFormat="1" ht="30" customHeight="1">
      <c r="C48" s="62"/>
      <c r="D48" s="63"/>
      <c r="E48" s="69" t="s">
        <v>44</v>
      </c>
      <c r="F48" s="65">
        <v>9865875</v>
      </c>
      <c r="G48" s="65">
        <v>15480706</v>
      </c>
      <c r="H48" s="66">
        <v>25346581</v>
      </c>
      <c r="I48" s="136">
        <v>0</v>
      </c>
      <c r="J48" s="65">
        <v>27579690</v>
      </c>
      <c r="K48" s="65">
        <v>24704839</v>
      </c>
      <c r="L48" s="65">
        <v>19258373</v>
      </c>
      <c r="M48" s="65">
        <v>16880636</v>
      </c>
      <c r="N48" s="65">
        <v>16185377</v>
      </c>
      <c r="O48" s="130">
        <v>104608915</v>
      </c>
      <c r="P48" s="68">
        <v>129955496</v>
      </c>
    </row>
    <row r="49" spans="3:16" s="61" customFormat="1" ht="30" customHeight="1">
      <c r="C49" s="62"/>
      <c r="D49" s="63"/>
      <c r="E49" s="69" t="s">
        <v>45</v>
      </c>
      <c r="F49" s="65">
        <v>0</v>
      </c>
      <c r="G49" s="65">
        <v>0</v>
      </c>
      <c r="H49" s="66">
        <v>0</v>
      </c>
      <c r="I49" s="136">
        <v>0</v>
      </c>
      <c r="J49" s="65">
        <v>0</v>
      </c>
      <c r="K49" s="65">
        <v>252648</v>
      </c>
      <c r="L49" s="65">
        <v>678519</v>
      </c>
      <c r="M49" s="65">
        <v>1242507</v>
      </c>
      <c r="N49" s="65">
        <v>2494435</v>
      </c>
      <c r="O49" s="130">
        <v>4668109</v>
      </c>
      <c r="P49" s="68">
        <v>4668109</v>
      </c>
    </row>
    <row r="50" spans="3:16" s="61" customFormat="1" ht="30" customHeight="1">
      <c r="C50" s="62"/>
      <c r="D50" s="63"/>
      <c r="E50" s="69" t="s">
        <v>46</v>
      </c>
      <c r="F50" s="65">
        <v>682844</v>
      </c>
      <c r="G50" s="65">
        <v>1827672</v>
      </c>
      <c r="H50" s="66">
        <v>2510516</v>
      </c>
      <c r="I50" s="136">
        <v>0</v>
      </c>
      <c r="J50" s="65">
        <v>4951350</v>
      </c>
      <c r="K50" s="65">
        <v>4344764</v>
      </c>
      <c r="L50" s="65">
        <v>3232462</v>
      </c>
      <c r="M50" s="65">
        <v>3309701</v>
      </c>
      <c r="N50" s="65">
        <v>3693842</v>
      </c>
      <c r="O50" s="130">
        <v>19532119</v>
      </c>
      <c r="P50" s="68">
        <v>22042635</v>
      </c>
    </row>
    <row r="51" spans="3:16" s="61" customFormat="1" ht="30" customHeight="1">
      <c r="C51" s="62"/>
      <c r="D51" s="63"/>
      <c r="E51" s="69" t="s">
        <v>47</v>
      </c>
      <c r="F51" s="65">
        <v>885685</v>
      </c>
      <c r="G51" s="65">
        <v>2866600</v>
      </c>
      <c r="H51" s="66">
        <v>3752285</v>
      </c>
      <c r="I51" s="136">
        <v>0</v>
      </c>
      <c r="J51" s="65">
        <v>4730389</v>
      </c>
      <c r="K51" s="65">
        <v>4734429</v>
      </c>
      <c r="L51" s="65">
        <v>3898373</v>
      </c>
      <c r="M51" s="65">
        <v>2487309</v>
      </c>
      <c r="N51" s="65">
        <v>1553205</v>
      </c>
      <c r="O51" s="130">
        <v>17403705</v>
      </c>
      <c r="P51" s="68">
        <v>21155990</v>
      </c>
    </row>
    <row r="52" spans="3:16" s="61" customFormat="1" ht="30" customHeight="1">
      <c r="C52" s="62"/>
      <c r="D52" s="63"/>
      <c r="E52" s="69" t="s">
        <v>48</v>
      </c>
      <c r="F52" s="65">
        <v>213309</v>
      </c>
      <c r="G52" s="65">
        <v>347844</v>
      </c>
      <c r="H52" s="66">
        <v>561153</v>
      </c>
      <c r="I52" s="136">
        <v>0</v>
      </c>
      <c r="J52" s="65">
        <v>1948462</v>
      </c>
      <c r="K52" s="65">
        <v>2125436</v>
      </c>
      <c r="L52" s="65">
        <v>1532162</v>
      </c>
      <c r="M52" s="65">
        <v>1335977</v>
      </c>
      <c r="N52" s="65">
        <v>920489</v>
      </c>
      <c r="O52" s="130">
        <v>7862526</v>
      </c>
      <c r="P52" s="68">
        <v>8423679</v>
      </c>
    </row>
    <row r="53" spans="3:16" s="61" customFormat="1" ht="30" customHeight="1">
      <c r="C53" s="62"/>
      <c r="D53" s="70" t="s">
        <v>49</v>
      </c>
      <c r="E53" s="71"/>
      <c r="F53" s="65">
        <v>21846980</v>
      </c>
      <c r="G53" s="65">
        <v>45015981</v>
      </c>
      <c r="H53" s="66">
        <v>66862961</v>
      </c>
      <c r="I53" s="136">
        <v>0</v>
      </c>
      <c r="J53" s="65">
        <v>112021974</v>
      </c>
      <c r="K53" s="65">
        <v>92835150</v>
      </c>
      <c r="L53" s="65">
        <v>63575100</v>
      </c>
      <c r="M53" s="65">
        <v>52719463</v>
      </c>
      <c r="N53" s="65">
        <v>23261732</v>
      </c>
      <c r="O53" s="130">
        <v>344413419</v>
      </c>
      <c r="P53" s="68">
        <v>411276380</v>
      </c>
    </row>
    <row r="54" spans="3:16" s="61" customFormat="1" ht="30" customHeight="1">
      <c r="C54" s="62"/>
      <c r="D54" s="63"/>
      <c r="E54" s="69" t="s">
        <v>50</v>
      </c>
      <c r="F54" s="65">
        <v>17705470</v>
      </c>
      <c r="G54" s="65">
        <v>33178217</v>
      </c>
      <c r="H54" s="66">
        <v>50883687</v>
      </c>
      <c r="I54" s="136">
        <v>0</v>
      </c>
      <c r="J54" s="65">
        <v>81864787</v>
      </c>
      <c r="K54" s="65">
        <v>68605661</v>
      </c>
      <c r="L54" s="65">
        <v>49649141</v>
      </c>
      <c r="M54" s="65">
        <v>42974264</v>
      </c>
      <c r="N54" s="65">
        <v>20293194</v>
      </c>
      <c r="O54" s="130">
        <v>263387047</v>
      </c>
      <c r="P54" s="68">
        <v>314270734</v>
      </c>
    </row>
    <row r="55" spans="3:16" s="61" customFormat="1" ht="30" customHeight="1">
      <c r="C55" s="62"/>
      <c r="D55" s="63"/>
      <c r="E55" s="69" t="s">
        <v>51</v>
      </c>
      <c r="F55" s="65">
        <v>4141510</v>
      </c>
      <c r="G55" s="65">
        <v>11837764</v>
      </c>
      <c r="H55" s="66">
        <v>15979274</v>
      </c>
      <c r="I55" s="136">
        <v>0</v>
      </c>
      <c r="J55" s="65">
        <v>30157187</v>
      </c>
      <c r="K55" s="65">
        <v>24229489</v>
      </c>
      <c r="L55" s="65">
        <v>13925959</v>
      </c>
      <c r="M55" s="65">
        <v>9745199</v>
      </c>
      <c r="N55" s="65">
        <v>2968538</v>
      </c>
      <c r="O55" s="130">
        <v>81026372</v>
      </c>
      <c r="P55" s="68">
        <v>97005646</v>
      </c>
    </row>
    <row r="56" spans="3:16" s="61" customFormat="1" ht="30" customHeight="1">
      <c r="C56" s="62"/>
      <c r="D56" s="70" t="s">
        <v>52</v>
      </c>
      <c r="E56" s="71"/>
      <c r="F56" s="65">
        <v>171036</v>
      </c>
      <c r="G56" s="65">
        <v>871026</v>
      </c>
      <c r="H56" s="66">
        <v>1042062</v>
      </c>
      <c r="I56" s="136">
        <v>0</v>
      </c>
      <c r="J56" s="65">
        <v>10132459</v>
      </c>
      <c r="K56" s="65">
        <v>11857746</v>
      </c>
      <c r="L56" s="65">
        <v>20052197</v>
      </c>
      <c r="M56" s="65">
        <v>18928632</v>
      </c>
      <c r="N56" s="65">
        <v>10147604</v>
      </c>
      <c r="O56" s="130">
        <v>71118638</v>
      </c>
      <c r="P56" s="68">
        <v>72160700</v>
      </c>
    </row>
    <row r="57" spans="3:16" s="61" customFormat="1" ht="30" customHeight="1">
      <c r="C57" s="62"/>
      <c r="D57" s="63"/>
      <c r="E57" s="69" t="s">
        <v>53</v>
      </c>
      <c r="F57" s="65">
        <v>129816</v>
      </c>
      <c r="G57" s="65">
        <v>664107</v>
      </c>
      <c r="H57" s="66">
        <v>793923</v>
      </c>
      <c r="I57" s="136">
        <v>0</v>
      </c>
      <c r="J57" s="65">
        <v>7900545</v>
      </c>
      <c r="K57" s="65">
        <v>9861876</v>
      </c>
      <c r="L57" s="65">
        <v>18442531</v>
      </c>
      <c r="M57" s="65">
        <v>17948837</v>
      </c>
      <c r="N57" s="65">
        <v>9940298</v>
      </c>
      <c r="O57" s="130">
        <v>64094087</v>
      </c>
      <c r="P57" s="68">
        <v>64888010</v>
      </c>
    </row>
    <row r="58" spans="3:16" s="61" customFormat="1" ht="30" customHeight="1">
      <c r="C58" s="62"/>
      <c r="D58" s="63"/>
      <c r="E58" s="72" t="s">
        <v>54</v>
      </c>
      <c r="F58" s="65">
        <v>41220</v>
      </c>
      <c r="G58" s="65">
        <v>179307</v>
      </c>
      <c r="H58" s="66">
        <v>220527</v>
      </c>
      <c r="I58" s="136">
        <v>0</v>
      </c>
      <c r="J58" s="65">
        <v>2189632</v>
      </c>
      <c r="K58" s="65">
        <v>1971777</v>
      </c>
      <c r="L58" s="65">
        <v>1609666</v>
      </c>
      <c r="M58" s="65">
        <v>979795</v>
      </c>
      <c r="N58" s="65">
        <v>207306</v>
      </c>
      <c r="O58" s="130">
        <v>6958176</v>
      </c>
      <c r="P58" s="68">
        <v>7178703</v>
      </c>
    </row>
    <row r="59" spans="3:16" s="61" customFormat="1" ht="30" customHeight="1">
      <c r="C59" s="62"/>
      <c r="D59" s="73"/>
      <c r="E59" s="72" t="s">
        <v>55</v>
      </c>
      <c r="F59" s="65">
        <v>0</v>
      </c>
      <c r="G59" s="65">
        <v>27612</v>
      </c>
      <c r="H59" s="66">
        <v>27612</v>
      </c>
      <c r="I59" s="136">
        <v>0</v>
      </c>
      <c r="J59" s="65">
        <v>42282</v>
      </c>
      <c r="K59" s="65">
        <v>24093</v>
      </c>
      <c r="L59" s="65">
        <v>0</v>
      </c>
      <c r="M59" s="65">
        <v>0</v>
      </c>
      <c r="N59" s="65">
        <v>0</v>
      </c>
      <c r="O59" s="130">
        <v>66375</v>
      </c>
      <c r="P59" s="68">
        <v>93987</v>
      </c>
    </row>
    <row r="60" spans="3:16" s="61" customFormat="1" ht="30" customHeight="1">
      <c r="C60" s="62"/>
      <c r="D60" s="70" t="s">
        <v>56</v>
      </c>
      <c r="E60" s="71"/>
      <c r="F60" s="65">
        <f>SUM(F61:F63)</f>
        <v>5894318</v>
      </c>
      <c r="G60" s="65">
        <f>SUM(G61:G63)</f>
        <v>7345045</v>
      </c>
      <c r="H60" s="66">
        <f>SUM(F60:G60)</f>
        <v>13239363</v>
      </c>
      <c r="I60" s="136">
        <f aca="true" t="shared" si="4" ref="I60:N60">SUM(I61:I63)</f>
        <v>0</v>
      </c>
      <c r="J60" s="65">
        <f t="shared" si="4"/>
        <v>11682398</v>
      </c>
      <c r="K60" s="65">
        <f t="shared" si="4"/>
        <v>15609784</v>
      </c>
      <c r="L60" s="65">
        <f t="shared" si="4"/>
        <v>12387239</v>
      </c>
      <c r="M60" s="65">
        <f t="shared" si="4"/>
        <v>9182798</v>
      </c>
      <c r="N60" s="65">
        <f t="shared" si="4"/>
        <v>5506584</v>
      </c>
      <c r="O60" s="130">
        <f>SUM(I60:N60)</f>
        <v>54368803</v>
      </c>
      <c r="P60" s="68">
        <f>SUM(O60,H60)</f>
        <v>67608166</v>
      </c>
    </row>
    <row r="61" spans="3:16" s="61" customFormat="1" ht="30" customHeight="1">
      <c r="C61" s="62"/>
      <c r="D61" s="63"/>
      <c r="E61" s="72" t="s">
        <v>57</v>
      </c>
      <c r="F61" s="65">
        <v>2390050</v>
      </c>
      <c r="G61" s="65">
        <v>4917576</v>
      </c>
      <c r="H61" s="66">
        <v>7307626</v>
      </c>
      <c r="I61" s="136">
        <v>0</v>
      </c>
      <c r="J61" s="65">
        <v>7991272</v>
      </c>
      <c r="K61" s="65">
        <v>13646111</v>
      </c>
      <c r="L61" s="65">
        <v>10919378</v>
      </c>
      <c r="M61" s="65">
        <v>8426562</v>
      </c>
      <c r="N61" s="65">
        <v>5277320</v>
      </c>
      <c r="O61" s="130">
        <v>46260643</v>
      </c>
      <c r="P61" s="68">
        <v>53568269</v>
      </c>
    </row>
    <row r="62" spans="3:16" s="61" customFormat="1" ht="30" customHeight="1">
      <c r="C62" s="62"/>
      <c r="D62" s="63"/>
      <c r="E62" s="72" t="s">
        <v>58</v>
      </c>
      <c r="F62" s="65">
        <v>645098</v>
      </c>
      <c r="G62" s="65">
        <v>330695</v>
      </c>
      <c r="H62" s="66">
        <f>SUM(F62:G62)</f>
        <v>975793</v>
      </c>
      <c r="I62" s="136">
        <v>0</v>
      </c>
      <c r="J62" s="65">
        <v>802764</v>
      </c>
      <c r="K62" s="65">
        <v>653064</v>
      </c>
      <c r="L62" s="65">
        <v>287033</v>
      </c>
      <c r="M62" s="65">
        <v>452147</v>
      </c>
      <c r="N62" s="65">
        <v>49014</v>
      </c>
      <c r="O62" s="130">
        <f>SUM(I62:N62)</f>
        <v>2244022</v>
      </c>
      <c r="P62" s="68">
        <f>SUM(O62,H62)</f>
        <v>3219815</v>
      </c>
    </row>
    <row r="63" spans="3:16" s="61" customFormat="1" ht="30" customHeight="1">
      <c r="C63" s="62"/>
      <c r="D63" s="63"/>
      <c r="E63" s="72" t="s">
        <v>59</v>
      </c>
      <c r="F63" s="65">
        <v>2859170</v>
      </c>
      <c r="G63" s="65">
        <v>2096774</v>
      </c>
      <c r="H63" s="66">
        <f>SUM(F63:G63)</f>
        <v>4955944</v>
      </c>
      <c r="I63" s="136">
        <v>0</v>
      </c>
      <c r="J63" s="65">
        <v>2888362</v>
      </c>
      <c r="K63" s="65">
        <v>1310609</v>
      </c>
      <c r="L63" s="65">
        <v>1180828</v>
      </c>
      <c r="M63" s="65">
        <v>304089</v>
      </c>
      <c r="N63" s="65">
        <v>180250</v>
      </c>
      <c r="O63" s="130">
        <f>SUM(I63:N63)</f>
        <v>5864138</v>
      </c>
      <c r="P63" s="68">
        <f>SUM(O63,H63)</f>
        <v>10820082</v>
      </c>
    </row>
    <row r="64" spans="3:16" s="61" customFormat="1" ht="30" customHeight="1">
      <c r="C64" s="62"/>
      <c r="D64" s="74" t="s">
        <v>60</v>
      </c>
      <c r="E64" s="75"/>
      <c r="F64" s="65">
        <v>994377</v>
      </c>
      <c r="G64" s="65">
        <v>1717930</v>
      </c>
      <c r="H64" s="66">
        <v>2712307</v>
      </c>
      <c r="I64" s="136">
        <v>0</v>
      </c>
      <c r="J64" s="65">
        <v>13285411</v>
      </c>
      <c r="K64" s="65">
        <v>8680026</v>
      </c>
      <c r="L64" s="65">
        <v>10428916</v>
      </c>
      <c r="M64" s="65">
        <v>11291156</v>
      </c>
      <c r="N64" s="65">
        <v>5360224</v>
      </c>
      <c r="O64" s="130">
        <v>49045733</v>
      </c>
      <c r="P64" s="68">
        <v>51758040</v>
      </c>
    </row>
    <row r="65" spans="3:16" s="61" customFormat="1" ht="30" customHeight="1" thickBot="1">
      <c r="C65" s="76"/>
      <c r="D65" s="77" t="s">
        <v>61</v>
      </c>
      <c r="E65" s="78"/>
      <c r="F65" s="79">
        <v>8609101</v>
      </c>
      <c r="G65" s="79">
        <v>8929681</v>
      </c>
      <c r="H65" s="80">
        <v>17538782</v>
      </c>
      <c r="I65" s="137">
        <v>0</v>
      </c>
      <c r="J65" s="79">
        <v>34089400</v>
      </c>
      <c r="K65" s="79">
        <v>21177353</v>
      </c>
      <c r="L65" s="79">
        <v>15383637</v>
      </c>
      <c r="M65" s="79">
        <v>10158140</v>
      </c>
      <c r="N65" s="79">
        <v>4854331</v>
      </c>
      <c r="O65" s="131">
        <v>85662861</v>
      </c>
      <c r="P65" s="82">
        <v>103201643</v>
      </c>
    </row>
    <row r="66" spans="3:16" s="61" customFormat="1" ht="30" customHeight="1">
      <c r="C66" s="59" t="s">
        <v>62</v>
      </c>
      <c r="D66" s="83"/>
      <c r="E66" s="84"/>
      <c r="F66" s="60">
        <v>601764</v>
      </c>
      <c r="G66" s="60">
        <v>1886478</v>
      </c>
      <c r="H66" s="85">
        <v>2488242</v>
      </c>
      <c r="I66" s="135">
        <v>0</v>
      </c>
      <c r="J66" s="60">
        <v>80756805</v>
      </c>
      <c r="K66" s="60">
        <v>78759329</v>
      </c>
      <c r="L66" s="60">
        <v>94926047</v>
      </c>
      <c r="M66" s="60">
        <v>97631955</v>
      </c>
      <c r="N66" s="60">
        <v>69059010</v>
      </c>
      <c r="O66" s="129">
        <v>421133146</v>
      </c>
      <c r="P66" s="87">
        <v>423621388</v>
      </c>
    </row>
    <row r="67" spans="3:16" s="61" customFormat="1" ht="30" customHeight="1">
      <c r="C67" s="88"/>
      <c r="D67" s="74" t="s">
        <v>63</v>
      </c>
      <c r="E67" s="75"/>
      <c r="F67" s="89">
        <v>0</v>
      </c>
      <c r="G67" s="89">
        <v>0</v>
      </c>
      <c r="H67" s="90">
        <v>0</v>
      </c>
      <c r="I67" s="138">
        <v>0</v>
      </c>
      <c r="J67" s="89">
        <v>6039889</v>
      </c>
      <c r="K67" s="89">
        <v>9555352</v>
      </c>
      <c r="L67" s="89">
        <v>9502548</v>
      </c>
      <c r="M67" s="89">
        <v>7203374</v>
      </c>
      <c r="N67" s="89">
        <v>2243196</v>
      </c>
      <c r="O67" s="132">
        <v>34544359</v>
      </c>
      <c r="P67" s="92">
        <v>34544359</v>
      </c>
    </row>
    <row r="68" spans="3:16" s="61" customFormat="1" ht="30" customHeight="1">
      <c r="C68" s="62"/>
      <c r="D68" s="74" t="s">
        <v>64</v>
      </c>
      <c r="E68" s="75"/>
      <c r="F68" s="65">
        <v>0</v>
      </c>
      <c r="G68" s="65">
        <v>0</v>
      </c>
      <c r="H68" s="66">
        <v>0</v>
      </c>
      <c r="I68" s="138">
        <v>0</v>
      </c>
      <c r="J68" s="65">
        <v>333297</v>
      </c>
      <c r="K68" s="65">
        <v>456813</v>
      </c>
      <c r="L68" s="65">
        <v>348435</v>
      </c>
      <c r="M68" s="65">
        <v>216963</v>
      </c>
      <c r="N68" s="65">
        <v>227709</v>
      </c>
      <c r="O68" s="130">
        <v>1583217</v>
      </c>
      <c r="P68" s="68">
        <v>1583217</v>
      </c>
    </row>
    <row r="69" spans="3:16" s="61" customFormat="1" ht="30" customHeight="1">
      <c r="C69" s="62"/>
      <c r="D69" s="74" t="s">
        <v>79</v>
      </c>
      <c r="E69" s="75"/>
      <c r="F69" s="65">
        <v>0</v>
      </c>
      <c r="G69" s="65">
        <v>0</v>
      </c>
      <c r="H69" s="66">
        <v>0</v>
      </c>
      <c r="I69" s="138">
        <v>0</v>
      </c>
      <c r="J69" s="65">
        <v>41357827</v>
      </c>
      <c r="K69" s="65">
        <v>32253628</v>
      </c>
      <c r="L69" s="65">
        <v>25227729</v>
      </c>
      <c r="M69" s="65">
        <v>17120561</v>
      </c>
      <c r="N69" s="65">
        <v>8356602</v>
      </c>
      <c r="O69" s="130">
        <v>124316347</v>
      </c>
      <c r="P69" s="68">
        <v>124316347</v>
      </c>
    </row>
    <row r="70" spans="3:16" s="61" customFormat="1" ht="30" customHeight="1">
      <c r="C70" s="62"/>
      <c r="D70" s="74" t="s">
        <v>65</v>
      </c>
      <c r="E70" s="75"/>
      <c r="F70" s="65">
        <v>8361</v>
      </c>
      <c r="G70" s="65">
        <v>36603</v>
      </c>
      <c r="H70" s="66">
        <v>44964</v>
      </c>
      <c r="I70" s="136">
        <v>0</v>
      </c>
      <c r="J70" s="65">
        <v>4168220</v>
      </c>
      <c r="K70" s="65">
        <v>4048808</v>
      </c>
      <c r="L70" s="65">
        <v>8680182</v>
      </c>
      <c r="M70" s="65">
        <v>5275513</v>
      </c>
      <c r="N70" s="65">
        <v>6091860</v>
      </c>
      <c r="O70" s="130">
        <v>28264583</v>
      </c>
      <c r="P70" s="68">
        <v>28309547</v>
      </c>
    </row>
    <row r="71" spans="3:16" s="61" customFormat="1" ht="30" customHeight="1">
      <c r="C71" s="62"/>
      <c r="D71" s="74" t="s">
        <v>66</v>
      </c>
      <c r="E71" s="75"/>
      <c r="F71" s="65">
        <v>593403</v>
      </c>
      <c r="G71" s="65">
        <v>1633047</v>
      </c>
      <c r="H71" s="66">
        <v>2226450</v>
      </c>
      <c r="I71" s="136">
        <v>0</v>
      </c>
      <c r="J71" s="65">
        <v>13104865</v>
      </c>
      <c r="K71" s="65">
        <v>9169274</v>
      </c>
      <c r="L71" s="65">
        <v>10841210</v>
      </c>
      <c r="M71" s="65">
        <v>5393068</v>
      </c>
      <c r="N71" s="65">
        <v>3160723</v>
      </c>
      <c r="O71" s="130">
        <v>41669140</v>
      </c>
      <c r="P71" s="68">
        <v>43895590</v>
      </c>
    </row>
    <row r="72" spans="3:16" s="61" customFormat="1" ht="30" customHeight="1">
      <c r="C72" s="62"/>
      <c r="D72" s="74" t="s">
        <v>67</v>
      </c>
      <c r="E72" s="75"/>
      <c r="F72" s="65">
        <v>0</v>
      </c>
      <c r="G72" s="65">
        <v>216828</v>
      </c>
      <c r="H72" s="66">
        <v>216828</v>
      </c>
      <c r="I72" s="138">
        <v>0</v>
      </c>
      <c r="J72" s="65">
        <v>14544241</v>
      </c>
      <c r="K72" s="65">
        <v>21672707</v>
      </c>
      <c r="L72" s="65">
        <v>23910043</v>
      </c>
      <c r="M72" s="65">
        <v>19003978</v>
      </c>
      <c r="N72" s="65">
        <v>8227963</v>
      </c>
      <c r="O72" s="130">
        <v>87358932</v>
      </c>
      <c r="P72" s="68">
        <v>87575760</v>
      </c>
    </row>
    <row r="73" spans="3:16" s="61" customFormat="1" ht="30" customHeight="1">
      <c r="C73" s="62"/>
      <c r="D73" s="74" t="s">
        <v>68</v>
      </c>
      <c r="E73" s="75"/>
      <c r="F73" s="65">
        <v>0</v>
      </c>
      <c r="G73" s="65">
        <v>0</v>
      </c>
      <c r="H73" s="66">
        <v>0</v>
      </c>
      <c r="I73" s="138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130">
        <v>0</v>
      </c>
      <c r="P73" s="68">
        <v>0</v>
      </c>
    </row>
    <row r="74" spans="3:16" s="61" customFormat="1" ht="30" customHeight="1">
      <c r="C74" s="62"/>
      <c r="D74" s="193" t="s">
        <v>69</v>
      </c>
      <c r="E74" s="200"/>
      <c r="F74" s="65">
        <v>0</v>
      </c>
      <c r="G74" s="65">
        <v>0</v>
      </c>
      <c r="H74" s="66">
        <v>0</v>
      </c>
      <c r="I74" s="138">
        <v>0</v>
      </c>
      <c r="J74" s="65">
        <v>1208466</v>
      </c>
      <c r="K74" s="65">
        <v>1602747</v>
      </c>
      <c r="L74" s="65">
        <v>16415900</v>
      </c>
      <c r="M74" s="65">
        <v>43418498</v>
      </c>
      <c r="N74" s="65">
        <v>40750957</v>
      </c>
      <c r="O74" s="130">
        <v>103396568</v>
      </c>
      <c r="P74" s="68">
        <v>103396568</v>
      </c>
    </row>
    <row r="75" spans="3:16" s="61" customFormat="1" ht="30" customHeight="1" thickBot="1">
      <c r="C75" s="76"/>
      <c r="D75" s="195" t="s">
        <v>70</v>
      </c>
      <c r="E75" s="196"/>
      <c r="F75" s="93">
        <v>0</v>
      </c>
      <c r="G75" s="93">
        <v>0</v>
      </c>
      <c r="H75" s="94">
        <v>0</v>
      </c>
      <c r="I75" s="139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133">
        <v>0</v>
      </c>
      <c r="P75" s="96">
        <v>0</v>
      </c>
    </row>
    <row r="76" spans="3:16" s="61" customFormat="1" ht="30" customHeight="1">
      <c r="C76" s="59" t="s">
        <v>71</v>
      </c>
      <c r="D76" s="83"/>
      <c r="E76" s="84"/>
      <c r="F76" s="60">
        <v>0</v>
      </c>
      <c r="G76" s="60">
        <v>0</v>
      </c>
      <c r="H76" s="85">
        <v>0</v>
      </c>
      <c r="I76" s="140">
        <v>0</v>
      </c>
      <c r="J76" s="60">
        <v>40713437</v>
      </c>
      <c r="K76" s="60">
        <v>51427700</v>
      </c>
      <c r="L76" s="60">
        <v>108689161</v>
      </c>
      <c r="M76" s="60">
        <v>214473154</v>
      </c>
      <c r="N76" s="60">
        <v>191491788</v>
      </c>
      <c r="O76" s="129">
        <v>606795240</v>
      </c>
      <c r="P76" s="87">
        <v>606795240</v>
      </c>
    </row>
    <row r="77" spans="3:16" s="61" customFormat="1" ht="30" customHeight="1">
      <c r="C77" s="62"/>
      <c r="D77" s="74" t="s">
        <v>72</v>
      </c>
      <c r="E77" s="75"/>
      <c r="F77" s="65">
        <v>0</v>
      </c>
      <c r="G77" s="65">
        <v>0</v>
      </c>
      <c r="H77" s="66">
        <v>0</v>
      </c>
      <c r="I77" s="138">
        <v>0</v>
      </c>
      <c r="J77" s="65">
        <v>3989412</v>
      </c>
      <c r="K77" s="65">
        <v>6729237</v>
      </c>
      <c r="L77" s="65">
        <v>45366135</v>
      </c>
      <c r="M77" s="65">
        <v>108410113</v>
      </c>
      <c r="N77" s="65">
        <v>106943741</v>
      </c>
      <c r="O77" s="130">
        <v>271438638</v>
      </c>
      <c r="P77" s="68">
        <v>271438638</v>
      </c>
    </row>
    <row r="78" spans="3:16" s="61" customFormat="1" ht="30" customHeight="1">
      <c r="C78" s="62"/>
      <c r="D78" s="74" t="s">
        <v>73</v>
      </c>
      <c r="E78" s="75"/>
      <c r="F78" s="65">
        <v>0</v>
      </c>
      <c r="G78" s="65">
        <v>0</v>
      </c>
      <c r="H78" s="66">
        <v>0</v>
      </c>
      <c r="I78" s="138">
        <v>0</v>
      </c>
      <c r="J78" s="65">
        <v>35441714</v>
      </c>
      <c r="K78" s="65">
        <v>41262157</v>
      </c>
      <c r="L78" s="65">
        <v>46176439</v>
      </c>
      <c r="M78" s="65">
        <v>51467865</v>
      </c>
      <c r="N78" s="65">
        <v>29416757</v>
      </c>
      <c r="O78" s="130">
        <v>203764932</v>
      </c>
      <c r="P78" s="68">
        <v>203764932</v>
      </c>
    </row>
    <row r="79" spans="3:16" s="61" customFormat="1" ht="30" customHeight="1" thickBot="1">
      <c r="C79" s="76"/>
      <c r="D79" s="77" t="s">
        <v>74</v>
      </c>
      <c r="E79" s="78"/>
      <c r="F79" s="79">
        <v>0</v>
      </c>
      <c r="G79" s="79">
        <v>0</v>
      </c>
      <c r="H79" s="80">
        <v>0</v>
      </c>
      <c r="I79" s="141">
        <v>0</v>
      </c>
      <c r="J79" s="79">
        <v>1282311</v>
      </c>
      <c r="K79" s="79">
        <v>3436306</v>
      </c>
      <c r="L79" s="79">
        <v>17146587</v>
      </c>
      <c r="M79" s="79">
        <v>54595176</v>
      </c>
      <c r="N79" s="79">
        <v>55131290</v>
      </c>
      <c r="O79" s="131">
        <v>131591670</v>
      </c>
      <c r="P79" s="82">
        <v>131591670</v>
      </c>
    </row>
    <row r="80" spans="3:16" s="61" customFormat="1" ht="30" customHeight="1" thickBot="1">
      <c r="C80" s="197" t="s">
        <v>75</v>
      </c>
      <c r="D80" s="198"/>
      <c r="E80" s="198"/>
      <c r="F80" s="99">
        <f>SUM(F46,F66,F76)</f>
        <v>49765289</v>
      </c>
      <c r="G80" s="99">
        <f>SUM(G46,G66,G76)</f>
        <v>86288963</v>
      </c>
      <c r="H80" s="101">
        <f>SUM(F80:G80)</f>
        <v>136054252</v>
      </c>
      <c r="I80" s="142">
        <f aca="true" t="shared" si="5" ref="I80:N80">SUM(I46,I66,I76)</f>
        <v>0</v>
      </c>
      <c r="J80" s="99">
        <f t="shared" si="5"/>
        <v>341891775</v>
      </c>
      <c r="K80" s="99">
        <f t="shared" si="5"/>
        <v>316509204</v>
      </c>
      <c r="L80" s="99">
        <f t="shared" si="5"/>
        <v>354042186</v>
      </c>
      <c r="M80" s="99">
        <f t="shared" si="5"/>
        <v>439641428</v>
      </c>
      <c r="N80" s="99">
        <f t="shared" si="5"/>
        <v>334528621</v>
      </c>
      <c r="O80" s="134">
        <f>SUM(I80:N80)</f>
        <v>1786613214</v>
      </c>
      <c r="P80" s="103">
        <f>SUM(O80,H80)</f>
        <v>1922667466</v>
      </c>
    </row>
    <row r="81" ht="12.75" thickTop="1"/>
  </sheetData>
  <sheetProtection/>
  <mergeCells count="15">
    <mergeCell ref="D38:E38"/>
    <mergeCell ref="D39:E39"/>
    <mergeCell ref="C44:E44"/>
    <mergeCell ref="D74:E74"/>
    <mergeCell ref="D75:E75"/>
    <mergeCell ref="C80:E80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3937007874015748" top="0.7874015748031497" bottom="0.3937007874015748" header="0.5118110236220472" footer="0.31496062992125984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情報政策課</cp:lastModifiedBy>
  <cp:lastPrinted>2016-10-14T04:13:54Z</cp:lastPrinted>
  <dcterms:created xsi:type="dcterms:W3CDTF">2012-04-10T04:28:23Z</dcterms:created>
  <dcterms:modified xsi:type="dcterms:W3CDTF">2018-07-02T01:47:21Z</dcterms:modified>
  <cp:category/>
  <cp:version/>
  <cp:contentType/>
  <cp:contentStatus/>
</cp:coreProperties>
</file>