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<sst xmlns="http://schemas.openxmlformats.org/spreadsheetml/2006/main" count="263" uniqueCount="90">
  <si>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</si>
  <si>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</si>
  <si>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</si>
  <si>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</si>
  <si>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</si>
  <si>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</si>
  <si>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</si>
  <si>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</si>
  <si>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</si>
  <si>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</si>
  <si>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</si>
  <si>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</si>
  <si>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合計</t>
  </si>
  <si>
    <t>　第１号被保険者</t>
  </si>
  <si>
    <t>　　６５歳以上７５歳未満</t>
  </si>
  <si>
    <t>　　７５歳以上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</si>
  <si>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</si>
  <si>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</si>
  <si>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</si>
  <si>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</si>
  <si>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</si>
  <si>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</si>
  <si>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65歳以上75歳未満</t>
  </si>
  <si>
    <t>75歳以上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</si>
  <si>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</si>
  <si>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</si>
  <si>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</si>
  <si>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</si>
  <si>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</si>
  <si>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</si>
  <si>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</si>
  <si>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</si>
  <si>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</si>
  <si>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</si>
  <si>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</si>
  <si>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</si>
  <si>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</si>
  <si>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</si>
  <si>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</si>
  <si>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</si>
  <si>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</si>
  <si>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</si>
  <si>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</si>
  <si>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</si>
  <si>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</si>
  <si>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</si>
  <si>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</si>
  <si>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</si>
  <si>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</si>
  <si>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</si>
  <si>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</si>
  <si>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</si>
  <si>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</si>
  <si>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</si>
  <si>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</si>
  <si>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</si>
  <si>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</si>
  <si>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</si>
  <si>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</si>
  <si>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</si>
  <si>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</si>
  <si>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</si>
  <si>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</si>
  <si>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</si>
  <si>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</si>
  <si>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</si>
  <si>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</si>
  <si>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</si>
  <si>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</si>
  <si>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</si>
  <si>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</si>
  <si>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</si>
  <si>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</si>
  <si>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</si>
  <si>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</si>
  <si>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</si>
  <si>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</si>
  <si>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</si>
  <si>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</si>
  <si>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</si>
  <si>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訪問介護</t>
  </si>
  <si>
    <t>訪問入浴介護</t>
  </si>
  <si>
    <t>訪問看護</t>
  </si>
  <si>
    <t>訪問リハビリテーション</t>
  </si>
  <si>
    <t>居宅療養管理指導</t>
  </si>
  <si>
    <t>短期入所生活介護</t>
  </si>
  <si>
    <t>短期入所療養介護（介護老人保健施設）</t>
  </si>
  <si>
    <t>短期入所療養介護（介護療養型医療施設等）</t>
  </si>
  <si>
    <t>定期巡回・随時対応型訪問介護看護</t>
  </si>
  <si>
    <t>（平成 28年 8月分）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</si>
</sst>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double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7" fillId="0" borderId="93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7" fillId="0" borderId="94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178" fontId="7" fillId="0" borderId="102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03" xfId="0" applyFont="1" applyFill="1" applyBorder="1" applyAlignment="1">
      <alignment horizontal="left" vertical="center"/>
    </xf>
    <xf numFmtId="0" fontId="7" fillId="0" borderId="104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 wrapText="1"/>
    </xf>
    <xf numFmtId="0" fontId="7" fillId="0" borderId="110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7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57" t="s">
        <v>26</v>
      </c>
      <c r="G1" s="157"/>
      <c r="H1" s="157"/>
      <c r="I1" s="157"/>
      <c r="J1" s="157"/>
      <c r="K1" s="157"/>
      <c r="L1" s="157"/>
      <c r="M1" s="157"/>
      <c r="N1" s="157"/>
      <c r="O1" s="106"/>
    </row>
    <row r="2" spans="5:16" ht="45" customHeight="1">
      <c r="E2" s="107"/>
      <c r="F2" s="158" t="s">
        <v>89</v>
      </c>
      <c r="G2" s="158"/>
      <c r="H2" s="158"/>
      <c r="I2" s="158"/>
      <c r="J2" s="158"/>
      <c r="K2" s="159"/>
      <c r="L2" s="159"/>
      <c r="M2" s="159"/>
      <c r="N2" s="159"/>
      <c r="O2" s="160">
        <v>41009</v>
      </c>
      <c r="P2" s="160"/>
    </row>
    <row r="3" spans="6:17" ht="45" customHeight="1">
      <c r="F3" s="109"/>
      <c r="G3" s="109"/>
      <c r="H3" s="109"/>
      <c r="I3" s="109"/>
      <c r="J3" s="109"/>
      <c r="N3" s="110"/>
      <c r="O3" s="160" t="s">
        <v>0</v>
      </c>
      <c r="P3" s="160"/>
      <c r="Q3" s="111"/>
    </row>
    <row r="4" spans="3:17" ht="45" customHeight="1">
      <c r="C4" s="112" t="s">
        <v>27</v>
      </c>
      <c r="F4" s="109"/>
      <c r="G4" s="109"/>
      <c r="H4" s="109"/>
      <c r="I4" s="109"/>
      <c r="J4" s="109"/>
      <c r="N4" s="110"/>
      <c r="O4" s="108"/>
      <c r="P4" s="108"/>
      <c r="Q4" s="111"/>
    </row>
    <row r="5" spans="6:17" ht="7.5" customHeight="1" thickBot="1">
      <c r="F5" s="109"/>
      <c r="G5" s="109"/>
      <c r="H5" s="109"/>
      <c r="I5" s="109"/>
      <c r="J5" s="109"/>
      <c r="N5" s="110"/>
      <c r="O5" s="108"/>
      <c r="P5" s="108"/>
      <c r="Q5" s="111"/>
    </row>
    <row r="6" spans="3:17" ht="45" customHeight="1">
      <c r="C6" s="176" t="s">
        <v>25</v>
      </c>
      <c r="D6" s="177"/>
      <c r="E6" s="177"/>
      <c r="F6" s="164" t="s">
        <v>22</v>
      </c>
      <c r="G6" s="177"/>
      <c r="H6" s="164" t="s">
        <v>23</v>
      </c>
      <c r="I6" s="177"/>
      <c r="J6" s="164" t="s">
        <v>12</v>
      </c>
      <c r="K6" s="165"/>
      <c r="N6" s="110"/>
      <c r="O6" s="108"/>
      <c r="P6" s="108"/>
      <c r="Q6" s="111"/>
    </row>
    <row r="7" spans="3:17" ht="45" customHeight="1" thickBot="1">
      <c r="C7" s="178" t="s">
        <v>24</v>
      </c>
      <c r="D7" s="179"/>
      <c r="E7" s="179"/>
      <c r="F7" s="166">
        <v>43732</v>
      </c>
      <c r="G7" s="180"/>
      <c r="H7" s="166">
        <v>46234</v>
      </c>
      <c r="I7" s="180"/>
      <c r="J7" s="166">
        <f>SUM(F7:I7)</f>
        <v>89966</v>
      </c>
      <c r="K7" s="167"/>
      <c r="M7" s="144"/>
      <c r="N7" s="110"/>
      <c r="O7" s="108"/>
      <c r="P7" s="108"/>
      <c r="Q7" s="111"/>
    </row>
    <row r="8" spans="6:17" ht="45" customHeight="1">
      <c r="F8" s="109"/>
      <c r="G8" s="109"/>
      <c r="H8" s="109"/>
      <c r="I8" s="109"/>
      <c r="J8" s="109"/>
      <c r="N8" s="110"/>
      <c r="O8" s="108"/>
      <c r="P8" s="108"/>
      <c r="Q8" s="111"/>
    </row>
    <row r="9" spans="3:17" ht="45" customHeight="1">
      <c r="C9" s="112" t="s">
        <v>28</v>
      </c>
      <c r="E9" s="113"/>
      <c r="N9" s="150"/>
      <c r="O9" s="150"/>
      <c r="P9" s="150"/>
      <c r="Q9" s="111"/>
    </row>
    <row r="10" spans="3:17" ht="6.75" customHeight="1" thickBot="1">
      <c r="C10" s="114"/>
      <c r="D10" s="114"/>
      <c r="E10" s="115"/>
      <c r="L10" s="116"/>
      <c r="M10" s="116"/>
      <c r="N10" s="149"/>
      <c r="O10" s="149"/>
      <c r="P10" s="149"/>
      <c r="Q10" s="116"/>
    </row>
    <row r="11" spans="3:17" ht="49.5" customHeight="1">
      <c r="C11" s="147"/>
      <c r="D11" s="148"/>
      <c r="E11" s="148"/>
      <c r="F11" s="11" t="s">
        <v>10</v>
      </c>
      <c r="G11" s="11" t="s">
        <v>33</v>
      </c>
      <c r="H11" s="12" t="s">
        <v>11</v>
      </c>
      <c r="I11" s="13" t="s">
        <v>34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12</v>
      </c>
      <c r="Q11" s="17"/>
    </row>
    <row r="12" spans="3:17" ht="49.5" customHeight="1">
      <c r="C12" s="117" t="s">
        <v>13</v>
      </c>
      <c r="D12" s="18"/>
      <c r="E12" s="18"/>
      <c r="F12" s="24">
        <f>SUM(F13:F14)</f>
        <v>3529</v>
      </c>
      <c r="G12" s="24">
        <f>SUM(G13:G14)</f>
        <v>2802</v>
      </c>
      <c r="H12" s="25">
        <f>F12+G12</f>
        <v>6331</v>
      </c>
      <c r="I12" s="19">
        <v>0</v>
      </c>
      <c r="J12" s="24">
        <f>J13+J14</f>
        <v>4173</v>
      </c>
      <c r="K12" s="24">
        <f>K13+K14</f>
        <v>2566</v>
      </c>
      <c r="L12" s="24">
        <f>L13+L14</f>
        <v>1958</v>
      </c>
      <c r="M12" s="24">
        <f>M13+M14</f>
        <v>2213</v>
      </c>
      <c r="N12" s="24">
        <f>N13+N14</f>
        <v>1503</v>
      </c>
      <c r="O12" s="25">
        <f>SUM(J12:N12)</f>
        <v>12413</v>
      </c>
      <c r="P12" s="27">
        <f>H12+O12</f>
        <v>18744</v>
      </c>
      <c r="Q12" s="17"/>
    </row>
    <row r="13" spans="3:16" ht="49.5" customHeight="1">
      <c r="C13" s="117" t="s">
        <v>14</v>
      </c>
      <c r="D13" s="118"/>
      <c r="E13" s="118"/>
      <c r="F13" s="24">
        <v>425</v>
      </c>
      <c r="G13" s="24">
        <v>310</v>
      </c>
      <c r="H13" s="25">
        <f>F13+G13</f>
        <v>735</v>
      </c>
      <c r="I13" s="19">
        <v>0</v>
      </c>
      <c r="J13" s="24">
        <v>478</v>
      </c>
      <c r="K13" s="24">
        <v>258</v>
      </c>
      <c r="L13" s="24">
        <v>219</v>
      </c>
      <c r="M13" s="24">
        <v>209</v>
      </c>
      <c r="N13" s="24">
        <v>133</v>
      </c>
      <c r="O13" s="25">
        <f>SUM(J13:N13)</f>
        <v>1297</v>
      </c>
      <c r="P13" s="27">
        <f>H13+O13</f>
        <v>2032</v>
      </c>
    </row>
    <row r="14" spans="3:16" ht="49.5" customHeight="1">
      <c r="C14" s="145" t="s">
        <v>15</v>
      </c>
      <c r="D14" s="146"/>
      <c r="E14" s="146"/>
      <c r="F14" s="24">
        <v>3104</v>
      </c>
      <c r="G14" s="24">
        <v>2492</v>
      </c>
      <c r="H14" s="25">
        <f>F14+G14</f>
        <v>5596</v>
      </c>
      <c r="I14" s="19">
        <v>0</v>
      </c>
      <c r="J14" s="24">
        <v>3695</v>
      </c>
      <c r="K14" s="24">
        <v>2308</v>
      </c>
      <c r="L14" s="24">
        <v>1739</v>
      </c>
      <c r="M14" s="24">
        <v>2004</v>
      </c>
      <c r="N14" s="24">
        <v>1370</v>
      </c>
      <c r="O14" s="25">
        <f>SUM(J14:N14)</f>
        <v>11116</v>
      </c>
      <c r="P14" s="27">
        <f>H14+O14</f>
        <v>16712</v>
      </c>
    </row>
    <row r="15" spans="3:16" ht="49.5" customHeight="1">
      <c r="C15" s="145" t="s">
        <v>16</v>
      </c>
      <c r="D15" s="146"/>
      <c r="E15" s="146"/>
      <c r="F15" s="24">
        <v>32</v>
      </c>
      <c r="G15" s="24">
        <v>40</v>
      </c>
      <c r="H15" s="25">
        <f>F15+G15</f>
        <v>72</v>
      </c>
      <c r="I15" s="19">
        <v>0</v>
      </c>
      <c r="J15" s="24">
        <v>69</v>
      </c>
      <c r="K15" s="24">
        <v>51</v>
      </c>
      <c r="L15" s="24">
        <v>53</v>
      </c>
      <c r="M15" s="24">
        <v>48</v>
      </c>
      <c r="N15" s="24">
        <v>29</v>
      </c>
      <c r="O15" s="25">
        <f>SUM(J15:N15)</f>
        <v>250</v>
      </c>
      <c r="P15" s="27">
        <f>H15+O15</f>
        <v>322</v>
      </c>
    </row>
    <row r="16" spans="3:16" ht="49.5" customHeight="1" thickBot="1">
      <c r="C16" s="151" t="s">
        <v>17</v>
      </c>
      <c r="D16" s="152"/>
      <c r="E16" s="152"/>
      <c r="F16" s="119">
        <f>F12+F15</f>
        <v>3561</v>
      </c>
      <c r="G16" s="119">
        <f>G12+G15</f>
        <v>2842</v>
      </c>
      <c r="H16" s="119">
        <f>H12+H15</f>
        <v>6403</v>
      </c>
      <c r="I16" s="120">
        <v>0</v>
      </c>
      <c r="J16" s="119">
        <f aca="true" t="shared" si="0" ref="J16:O16">J12+J15</f>
        <v>4242</v>
      </c>
      <c r="K16" s="119">
        <f t="shared" si="0"/>
        <v>2617</v>
      </c>
      <c r="L16" s="119">
        <f t="shared" si="0"/>
        <v>2011</v>
      </c>
      <c r="M16" s="119">
        <f t="shared" si="0"/>
        <v>2261</v>
      </c>
      <c r="N16" s="119">
        <f t="shared" si="0"/>
        <v>1532</v>
      </c>
      <c r="O16" s="119">
        <f t="shared" si="0"/>
        <v>12663</v>
      </c>
      <c r="P16" s="121">
        <f>H16+O16</f>
        <v>19066</v>
      </c>
    </row>
    <row r="17" ht="39.75" customHeight="1"/>
    <row r="18" spans="3:17" ht="39.75" customHeight="1">
      <c r="C18" s="112" t="s">
        <v>29</v>
      </c>
      <c r="E18" s="113"/>
      <c r="N18" s="111"/>
      <c r="O18" s="111"/>
      <c r="P18" s="111"/>
      <c r="Q18" s="111"/>
    </row>
    <row r="19" spans="3:17" ht="6.75" customHeight="1" thickBot="1">
      <c r="C19" s="114"/>
      <c r="D19" s="114"/>
      <c r="E19" s="115"/>
      <c r="L19" s="116"/>
      <c r="M19" s="116"/>
      <c r="N19" s="116"/>
      <c r="P19" s="116"/>
      <c r="Q19" s="116"/>
    </row>
    <row r="20" spans="3:17" ht="49.5" customHeight="1">
      <c r="C20" s="147"/>
      <c r="D20" s="148"/>
      <c r="E20" s="148"/>
      <c r="F20" s="170" t="s">
        <v>18</v>
      </c>
      <c r="G20" s="163"/>
      <c r="H20" s="163"/>
      <c r="I20" s="163" t="s">
        <v>19</v>
      </c>
      <c r="J20" s="163"/>
      <c r="K20" s="163"/>
      <c r="L20" s="163"/>
      <c r="M20" s="163"/>
      <c r="N20" s="163"/>
      <c r="O20" s="163"/>
      <c r="P20" s="161" t="s">
        <v>6</v>
      </c>
      <c r="Q20" s="17"/>
    </row>
    <row r="21" spans="3:17" ht="49.5" customHeight="1">
      <c r="C21" s="168"/>
      <c r="D21" s="169"/>
      <c r="E21" s="169"/>
      <c r="F21" s="18" t="s">
        <v>7</v>
      </c>
      <c r="G21" s="18" t="s">
        <v>8</v>
      </c>
      <c r="H21" s="20" t="s">
        <v>9</v>
      </c>
      <c r="I21" s="21" t="s">
        <v>34</v>
      </c>
      <c r="J21" s="18" t="s">
        <v>1</v>
      </c>
      <c r="K21" s="22" t="s">
        <v>2</v>
      </c>
      <c r="L21" s="22" t="s">
        <v>3</v>
      </c>
      <c r="M21" s="22" t="s">
        <v>4</v>
      </c>
      <c r="N21" s="22" t="s">
        <v>5</v>
      </c>
      <c r="O21" s="23" t="s">
        <v>9</v>
      </c>
      <c r="P21" s="162"/>
      <c r="Q21" s="17"/>
    </row>
    <row r="22" spans="3:17" ht="49.5" customHeight="1">
      <c r="C22" s="117" t="s">
        <v>13</v>
      </c>
      <c r="D22" s="18"/>
      <c r="E22" s="18"/>
      <c r="F22" s="24">
        <v>1980</v>
      </c>
      <c r="G22" s="24">
        <v>2006</v>
      </c>
      <c r="H22" s="25">
        <f>SUM(F22:G22)</f>
        <v>3986</v>
      </c>
      <c r="I22" s="26">
        <v>0</v>
      </c>
      <c r="J22" s="24">
        <v>3108</v>
      </c>
      <c r="K22" s="24">
        <v>1947</v>
      </c>
      <c r="L22" s="24">
        <v>1127</v>
      </c>
      <c r="M22" s="24">
        <v>763</v>
      </c>
      <c r="N22" s="24">
        <v>392</v>
      </c>
      <c r="O22" s="25">
        <f>SUM(I22:N22)</f>
        <v>7337</v>
      </c>
      <c r="P22" s="27">
        <f>H22+O22</f>
        <v>11323</v>
      </c>
      <c r="Q22" s="17"/>
    </row>
    <row r="23" spans="3:16" ht="49.5" customHeight="1">
      <c r="C23" s="145" t="s">
        <v>16</v>
      </c>
      <c r="D23" s="146"/>
      <c r="E23" s="146"/>
      <c r="F23" s="24">
        <v>17</v>
      </c>
      <c r="G23" s="24">
        <v>31</v>
      </c>
      <c r="H23" s="25">
        <f>SUM(F23:G23)</f>
        <v>48</v>
      </c>
      <c r="I23" s="26">
        <v>0</v>
      </c>
      <c r="J23" s="24">
        <v>50</v>
      </c>
      <c r="K23" s="24">
        <v>41</v>
      </c>
      <c r="L23" s="24">
        <v>34</v>
      </c>
      <c r="M23" s="24">
        <v>25</v>
      </c>
      <c r="N23" s="24">
        <v>12</v>
      </c>
      <c r="O23" s="25">
        <f>SUM(I23:N23)</f>
        <v>162</v>
      </c>
      <c r="P23" s="27">
        <f>H23+O23</f>
        <v>210</v>
      </c>
    </row>
    <row r="24" spans="3:16" ht="49.5" customHeight="1" thickBot="1">
      <c r="C24" s="151" t="s">
        <v>17</v>
      </c>
      <c r="D24" s="152"/>
      <c r="E24" s="152"/>
      <c r="F24" s="119">
        <f>SUM(F22:F23)</f>
        <v>1997</v>
      </c>
      <c r="G24" s="119">
        <f>SUM(G22:G23)</f>
        <v>2037</v>
      </c>
      <c r="H24" s="122">
        <f>SUM(F24:G24)</f>
        <v>4034</v>
      </c>
      <c r="I24" s="123">
        <f>SUM(I22:I23)</f>
        <v>0</v>
      </c>
      <c r="J24" s="119">
        <f aca="true" t="shared" si="1" ref="J24:O24">SUM(J22:J23)</f>
        <v>3158</v>
      </c>
      <c r="K24" s="119">
        <f t="shared" si="1"/>
        <v>1988</v>
      </c>
      <c r="L24" s="119">
        <f t="shared" si="1"/>
        <v>1161</v>
      </c>
      <c r="M24" s="119">
        <f t="shared" si="1"/>
        <v>788</v>
      </c>
      <c r="N24" s="119">
        <f t="shared" si="1"/>
        <v>404</v>
      </c>
      <c r="O24" s="122">
        <f t="shared" si="1"/>
        <v>7499</v>
      </c>
      <c r="P24" s="121">
        <f>H24+O24</f>
        <v>11533</v>
      </c>
    </row>
    <row r="25" ht="39.75" customHeight="1"/>
    <row r="26" spans="3:17" ht="39.75" customHeight="1">
      <c r="C26" s="112" t="s">
        <v>30</v>
      </c>
      <c r="E26" s="113"/>
      <c r="N26" s="111"/>
      <c r="O26" s="111"/>
      <c r="P26" s="111"/>
      <c r="Q26" s="111"/>
    </row>
    <row r="27" spans="3:17" ht="6.75" customHeight="1" thickBot="1">
      <c r="C27" s="114"/>
      <c r="D27" s="114"/>
      <c r="E27" s="115"/>
      <c r="L27" s="116"/>
      <c r="M27" s="116"/>
      <c r="N27" s="116"/>
      <c r="P27" s="116"/>
      <c r="Q27" s="116"/>
    </row>
    <row r="28" spans="3:17" ht="49.5" customHeight="1">
      <c r="C28" s="147"/>
      <c r="D28" s="148"/>
      <c r="E28" s="148"/>
      <c r="F28" s="170" t="s">
        <v>18</v>
      </c>
      <c r="G28" s="163"/>
      <c r="H28" s="163"/>
      <c r="I28" s="163" t="s">
        <v>19</v>
      </c>
      <c r="J28" s="163"/>
      <c r="K28" s="163"/>
      <c r="L28" s="163"/>
      <c r="M28" s="163"/>
      <c r="N28" s="163"/>
      <c r="O28" s="163"/>
      <c r="P28" s="161" t="s">
        <v>6</v>
      </c>
      <c r="Q28" s="17"/>
    </row>
    <row r="29" spans="3:17" ht="49.5" customHeight="1">
      <c r="C29" s="168"/>
      <c r="D29" s="169"/>
      <c r="E29" s="169"/>
      <c r="F29" s="18" t="s">
        <v>7</v>
      </c>
      <c r="G29" s="18" t="s">
        <v>8</v>
      </c>
      <c r="H29" s="20" t="s">
        <v>9</v>
      </c>
      <c r="I29" s="21" t="s">
        <v>34</v>
      </c>
      <c r="J29" s="18" t="s">
        <v>1</v>
      </c>
      <c r="K29" s="22" t="s">
        <v>2</v>
      </c>
      <c r="L29" s="22" t="s">
        <v>3</v>
      </c>
      <c r="M29" s="22" t="s">
        <v>4</v>
      </c>
      <c r="N29" s="22" t="s">
        <v>5</v>
      </c>
      <c r="O29" s="23" t="s">
        <v>9</v>
      </c>
      <c r="P29" s="162"/>
      <c r="Q29" s="17"/>
    </row>
    <row r="30" spans="3:17" ht="49.5" customHeight="1">
      <c r="C30" s="117" t="s">
        <v>13</v>
      </c>
      <c r="D30" s="18"/>
      <c r="E30" s="18"/>
      <c r="F30" s="24">
        <v>14</v>
      </c>
      <c r="G30" s="24">
        <v>24</v>
      </c>
      <c r="H30" s="25">
        <f>SUM(F30:G30)</f>
        <v>38</v>
      </c>
      <c r="I30" s="26">
        <v>0</v>
      </c>
      <c r="J30" s="24">
        <v>962</v>
      </c>
      <c r="K30" s="24">
        <v>648</v>
      </c>
      <c r="L30" s="24">
        <v>536</v>
      </c>
      <c r="M30" s="24">
        <v>421</v>
      </c>
      <c r="N30" s="24">
        <v>269</v>
      </c>
      <c r="O30" s="25">
        <f>SUM(I30:N30)</f>
        <v>2836</v>
      </c>
      <c r="P30" s="27">
        <f>H30+O30</f>
        <v>2874</v>
      </c>
      <c r="Q30" s="17"/>
    </row>
    <row r="31" spans="3:16" ht="49.5" customHeight="1">
      <c r="C31" s="145" t="s">
        <v>16</v>
      </c>
      <c r="D31" s="146"/>
      <c r="E31" s="146"/>
      <c r="F31" s="24">
        <v>0</v>
      </c>
      <c r="G31" s="24">
        <v>0</v>
      </c>
      <c r="H31" s="25">
        <f>SUM(F31:G31)</f>
        <v>0</v>
      </c>
      <c r="I31" s="26">
        <v>0</v>
      </c>
      <c r="J31" s="24">
        <v>11</v>
      </c>
      <c r="K31" s="24">
        <v>6</v>
      </c>
      <c r="L31" s="24">
        <v>3</v>
      </c>
      <c r="M31" s="24">
        <v>5</v>
      </c>
      <c r="N31" s="24">
        <v>2</v>
      </c>
      <c r="O31" s="25">
        <f>SUM(I31:N31)</f>
        <v>27</v>
      </c>
      <c r="P31" s="27">
        <f>H31+O31</f>
        <v>27</v>
      </c>
    </row>
    <row r="32" spans="3:16" ht="49.5" customHeight="1" thickBot="1">
      <c r="C32" s="151" t="s">
        <v>17</v>
      </c>
      <c r="D32" s="152"/>
      <c r="E32" s="152"/>
      <c r="F32" s="119">
        <f>SUM(F30:F31)</f>
        <v>14</v>
      </c>
      <c r="G32" s="119">
        <f>SUM(G30:G31)</f>
        <v>24</v>
      </c>
      <c r="H32" s="122">
        <f>SUM(F32:G32)</f>
        <v>38</v>
      </c>
      <c r="I32" s="123">
        <f aca="true" t="shared" si="2" ref="I32:N32">SUM(I30:I31)</f>
        <v>0</v>
      </c>
      <c r="J32" s="119">
        <f t="shared" si="2"/>
        <v>973</v>
      </c>
      <c r="K32" s="119">
        <f t="shared" si="2"/>
        <v>654</v>
      </c>
      <c r="L32" s="119">
        <f t="shared" si="2"/>
        <v>539</v>
      </c>
      <c r="M32" s="119">
        <f t="shared" si="2"/>
        <v>426</v>
      </c>
      <c r="N32" s="119">
        <f t="shared" si="2"/>
        <v>271</v>
      </c>
      <c r="O32" s="122">
        <f>SUM(I32:N32)</f>
        <v>2863</v>
      </c>
      <c r="P32" s="121">
        <f>H32+O32</f>
        <v>2901</v>
      </c>
    </row>
    <row r="33" ht="39.75" customHeight="1"/>
    <row r="34" spans="3:17" ht="39.75" customHeight="1">
      <c r="C34" s="112" t="s">
        <v>31</v>
      </c>
      <c r="E34" s="113"/>
      <c r="N34" s="111"/>
      <c r="O34" s="111"/>
      <c r="P34" s="111"/>
      <c r="Q34" s="111"/>
    </row>
    <row r="35" spans="3:17" ht="6.75" customHeight="1" thickBot="1">
      <c r="C35" s="114"/>
      <c r="D35" s="114"/>
      <c r="E35" s="115"/>
      <c r="L35" s="116"/>
      <c r="M35" s="116"/>
      <c r="N35" s="116"/>
      <c r="P35" s="116"/>
      <c r="Q35" s="116"/>
    </row>
    <row r="36" spans="3:17" ht="49.5" customHeight="1">
      <c r="C36" s="147"/>
      <c r="D36" s="148"/>
      <c r="E36" s="148"/>
      <c r="F36" s="170" t="s">
        <v>18</v>
      </c>
      <c r="G36" s="163"/>
      <c r="H36" s="163"/>
      <c r="I36" s="163" t="s">
        <v>19</v>
      </c>
      <c r="J36" s="163"/>
      <c r="K36" s="163"/>
      <c r="L36" s="163"/>
      <c r="M36" s="163"/>
      <c r="N36" s="175"/>
      <c r="O36" s="173" t="s">
        <v>6</v>
      </c>
      <c r="P36" s="17"/>
      <c r="Q36" s="17"/>
    </row>
    <row r="37" spans="3:17" ht="49.5" customHeight="1" thickBot="1">
      <c r="C37" s="171"/>
      <c r="D37" s="172"/>
      <c r="E37" s="172"/>
      <c r="F37" s="28" t="s">
        <v>7</v>
      </c>
      <c r="G37" s="28" t="s">
        <v>8</v>
      </c>
      <c r="H37" s="29" t="s">
        <v>9</v>
      </c>
      <c r="I37" s="30" t="s">
        <v>1</v>
      </c>
      <c r="J37" s="28" t="s">
        <v>2</v>
      </c>
      <c r="K37" s="31" t="s">
        <v>3</v>
      </c>
      <c r="L37" s="31" t="s">
        <v>4</v>
      </c>
      <c r="M37" s="31" t="s">
        <v>5</v>
      </c>
      <c r="N37" s="32" t="s">
        <v>11</v>
      </c>
      <c r="O37" s="174"/>
      <c r="P37" s="17"/>
      <c r="Q37" s="17"/>
    </row>
    <row r="38" spans="3:17" ht="49.5" customHeight="1">
      <c r="C38" s="124" t="s">
        <v>20</v>
      </c>
      <c r="D38" s="11"/>
      <c r="E38" s="11"/>
      <c r="F38" s="33">
        <v>0</v>
      </c>
      <c r="G38" s="33">
        <v>0</v>
      </c>
      <c r="H38" s="34">
        <v>0</v>
      </c>
      <c r="I38" s="35">
        <v>18</v>
      </c>
      <c r="J38" s="33">
        <v>34</v>
      </c>
      <c r="K38" s="33">
        <v>204</v>
      </c>
      <c r="L38" s="33">
        <v>442</v>
      </c>
      <c r="M38" s="33">
        <v>397</v>
      </c>
      <c r="N38" s="34">
        <v>1095</v>
      </c>
      <c r="O38" s="36">
        <v>1095</v>
      </c>
      <c r="P38" s="17"/>
      <c r="Q38" s="17"/>
    </row>
    <row r="39" spans="3:15" ht="49.5" customHeight="1">
      <c r="C39" s="145" t="s">
        <v>13</v>
      </c>
      <c r="D39" s="146"/>
      <c r="E39" s="146"/>
      <c r="F39" s="24">
        <v>0</v>
      </c>
      <c r="G39" s="24">
        <v>0</v>
      </c>
      <c r="H39" s="25">
        <v>0</v>
      </c>
      <c r="I39" s="26">
        <v>18</v>
      </c>
      <c r="J39" s="24">
        <v>33</v>
      </c>
      <c r="K39" s="24">
        <v>202</v>
      </c>
      <c r="L39" s="24">
        <v>441</v>
      </c>
      <c r="M39" s="24">
        <v>394</v>
      </c>
      <c r="N39" s="25">
        <v>1088</v>
      </c>
      <c r="O39" s="27">
        <v>1088</v>
      </c>
    </row>
    <row r="40" spans="3:15" ht="49.5" customHeight="1" thickBot="1">
      <c r="C40" s="151" t="s">
        <v>16</v>
      </c>
      <c r="D40" s="152"/>
      <c r="E40" s="152"/>
      <c r="F40" s="119">
        <v>0</v>
      </c>
      <c r="G40" s="119">
        <v>0</v>
      </c>
      <c r="H40" s="122">
        <v>0</v>
      </c>
      <c r="I40" s="123">
        <v>0</v>
      </c>
      <c r="J40" s="119">
        <v>1</v>
      </c>
      <c r="K40" s="119">
        <v>2</v>
      </c>
      <c r="L40" s="119">
        <v>1</v>
      </c>
      <c r="M40" s="119">
        <v>3</v>
      </c>
      <c r="N40" s="122">
        <v>7</v>
      </c>
      <c r="O40" s="121">
        <v>7</v>
      </c>
    </row>
    <row r="41" spans="3:15" ht="49.5" customHeight="1">
      <c r="C41" s="155" t="s">
        <v>35</v>
      </c>
      <c r="D41" s="156"/>
      <c r="E41" s="156"/>
      <c r="F41" s="33">
        <v>0</v>
      </c>
      <c r="G41" s="33">
        <v>0</v>
      </c>
      <c r="H41" s="34">
        <v>0</v>
      </c>
      <c r="I41" s="35">
        <v>155</v>
      </c>
      <c r="J41" s="33">
        <v>163</v>
      </c>
      <c r="K41" s="33">
        <v>181</v>
      </c>
      <c r="L41" s="33">
        <v>187</v>
      </c>
      <c r="M41" s="33">
        <v>94</v>
      </c>
      <c r="N41" s="34">
        <v>780</v>
      </c>
      <c r="O41" s="36">
        <v>780</v>
      </c>
    </row>
    <row r="42" spans="3:15" ht="49.5" customHeight="1">
      <c r="C42" s="145" t="s">
        <v>13</v>
      </c>
      <c r="D42" s="146"/>
      <c r="E42" s="146"/>
      <c r="F42" s="24">
        <v>0</v>
      </c>
      <c r="G42" s="24">
        <v>0</v>
      </c>
      <c r="H42" s="25">
        <v>0</v>
      </c>
      <c r="I42" s="26">
        <v>153</v>
      </c>
      <c r="J42" s="24">
        <v>162</v>
      </c>
      <c r="K42" s="24">
        <v>178</v>
      </c>
      <c r="L42" s="24">
        <v>182</v>
      </c>
      <c r="M42" s="24">
        <v>92</v>
      </c>
      <c r="N42" s="25">
        <v>767</v>
      </c>
      <c r="O42" s="27">
        <v>767</v>
      </c>
    </row>
    <row r="43" spans="3:15" ht="49.5" customHeight="1" thickBot="1">
      <c r="C43" s="151" t="s">
        <v>16</v>
      </c>
      <c r="D43" s="152"/>
      <c r="E43" s="152"/>
      <c r="F43" s="119">
        <v>0</v>
      </c>
      <c r="G43" s="119">
        <v>0</v>
      </c>
      <c r="H43" s="122">
        <v>0</v>
      </c>
      <c r="I43" s="123">
        <v>2</v>
      </c>
      <c r="J43" s="119">
        <v>1</v>
      </c>
      <c r="K43" s="119">
        <v>3</v>
      </c>
      <c r="L43" s="119">
        <v>5</v>
      </c>
      <c r="M43" s="119">
        <v>2</v>
      </c>
      <c r="N43" s="122">
        <v>13</v>
      </c>
      <c r="O43" s="121">
        <v>13</v>
      </c>
    </row>
    <row r="44" spans="3:15" ht="49.5" customHeight="1">
      <c r="C44" s="155" t="s">
        <v>21</v>
      </c>
      <c r="D44" s="156"/>
      <c r="E44" s="156"/>
      <c r="F44" s="33">
        <v>0</v>
      </c>
      <c r="G44" s="33">
        <v>0</v>
      </c>
      <c r="H44" s="34">
        <v>0</v>
      </c>
      <c r="I44" s="35">
        <v>11</v>
      </c>
      <c r="J44" s="33">
        <v>16</v>
      </c>
      <c r="K44" s="33">
        <v>51</v>
      </c>
      <c r="L44" s="33">
        <v>159</v>
      </c>
      <c r="M44" s="33">
        <v>155</v>
      </c>
      <c r="N44" s="34">
        <v>392</v>
      </c>
      <c r="O44" s="36">
        <v>392</v>
      </c>
    </row>
    <row r="45" spans="3:15" ht="49.5" customHeight="1">
      <c r="C45" s="145" t="s">
        <v>13</v>
      </c>
      <c r="D45" s="146"/>
      <c r="E45" s="146"/>
      <c r="F45" s="24">
        <v>0</v>
      </c>
      <c r="G45" s="24">
        <v>0</v>
      </c>
      <c r="H45" s="25">
        <v>0</v>
      </c>
      <c r="I45" s="26">
        <v>11</v>
      </c>
      <c r="J45" s="24">
        <v>16</v>
      </c>
      <c r="K45" s="24">
        <v>49</v>
      </c>
      <c r="L45" s="24">
        <v>156</v>
      </c>
      <c r="M45" s="24">
        <v>153</v>
      </c>
      <c r="N45" s="25">
        <v>385</v>
      </c>
      <c r="O45" s="27">
        <v>385</v>
      </c>
    </row>
    <row r="46" spans="3:15" ht="49.5" customHeight="1" thickBot="1">
      <c r="C46" s="151" t="s">
        <v>16</v>
      </c>
      <c r="D46" s="152"/>
      <c r="E46" s="152"/>
      <c r="F46" s="119">
        <v>0</v>
      </c>
      <c r="G46" s="119">
        <v>0</v>
      </c>
      <c r="H46" s="122">
        <v>0</v>
      </c>
      <c r="I46" s="123">
        <v>0</v>
      </c>
      <c r="J46" s="119">
        <v>0</v>
      </c>
      <c r="K46" s="119">
        <v>2</v>
      </c>
      <c r="L46" s="119">
        <v>3</v>
      </c>
      <c r="M46" s="119">
        <v>2</v>
      </c>
      <c r="N46" s="122">
        <v>7</v>
      </c>
      <c r="O46" s="121">
        <v>7</v>
      </c>
    </row>
    <row r="47" spans="3:15" ht="49.5" customHeight="1" thickBot="1">
      <c r="C47" s="153" t="s">
        <v>17</v>
      </c>
      <c r="D47" s="154"/>
      <c r="E47" s="154"/>
      <c r="F47" s="125">
        <v>0</v>
      </c>
      <c r="G47" s="125">
        <v>0</v>
      </c>
      <c r="H47" s="126">
        <v>0</v>
      </c>
      <c r="I47" s="127">
        <v>184</v>
      </c>
      <c r="J47" s="125">
        <v>213</v>
      </c>
      <c r="K47" s="125">
        <v>433</v>
      </c>
      <c r="L47" s="125">
        <v>782</v>
      </c>
      <c r="M47" s="125">
        <v>646</v>
      </c>
      <c r="N47" s="126">
        <v>2258</v>
      </c>
      <c r="O47" s="128">
        <v>2258</v>
      </c>
    </row>
    <row r="48" ht="34.5" customHeight="1"/>
  </sheetData>
  <sheetProtection/>
  <mergeCells count="43">
    <mergeCell ref="C6:E6"/>
    <mergeCell ref="C7:E7"/>
    <mergeCell ref="F6:G6"/>
    <mergeCell ref="F7:G7"/>
    <mergeCell ref="H6:I6"/>
    <mergeCell ref="H7:I7"/>
    <mergeCell ref="I28:O28"/>
    <mergeCell ref="P28:P29"/>
    <mergeCell ref="C28:E29"/>
    <mergeCell ref="C36:E37"/>
    <mergeCell ref="F36:H36"/>
    <mergeCell ref="O36:O37"/>
    <mergeCell ref="I36:N36"/>
    <mergeCell ref="F28:H28"/>
    <mergeCell ref="C20:E21"/>
    <mergeCell ref="C31:E31"/>
    <mergeCell ref="C32:E32"/>
    <mergeCell ref="F20:H20"/>
    <mergeCell ref="C23:E23"/>
    <mergeCell ref="C24:E24"/>
    <mergeCell ref="F1:N1"/>
    <mergeCell ref="F2:N2"/>
    <mergeCell ref="O2:P2"/>
    <mergeCell ref="O3:P3"/>
    <mergeCell ref="P20:P21"/>
    <mergeCell ref="I20:O20"/>
    <mergeCell ref="J6:K6"/>
    <mergeCell ref="J7:K7"/>
    <mergeCell ref="C39:E39"/>
    <mergeCell ref="C47:E47"/>
    <mergeCell ref="C40:E40"/>
    <mergeCell ref="C41:E41"/>
    <mergeCell ref="C42:E42"/>
    <mergeCell ref="C43:E43"/>
    <mergeCell ref="C44:E44"/>
    <mergeCell ref="C45:E45"/>
    <mergeCell ref="C46:E46"/>
    <mergeCell ref="C15:E15"/>
    <mergeCell ref="C11:E11"/>
    <mergeCell ref="N10:P10"/>
    <mergeCell ref="N9:P9"/>
    <mergeCell ref="C14:E14"/>
    <mergeCell ref="C16:E16"/>
  </mergeCells>
  <printOptions/>
  <pageMargins left="0.5905511811023623" right="0.49" top="0.7874015748031497" bottom="0.5905511811023623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8" t="s">
        <v>26</v>
      </c>
      <c r="H1" s="188"/>
      <c r="I1" s="188"/>
      <c r="J1" s="188"/>
      <c r="K1" s="188"/>
      <c r="L1" s="188"/>
      <c r="M1" s="188"/>
      <c r="N1" s="37"/>
      <c r="O1" s="4"/>
    </row>
    <row r="2" spans="5:16" ht="30" customHeight="1">
      <c r="E2" s="5"/>
      <c r="G2" s="158" t="s">
        <v>89</v>
      </c>
      <c r="H2" s="158"/>
      <c r="I2" s="158"/>
      <c r="J2" s="158"/>
      <c r="K2" s="158"/>
      <c r="L2" s="158"/>
      <c r="M2" s="158"/>
      <c r="N2" s="38"/>
      <c r="O2" s="189">
        <v>41086</v>
      </c>
      <c r="P2" s="189"/>
    </row>
    <row r="3" spans="5:17" ht="27.75" customHeight="1">
      <c r="E3" s="39"/>
      <c r="F3" s="40"/>
      <c r="N3" s="41"/>
      <c r="O3" s="189"/>
      <c r="P3" s="189"/>
      <c r="Q3" s="6"/>
    </row>
    <row r="4" spans="3:17" ht="27.75" customHeight="1">
      <c r="C4" s="7"/>
      <c r="N4" s="39"/>
      <c r="O4" s="189" t="s">
        <v>36</v>
      </c>
      <c r="P4" s="189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90" t="s">
        <v>37</v>
      </c>
      <c r="D7" s="191"/>
      <c r="E7" s="191"/>
      <c r="F7" s="194" t="s">
        <v>38</v>
      </c>
      <c r="G7" s="195"/>
      <c r="H7" s="195"/>
      <c r="I7" s="196" t="s">
        <v>39</v>
      </c>
      <c r="J7" s="196"/>
      <c r="K7" s="196"/>
      <c r="L7" s="196"/>
      <c r="M7" s="196"/>
      <c r="N7" s="196"/>
      <c r="O7" s="197"/>
      <c r="P7" s="198" t="s">
        <v>6</v>
      </c>
      <c r="Q7" s="17"/>
    </row>
    <row r="8" spans="3:17" ht="42" customHeight="1" thickBot="1">
      <c r="C8" s="192"/>
      <c r="D8" s="193"/>
      <c r="E8" s="193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9"/>
      <c r="Q8" s="17"/>
    </row>
    <row r="9" spans="3:17" ht="30" customHeight="1" thickBot="1">
      <c r="C9" s="49" t="s">
        <v>41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4692</v>
      </c>
      <c r="G10" s="60">
        <f>SUM(G11,G17,G20,G24,G28,G29)</f>
        <v>5303</v>
      </c>
      <c r="H10" s="85">
        <f>SUM(F10:G10)</f>
        <v>9995</v>
      </c>
      <c r="I10" s="135">
        <f aca="true" t="shared" si="0" ref="I10:N10">SUM(I11,I17,I20,I24,I28,I29)</f>
        <v>0</v>
      </c>
      <c r="J10" s="60">
        <f t="shared" si="0"/>
        <v>8045</v>
      </c>
      <c r="K10" s="60">
        <f t="shared" si="0"/>
        <v>5705</v>
      </c>
      <c r="L10" s="60">
        <f t="shared" si="0"/>
        <v>3499</v>
      </c>
      <c r="M10" s="60">
        <f t="shared" si="0"/>
        <v>2530</v>
      </c>
      <c r="N10" s="60">
        <f t="shared" si="0"/>
        <v>1387</v>
      </c>
      <c r="O10" s="129">
        <f>SUM(I10:N10)</f>
        <v>21166</v>
      </c>
      <c r="P10" s="87">
        <f>SUM(O10,H10)</f>
        <v>31161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816</v>
      </c>
      <c r="G11" s="65">
        <v>1067</v>
      </c>
      <c r="H11" s="66">
        <v>1883</v>
      </c>
      <c r="I11" s="136">
        <v>0</v>
      </c>
      <c r="J11" s="65">
        <v>1645</v>
      </c>
      <c r="K11" s="65">
        <v>1148</v>
      </c>
      <c r="L11" s="65">
        <v>725</v>
      </c>
      <c r="M11" s="65">
        <v>602</v>
      </c>
      <c r="N11" s="65">
        <v>471</v>
      </c>
      <c r="O11" s="130">
        <v>4591</v>
      </c>
      <c r="P11" s="68">
        <v>6474</v>
      </c>
    </row>
    <row r="12" spans="3:16" s="61" customFormat="1" ht="30" customHeight="1">
      <c r="C12" s="62"/>
      <c r="D12" s="63"/>
      <c r="E12" s="69" t="s">
        <v>80</v>
      </c>
      <c r="F12" s="65">
        <v>713</v>
      </c>
      <c r="G12" s="65">
        <v>868</v>
      </c>
      <c r="H12" s="66">
        <v>1581</v>
      </c>
      <c r="I12" s="136">
        <v>0</v>
      </c>
      <c r="J12" s="65">
        <v>1099</v>
      </c>
      <c r="K12" s="65">
        <v>618</v>
      </c>
      <c r="L12" s="65">
        <v>305</v>
      </c>
      <c r="M12" s="65">
        <v>239</v>
      </c>
      <c r="N12" s="65">
        <v>163</v>
      </c>
      <c r="O12" s="130">
        <v>2424</v>
      </c>
      <c r="P12" s="68">
        <v>4005</v>
      </c>
    </row>
    <row r="13" spans="3:16" s="61" customFormat="1" ht="30" customHeight="1">
      <c r="C13" s="62"/>
      <c r="D13" s="63"/>
      <c r="E13" s="69" t="s">
        <v>81</v>
      </c>
      <c r="F13" s="65">
        <v>0</v>
      </c>
      <c r="G13" s="65">
        <v>0</v>
      </c>
      <c r="H13" s="66">
        <v>0</v>
      </c>
      <c r="I13" s="136">
        <v>0</v>
      </c>
      <c r="J13" s="65">
        <v>2</v>
      </c>
      <c r="K13" s="65">
        <v>7</v>
      </c>
      <c r="L13" s="65">
        <v>8</v>
      </c>
      <c r="M13" s="65">
        <v>26</v>
      </c>
      <c r="N13" s="65">
        <v>43</v>
      </c>
      <c r="O13" s="130">
        <v>86</v>
      </c>
      <c r="P13" s="68">
        <v>86</v>
      </c>
    </row>
    <row r="14" spans="3:16" s="61" customFormat="1" ht="30" customHeight="1">
      <c r="C14" s="62"/>
      <c r="D14" s="63"/>
      <c r="E14" s="69" t="s">
        <v>82</v>
      </c>
      <c r="F14" s="65">
        <v>28</v>
      </c>
      <c r="G14" s="65">
        <v>63</v>
      </c>
      <c r="H14" s="66">
        <v>91</v>
      </c>
      <c r="I14" s="136">
        <v>0</v>
      </c>
      <c r="J14" s="65">
        <v>156</v>
      </c>
      <c r="K14" s="65">
        <v>123</v>
      </c>
      <c r="L14" s="65">
        <v>93</v>
      </c>
      <c r="M14" s="65">
        <v>86</v>
      </c>
      <c r="N14" s="65">
        <v>79</v>
      </c>
      <c r="O14" s="130">
        <v>537</v>
      </c>
      <c r="P14" s="68">
        <v>628</v>
      </c>
    </row>
    <row r="15" spans="3:16" s="61" customFormat="1" ht="30" customHeight="1">
      <c r="C15" s="62"/>
      <c r="D15" s="63"/>
      <c r="E15" s="69" t="s">
        <v>83</v>
      </c>
      <c r="F15" s="65">
        <v>38</v>
      </c>
      <c r="G15" s="65">
        <v>83</v>
      </c>
      <c r="H15" s="66">
        <v>121</v>
      </c>
      <c r="I15" s="136">
        <v>0</v>
      </c>
      <c r="J15" s="65">
        <v>135</v>
      </c>
      <c r="K15" s="65">
        <v>127</v>
      </c>
      <c r="L15" s="65">
        <v>105</v>
      </c>
      <c r="M15" s="65">
        <v>66</v>
      </c>
      <c r="N15" s="65">
        <v>43</v>
      </c>
      <c r="O15" s="130">
        <v>476</v>
      </c>
      <c r="P15" s="68">
        <v>597</v>
      </c>
    </row>
    <row r="16" spans="3:16" s="61" customFormat="1" ht="30" customHeight="1">
      <c r="C16" s="62"/>
      <c r="D16" s="63"/>
      <c r="E16" s="69" t="s">
        <v>84</v>
      </c>
      <c r="F16" s="65">
        <v>37</v>
      </c>
      <c r="G16" s="65">
        <v>53</v>
      </c>
      <c r="H16" s="66">
        <v>90</v>
      </c>
      <c r="I16" s="136">
        <v>0</v>
      </c>
      <c r="J16" s="65">
        <v>253</v>
      </c>
      <c r="K16" s="65">
        <v>273</v>
      </c>
      <c r="L16" s="65">
        <v>214</v>
      </c>
      <c r="M16" s="65">
        <v>185</v>
      </c>
      <c r="N16" s="65">
        <v>143</v>
      </c>
      <c r="O16" s="130">
        <v>1068</v>
      </c>
      <c r="P16" s="68">
        <v>1158</v>
      </c>
    </row>
    <row r="17" spans="3:16" s="61" customFormat="1" ht="30" customHeight="1">
      <c r="C17" s="62"/>
      <c r="D17" s="70" t="s">
        <v>49</v>
      </c>
      <c r="E17" s="71"/>
      <c r="F17" s="65">
        <v>1305</v>
      </c>
      <c r="G17" s="65">
        <v>1312</v>
      </c>
      <c r="H17" s="66">
        <v>2617</v>
      </c>
      <c r="I17" s="136">
        <v>0</v>
      </c>
      <c r="J17" s="65">
        <v>1902</v>
      </c>
      <c r="K17" s="65">
        <v>1221</v>
      </c>
      <c r="L17" s="65">
        <v>655</v>
      </c>
      <c r="M17" s="65">
        <v>436</v>
      </c>
      <c r="N17" s="65">
        <v>166</v>
      </c>
      <c r="O17" s="130">
        <v>4380</v>
      </c>
      <c r="P17" s="68">
        <v>6997</v>
      </c>
    </row>
    <row r="18" spans="3:16" s="61" customFormat="1" ht="30" customHeight="1">
      <c r="C18" s="62"/>
      <c r="D18" s="63"/>
      <c r="E18" s="69" t="s">
        <v>50</v>
      </c>
      <c r="F18" s="65">
        <v>1082</v>
      </c>
      <c r="G18" s="65">
        <v>996</v>
      </c>
      <c r="H18" s="66">
        <v>2078</v>
      </c>
      <c r="I18" s="136">
        <v>0</v>
      </c>
      <c r="J18" s="65">
        <v>1351</v>
      </c>
      <c r="K18" s="65">
        <v>859</v>
      </c>
      <c r="L18" s="65">
        <v>478</v>
      </c>
      <c r="M18" s="65">
        <v>335</v>
      </c>
      <c r="N18" s="65">
        <v>137</v>
      </c>
      <c r="O18" s="130">
        <v>3160</v>
      </c>
      <c r="P18" s="68">
        <v>5238</v>
      </c>
    </row>
    <row r="19" spans="3:16" s="61" customFormat="1" ht="30" customHeight="1">
      <c r="C19" s="62"/>
      <c r="D19" s="63"/>
      <c r="E19" s="69" t="s">
        <v>51</v>
      </c>
      <c r="F19" s="65">
        <v>223</v>
      </c>
      <c r="G19" s="65">
        <v>316</v>
      </c>
      <c r="H19" s="66">
        <v>539</v>
      </c>
      <c r="I19" s="136">
        <v>0</v>
      </c>
      <c r="J19" s="65">
        <v>551</v>
      </c>
      <c r="K19" s="65">
        <v>362</v>
      </c>
      <c r="L19" s="65">
        <v>177</v>
      </c>
      <c r="M19" s="65">
        <v>101</v>
      </c>
      <c r="N19" s="65">
        <v>29</v>
      </c>
      <c r="O19" s="130">
        <v>1220</v>
      </c>
      <c r="P19" s="68">
        <v>1759</v>
      </c>
    </row>
    <row r="20" spans="3:16" s="61" customFormat="1" ht="30" customHeight="1">
      <c r="C20" s="62"/>
      <c r="D20" s="70" t="s">
        <v>52</v>
      </c>
      <c r="E20" s="71"/>
      <c r="F20" s="65">
        <v>10</v>
      </c>
      <c r="G20" s="65">
        <v>15</v>
      </c>
      <c r="H20" s="66">
        <v>25</v>
      </c>
      <c r="I20" s="136">
        <v>0</v>
      </c>
      <c r="J20" s="65">
        <v>171</v>
      </c>
      <c r="K20" s="65">
        <v>181</v>
      </c>
      <c r="L20" s="65">
        <v>195</v>
      </c>
      <c r="M20" s="65">
        <v>146</v>
      </c>
      <c r="N20" s="65">
        <v>81</v>
      </c>
      <c r="O20" s="130">
        <v>774</v>
      </c>
      <c r="P20" s="68">
        <v>799</v>
      </c>
    </row>
    <row r="21" spans="3:16" s="61" customFormat="1" ht="30" customHeight="1">
      <c r="C21" s="62"/>
      <c r="D21" s="63"/>
      <c r="E21" s="69" t="s">
        <v>85</v>
      </c>
      <c r="F21" s="65">
        <v>9</v>
      </c>
      <c r="G21" s="65">
        <v>13</v>
      </c>
      <c r="H21" s="66">
        <v>22</v>
      </c>
      <c r="I21" s="136">
        <v>0</v>
      </c>
      <c r="J21" s="65">
        <v>133</v>
      </c>
      <c r="K21" s="65">
        <v>153</v>
      </c>
      <c r="L21" s="65">
        <v>172</v>
      </c>
      <c r="M21" s="65">
        <v>132</v>
      </c>
      <c r="N21" s="65">
        <v>75</v>
      </c>
      <c r="O21" s="130">
        <v>665</v>
      </c>
      <c r="P21" s="68">
        <v>687</v>
      </c>
    </row>
    <row r="22" spans="3:16" s="61" customFormat="1" ht="30" customHeight="1">
      <c r="C22" s="62"/>
      <c r="D22" s="63"/>
      <c r="E22" s="72" t="s">
        <v>86</v>
      </c>
      <c r="F22" s="65">
        <v>1</v>
      </c>
      <c r="G22" s="65">
        <v>2</v>
      </c>
      <c r="H22" s="66">
        <v>3</v>
      </c>
      <c r="I22" s="136">
        <v>0</v>
      </c>
      <c r="J22" s="65">
        <v>37</v>
      </c>
      <c r="K22" s="65">
        <v>28</v>
      </c>
      <c r="L22" s="65">
        <v>23</v>
      </c>
      <c r="M22" s="65">
        <v>14</v>
      </c>
      <c r="N22" s="65">
        <v>6</v>
      </c>
      <c r="O22" s="130">
        <v>108</v>
      </c>
      <c r="P22" s="68">
        <v>111</v>
      </c>
    </row>
    <row r="23" spans="3:16" s="61" customFormat="1" ht="30" customHeight="1">
      <c r="C23" s="62"/>
      <c r="D23" s="73"/>
      <c r="E23" s="72" t="s">
        <v>87</v>
      </c>
      <c r="F23" s="65">
        <v>0</v>
      </c>
      <c r="G23" s="65">
        <v>0</v>
      </c>
      <c r="H23" s="66">
        <v>0</v>
      </c>
      <c r="I23" s="136">
        <v>0</v>
      </c>
      <c r="J23" s="65">
        <v>1</v>
      </c>
      <c r="K23" s="65">
        <v>0</v>
      </c>
      <c r="L23" s="65">
        <v>0</v>
      </c>
      <c r="M23" s="65">
        <v>0</v>
      </c>
      <c r="N23" s="65">
        <v>0</v>
      </c>
      <c r="O23" s="130">
        <v>1</v>
      </c>
      <c r="P23" s="68">
        <v>1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571</v>
      </c>
      <c r="G24" s="65">
        <f>SUM(G25:G27)</f>
        <v>869</v>
      </c>
      <c r="H24" s="66">
        <f>SUM(F24:G24)</f>
        <v>1440</v>
      </c>
      <c r="I24" s="136">
        <f aca="true" t="shared" si="1" ref="I24:N24">SUM(I25:I27)</f>
        <v>0</v>
      </c>
      <c r="J24" s="65">
        <f t="shared" si="1"/>
        <v>1254</v>
      </c>
      <c r="K24" s="65">
        <f t="shared" si="1"/>
        <v>1242</v>
      </c>
      <c r="L24" s="65">
        <f t="shared" si="1"/>
        <v>822</v>
      </c>
      <c r="M24" s="65">
        <f t="shared" si="1"/>
        <v>585</v>
      </c>
      <c r="N24" s="65">
        <f t="shared" si="1"/>
        <v>296</v>
      </c>
      <c r="O24" s="130">
        <f>SUM(I24:N24)</f>
        <v>4199</v>
      </c>
      <c r="P24" s="68">
        <f>SUM(H24,O24)</f>
        <v>5639</v>
      </c>
    </row>
    <row r="25" spans="3:16" s="61" customFormat="1" ht="30" customHeight="1">
      <c r="C25" s="62"/>
      <c r="D25" s="63"/>
      <c r="E25" s="72" t="s">
        <v>57</v>
      </c>
      <c r="F25" s="65">
        <v>493</v>
      </c>
      <c r="G25" s="65">
        <v>814</v>
      </c>
      <c r="H25" s="66">
        <v>1307</v>
      </c>
      <c r="I25" s="136">
        <v>0</v>
      </c>
      <c r="J25" s="65">
        <v>1185</v>
      </c>
      <c r="K25" s="65">
        <v>1203</v>
      </c>
      <c r="L25" s="65">
        <v>799</v>
      </c>
      <c r="M25" s="65">
        <v>574</v>
      </c>
      <c r="N25" s="65">
        <v>295</v>
      </c>
      <c r="O25" s="130">
        <v>4056</v>
      </c>
      <c r="P25" s="68">
        <v>5363</v>
      </c>
    </row>
    <row r="26" spans="3:16" s="61" customFormat="1" ht="30" customHeight="1">
      <c r="C26" s="62"/>
      <c r="D26" s="63"/>
      <c r="E26" s="72" t="s">
        <v>58</v>
      </c>
      <c r="F26" s="65">
        <v>32</v>
      </c>
      <c r="G26" s="65">
        <v>25</v>
      </c>
      <c r="H26" s="66">
        <f>SUM(F26:G26)</f>
        <v>57</v>
      </c>
      <c r="I26" s="136">
        <v>0</v>
      </c>
      <c r="J26" s="65">
        <v>37</v>
      </c>
      <c r="K26" s="65">
        <v>19</v>
      </c>
      <c r="L26" s="65">
        <v>13</v>
      </c>
      <c r="M26" s="65">
        <v>7</v>
      </c>
      <c r="N26" s="65">
        <v>1</v>
      </c>
      <c r="O26" s="130">
        <f>SUM(I26:N26)</f>
        <v>77</v>
      </c>
      <c r="P26" s="68">
        <f>SUM(H26,O26)</f>
        <v>134</v>
      </c>
    </row>
    <row r="27" spans="3:16" s="61" customFormat="1" ht="30" customHeight="1">
      <c r="C27" s="62"/>
      <c r="D27" s="63"/>
      <c r="E27" s="72" t="s">
        <v>59</v>
      </c>
      <c r="F27" s="65">
        <v>46</v>
      </c>
      <c r="G27" s="65">
        <v>30</v>
      </c>
      <c r="H27" s="66">
        <f>SUM(F27:G27)</f>
        <v>76</v>
      </c>
      <c r="I27" s="136">
        <v>0</v>
      </c>
      <c r="J27" s="65">
        <v>32</v>
      </c>
      <c r="K27" s="65">
        <v>20</v>
      </c>
      <c r="L27" s="65">
        <v>10</v>
      </c>
      <c r="M27" s="65">
        <v>4</v>
      </c>
      <c r="N27" s="65">
        <v>0</v>
      </c>
      <c r="O27" s="130">
        <f>SUM(I27:N27)</f>
        <v>66</v>
      </c>
      <c r="P27" s="68">
        <f>SUM(H27,O27)</f>
        <v>142</v>
      </c>
    </row>
    <row r="28" spans="3:16" s="61" customFormat="1" ht="30" customHeight="1">
      <c r="C28" s="62"/>
      <c r="D28" s="74" t="s">
        <v>60</v>
      </c>
      <c r="E28" s="75"/>
      <c r="F28" s="65">
        <v>18</v>
      </c>
      <c r="G28" s="65">
        <v>24</v>
      </c>
      <c r="H28" s="66">
        <v>42</v>
      </c>
      <c r="I28" s="136">
        <v>0</v>
      </c>
      <c r="J28" s="65">
        <v>85</v>
      </c>
      <c r="K28" s="65">
        <v>53</v>
      </c>
      <c r="L28" s="65">
        <v>57</v>
      </c>
      <c r="M28" s="65">
        <v>57</v>
      </c>
      <c r="N28" s="65">
        <v>24</v>
      </c>
      <c r="O28" s="130">
        <v>276</v>
      </c>
      <c r="P28" s="68">
        <v>318</v>
      </c>
    </row>
    <row r="29" spans="3:16" s="61" customFormat="1" ht="30" customHeight="1" thickBot="1">
      <c r="C29" s="76"/>
      <c r="D29" s="77" t="s">
        <v>61</v>
      </c>
      <c r="E29" s="78"/>
      <c r="F29" s="79">
        <v>1972</v>
      </c>
      <c r="G29" s="79">
        <v>2016</v>
      </c>
      <c r="H29" s="80">
        <v>3988</v>
      </c>
      <c r="I29" s="137">
        <v>0</v>
      </c>
      <c r="J29" s="79">
        <v>2988</v>
      </c>
      <c r="K29" s="79">
        <v>1860</v>
      </c>
      <c r="L29" s="79">
        <v>1045</v>
      </c>
      <c r="M29" s="79">
        <v>704</v>
      </c>
      <c r="N29" s="79">
        <v>349</v>
      </c>
      <c r="O29" s="131">
        <v>6946</v>
      </c>
      <c r="P29" s="82">
        <v>10934</v>
      </c>
    </row>
    <row r="30" spans="3:16" s="61" customFormat="1" ht="30" customHeight="1">
      <c r="C30" s="59" t="s">
        <v>62</v>
      </c>
      <c r="D30" s="83"/>
      <c r="E30" s="84"/>
      <c r="F30" s="60">
        <v>14</v>
      </c>
      <c r="G30" s="60">
        <v>25</v>
      </c>
      <c r="H30" s="85">
        <v>39</v>
      </c>
      <c r="I30" s="135">
        <v>0</v>
      </c>
      <c r="J30" s="60">
        <v>1070</v>
      </c>
      <c r="K30" s="60">
        <v>733</v>
      </c>
      <c r="L30" s="60">
        <v>610</v>
      </c>
      <c r="M30" s="60">
        <v>455</v>
      </c>
      <c r="N30" s="60">
        <v>280</v>
      </c>
      <c r="O30" s="129">
        <v>3148</v>
      </c>
      <c r="P30" s="87">
        <v>3187</v>
      </c>
    </row>
    <row r="31" spans="3:16" s="61" customFormat="1" ht="30" customHeight="1">
      <c r="C31" s="88"/>
      <c r="D31" s="74" t="s">
        <v>88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101</v>
      </c>
      <c r="K31" s="89">
        <v>93</v>
      </c>
      <c r="L31" s="89">
        <v>66</v>
      </c>
      <c r="M31" s="89">
        <v>42</v>
      </c>
      <c r="N31" s="89">
        <v>9</v>
      </c>
      <c r="O31" s="132">
        <v>311</v>
      </c>
      <c r="P31" s="92">
        <v>311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25</v>
      </c>
      <c r="K32" s="65">
        <v>22</v>
      </c>
      <c r="L32" s="65">
        <v>20</v>
      </c>
      <c r="M32" s="65">
        <v>8</v>
      </c>
      <c r="N32" s="65">
        <v>6</v>
      </c>
      <c r="O32" s="130">
        <v>81</v>
      </c>
      <c r="P32" s="68">
        <v>81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718</v>
      </c>
      <c r="K33" s="65">
        <v>428</v>
      </c>
      <c r="L33" s="65">
        <v>245</v>
      </c>
      <c r="M33" s="65">
        <v>116</v>
      </c>
      <c r="N33" s="65">
        <v>46</v>
      </c>
      <c r="O33" s="130">
        <v>1553</v>
      </c>
      <c r="P33" s="68">
        <v>1553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1</v>
      </c>
      <c r="H34" s="66">
        <v>1</v>
      </c>
      <c r="I34" s="136">
        <v>0</v>
      </c>
      <c r="J34" s="65">
        <v>40</v>
      </c>
      <c r="K34" s="65">
        <v>34</v>
      </c>
      <c r="L34" s="65">
        <v>58</v>
      </c>
      <c r="M34" s="65">
        <v>22</v>
      </c>
      <c r="N34" s="65">
        <v>26</v>
      </c>
      <c r="O34" s="130">
        <v>180</v>
      </c>
      <c r="P34" s="68">
        <v>181</v>
      </c>
    </row>
    <row r="35" spans="3:16" s="61" customFormat="1" ht="30" customHeight="1">
      <c r="C35" s="62"/>
      <c r="D35" s="74" t="s">
        <v>66</v>
      </c>
      <c r="E35" s="75"/>
      <c r="F35" s="65">
        <v>14</v>
      </c>
      <c r="G35" s="65">
        <v>23</v>
      </c>
      <c r="H35" s="66">
        <v>37</v>
      </c>
      <c r="I35" s="136">
        <v>0</v>
      </c>
      <c r="J35" s="65">
        <v>119</v>
      </c>
      <c r="K35" s="65">
        <v>56</v>
      </c>
      <c r="L35" s="65">
        <v>52</v>
      </c>
      <c r="M35" s="65">
        <v>22</v>
      </c>
      <c r="N35" s="65">
        <v>12</v>
      </c>
      <c r="O35" s="130">
        <v>261</v>
      </c>
      <c r="P35" s="68">
        <v>298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1</v>
      </c>
      <c r="H36" s="66">
        <v>1</v>
      </c>
      <c r="I36" s="138">
        <v>0</v>
      </c>
      <c r="J36" s="65">
        <v>61</v>
      </c>
      <c r="K36" s="65">
        <v>93</v>
      </c>
      <c r="L36" s="65">
        <v>99</v>
      </c>
      <c r="M36" s="65">
        <v>76</v>
      </c>
      <c r="N36" s="65">
        <v>35</v>
      </c>
      <c r="O36" s="130">
        <v>364</v>
      </c>
      <c r="P36" s="68">
        <v>365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81" t="s">
        <v>69</v>
      </c>
      <c r="E38" s="182"/>
      <c r="F38" s="65">
        <v>0</v>
      </c>
      <c r="G38" s="65">
        <v>0</v>
      </c>
      <c r="H38" s="66">
        <v>0</v>
      </c>
      <c r="I38" s="138">
        <v>0</v>
      </c>
      <c r="J38" s="65">
        <v>6</v>
      </c>
      <c r="K38" s="65">
        <v>7</v>
      </c>
      <c r="L38" s="65">
        <v>70</v>
      </c>
      <c r="M38" s="65">
        <v>169</v>
      </c>
      <c r="N38" s="65">
        <v>146</v>
      </c>
      <c r="O38" s="130">
        <v>398</v>
      </c>
      <c r="P38" s="68">
        <v>398</v>
      </c>
    </row>
    <row r="39" spans="3:16" s="61" customFormat="1" ht="30" customHeight="1" thickBot="1">
      <c r="C39" s="76"/>
      <c r="D39" s="183" t="s">
        <v>70</v>
      </c>
      <c r="E39" s="184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184</v>
      </c>
      <c r="K40" s="60">
        <v>214</v>
      </c>
      <c r="L40" s="60">
        <v>445</v>
      </c>
      <c r="M40" s="60">
        <v>795</v>
      </c>
      <c r="N40" s="60">
        <v>653</v>
      </c>
      <c r="O40" s="129">
        <v>2291</v>
      </c>
      <c r="P40" s="87">
        <v>2291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18</v>
      </c>
      <c r="K41" s="65">
        <v>34</v>
      </c>
      <c r="L41" s="65">
        <v>204</v>
      </c>
      <c r="M41" s="65">
        <v>444</v>
      </c>
      <c r="N41" s="65">
        <v>400</v>
      </c>
      <c r="O41" s="130">
        <v>1100</v>
      </c>
      <c r="P41" s="68">
        <v>1100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155</v>
      </c>
      <c r="K42" s="65">
        <v>163</v>
      </c>
      <c r="L42" s="65">
        <v>187</v>
      </c>
      <c r="M42" s="65">
        <v>187</v>
      </c>
      <c r="N42" s="65">
        <v>97</v>
      </c>
      <c r="O42" s="130">
        <v>789</v>
      </c>
      <c r="P42" s="68">
        <v>789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11</v>
      </c>
      <c r="K43" s="79">
        <v>17</v>
      </c>
      <c r="L43" s="79">
        <v>54</v>
      </c>
      <c r="M43" s="79">
        <v>164</v>
      </c>
      <c r="N43" s="79">
        <v>156</v>
      </c>
      <c r="O43" s="131">
        <v>402</v>
      </c>
      <c r="P43" s="82">
        <v>402</v>
      </c>
    </row>
    <row r="44" spans="3:16" s="61" customFormat="1" ht="30" customHeight="1" thickBot="1">
      <c r="C44" s="185" t="s">
        <v>75</v>
      </c>
      <c r="D44" s="186"/>
      <c r="E44" s="187"/>
      <c r="F44" s="99">
        <f>SUM(F10,F30,F40)</f>
        <v>4706</v>
      </c>
      <c r="G44" s="99">
        <f>SUM(G10,G30,G40)</f>
        <v>5328</v>
      </c>
      <c r="H44" s="101">
        <f>SUM(F44:G44)</f>
        <v>10034</v>
      </c>
      <c r="I44" s="142">
        <f aca="true" t="shared" si="2" ref="I44:N44">SUM(I10,I30,I40)</f>
        <v>0</v>
      </c>
      <c r="J44" s="99">
        <f t="shared" si="2"/>
        <v>9299</v>
      </c>
      <c r="K44" s="99">
        <f t="shared" si="2"/>
        <v>6652</v>
      </c>
      <c r="L44" s="99">
        <f t="shared" si="2"/>
        <v>4554</v>
      </c>
      <c r="M44" s="99">
        <f t="shared" si="2"/>
        <v>3780</v>
      </c>
      <c r="N44" s="99">
        <f t="shared" si="2"/>
        <v>2320</v>
      </c>
      <c r="O44" s="134">
        <f>SUM(I44:N44)</f>
        <v>26605</v>
      </c>
      <c r="P44" s="103">
        <f>SUM(H44,O44)</f>
        <v>36639</v>
      </c>
    </row>
    <row r="45" spans="3:17" s="61" customFormat="1" ht="30" customHeight="1" thickBot="1" thickTop="1">
      <c r="C45" s="100" t="s">
        <v>76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v>5082349</v>
      </c>
      <c r="G46" s="60">
        <v>8917843</v>
      </c>
      <c r="H46" s="85">
        <v>14000192</v>
      </c>
      <c r="I46" s="86">
        <v>0</v>
      </c>
      <c r="J46" s="60">
        <v>23821343</v>
      </c>
      <c r="K46" s="60">
        <v>20488537</v>
      </c>
      <c r="L46" s="60">
        <v>16494577</v>
      </c>
      <c r="M46" s="60">
        <v>14041350</v>
      </c>
      <c r="N46" s="60">
        <v>8289757</v>
      </c>
      <c r="O46" s="129">
        <v>83135564</v>
      </c>
      <c r="P46" s="87">
        <v>97135756</v>
      </c>
      <c r="Q46" s="17"/>
    </row>
    <row r="47" spans="3:16" s="61" customFormat="1" ht="30" customHeight="1">
      <c r="C47" s="62"/>
      <c r="D47" s="63" t="s">
        <v>43</v>
      </c>
      <c r="E47" s="64"/>
      <c r="F47" s="65">
        <v>1327595</v>
      </c>
      <c r="G47" s="65">
        <v>2272017</v>
      </c>
      <c r="H47" s="66">
        <v>3599612</v>
      </c>
      <c r="I47" s="67">
        <v>0</v>
      </c>
      <c r="J47" s="65">
        <v>4528499</v>
      </c>
      <c r="K47" s="65">
        <v>3990948</v>
      </c>
      <c r="L47" s="65">
        <v>3109139</v>
      </c>
      <c r="M47" s="65">
        <v>2914971</v>
      </c>
      <c r="N47" s="65">
        <v>2847940</v>
      </c>
      <c r="O47" s="130">
        <v>17391497</v>
      </c>
      <c r="P47" s="68">
        <v>20991109</v>
      </c>
    </row>
    <row r="48" spans="3:16" s="61" customFormat="1" ht="30" customHeight="1">
      <c r="C48" s="62"/>
      <c r="D48" s="63"/>
      <c r="E48" s="69" t="s">
        <v>44</v>
      </c>
      <c r="F48" s="65">
        <v>1111058</v>
      </c>
      <c r="G48" s="65">
        <v>1706781</v>
      </c>
      <c r="H48" s="66">
        <v>2817839</v>
      </c>
      <c r="I48" s="67">
        <v>0</v>
      </c>
      <c r="J48" s="65">
        <v>3185166</v>
      </c>
      <c r="K48" s="65">
        <v>2631188</v>
      </c>
      <c r="L48" s="65">
        <v>2065159</v>
      </c>
      <c r="M48" s="65">
        <v>1965583</v>
      </c>
      <c r="N48" s="65">
        <v>1904977</v>
      </c>
      <c r="O48" s="130">
        <v>11752073</v>
      </c>
      <c r="P48" s="68">
        <v>14569912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v>0</v>
      </c>
      <c r="I49" s="67">
        <v>0</v>
      </c>
      <c r="J49" s="65">
        <v>8932</v>
      </c>
      <c r="K49" s="65">
        <v>44277</v>
      </c>
      <c r="L49" s="65">
        <v>56144</v>
      </c>
      <c r="M49" s="65">
        <v>142592</v>
      </c>
      <c r="N49" s="65">
        <v>256859</v>
      </c>
      <c r="O49" s="130">
        <v>508804</v>
      </c>
      <c r="P49" s="68">
        <v>508804</v>
      </c>
    </row>
    <row r="50" spans="3:16" s="61" customFormat="1" ht="30" customHeight="1">
      <c r="C50" s="62"/>
      <c r="D50" s="63"/>
      <c r="E50" s="69" t="s">
        <v>46</v>
      </c>
      <c r="F50" s="65">
        <v>73125</v>
      </c>
      <c r="G50" s="65">
        <v>219210</v>
      </c>
      <c r="H50" s="66">
        <v>292335</v>
      </c>
      <c r="I50" s="67">
        <v>0</v>
      </c>
      <c r="J50" s="65">
        <v>553394</v>
      </c>
      <c r="K50" s="65">
        <v>516813</v>
      </c>
      <c r="L50" s="65">
        <v>363724</v>
      </c>
      <c r="M50" s="65">
        <v>390446</v>
      </c>
      <c r="N50" s="65">
        <v>408295</v>
      </c>
      <c r="O50" s="130">
        <v>2232672</v>
      </c>
      <c r="P50" s="68">
        <v>2525007</v>
      </c>
    </row>
    <row r="51" spans="3:16" s="61" customFormat="1" ht="30" customHeight="1">
      <c r="C51" s="62"/>
      <c r="D51" s="63"/>
      <c r="E51" s="69" t="s">
        <v>47</v>
      </c>
      <c r="F51" s="65">
        <v>109290</v>
      </c>
      <c r="G51" s="65">
        <v>304824</v>
      </c>
      <c r="H51" s="66">
        <v>414114</v>
      </c>
      <c r="I51" s="67">
        <v>0</v>
      </c>
      <c r="J51" s="65">
        <v>564865</v>
      </c>
      <c r="K51" s="65">
        <v>577813</v>
      </c>
      <c r="L51" s="65">
        <v>452687</v>
      </c>
      <c r="M51" s="65">
        <v>285462</v>
      </c>
      <c r="N51" s="65">
        <v>174251</v>
      </c>
      <c r="O51" s="130">
        <v>2055078</v>
      </c>
      <c r="P51" s="68">
        <v>2469192</v>
      </c>
    </row>
    <row r="52" spans="3:16" s="61" customFormat="1" ht="30" customHeight="1">
      <c r="C52" s="62"/>
      <c r="D52" s="63"/>
      <c r="E52" s="69" t="s">
        <v>48</v>
      </c>
      <c r="F52" s="65">
        <v>34122</v>
      </c>
      <c r="G52" s="65">
        <v>41202</v>
      </c>
      <c r="H52" s="66">
        <v>75324</v>
      </c>
      <c r="I52" s="67">
        <v>0</v>
      </c>
      <c r="J52" s="65">
        <v>216142</v>
      </c>
      <c r="K52" s="65">
        <v>220857</v>
      </c>
      <c r="L52" s="65">
        <v>171425</v>
      </c>
      <c r="M52" s="65">
        <v>130888</v>
      </c>
      <c r="N52" s="65">
        <v>103558</v>
      </c>
      <c r="O52" s="130">
        <v>842870</v>
      </c>
      <c r="P52" s="68">
        <v>918194</v>
      </c>
    </row>
    <row r="53" spans="3:16" s="61" customFormat="1" ht="30" customHeight="1">
      <c r="C53" s="62"/>
      <c r="D53" s="70" t="s">
        <v>49</v>
      </c>
      <c r="E53" s="71"/>
      <c r="F53" s="65">
        <v>2488467</v>
      </c>
      <c r="G53" s="65">
        <v>4912116</v>
      </c>
      <c r="H53" s="66">
        <v>7400583</v>
      </c>
      <c r="I53" s="67">
        <v>0</v>
      </c>
      <c r="J53" s="65">
        <v>12476133</v>
      </c>
      <c r="K53" s="65">
        <v>10458109</v>
      </c>
      <c r="L53" s="65">
        <v>7217880</v>
      </c>
      <c r="M53" s="65">
        <v>5782652</v>
      </c>
      <c r="N53" s="65">
        <v>2577817</v>
      </c>
      <c r="O53" s="130">
        <v>38512591</v>
      </c>
      <c r="P53" s="68">
        <v>45913174</v>
      </c>
    </row>
    <row r="54" spans="3:16" s="61" customFormat="1" ht="30" customHeight="1">
      <c r="C54" s="62"/>
      <c r="D54" s="63"/>
      <c r="E54" s="69" t="s">
        <v>50</v>
      </c>
      <c r="F54" s="65">
        <v>2011670</v>
      </c>
      <c r="G54" s="65">
        <v>3609979</v>
      </c>
      <c r="H54" s="66">
        <v>5621649</v>
      </c>
      <c r="I54" s="67">
        <v>0</v>
      </c>
      <c r="J54" s="65">
        <v>9031766</v>
      </c>
      <c r="K54" s="65">
        <v>7568263</v>
      </c>
      <c r="L54" s="65">
        <v>5559317</v>
      </c>
      <c r="M54" s="65">
        <v>4677545</v>
      </c>
      <c r="N54" s="65">
        <v>2201223</v>
      </c>
      <c r="O54" s="130">
        <v>29038114</v>
      </c>
      <c r="P54" s="68">
        <v>34659763</v>
      </c>
    </row>
    <row r="55" spans="3:16" s="61" customFormat="1" ht="30" customHeight="1">
      <c r="C55" s="62"/>
      <c r="D55" s="63"/>
      <c r="E55" s="69" t="s">
        <v>51</v>
      </c>
      <c r="F55" s="65">
        <v>476797</v>
      </c>
      <c r="G55" s="65">
        <v>1302137</v>
      </c>
      <c r="H55" s="66">
        <v>1778934</v>
      </c>
      <c r="I55" s="67">
        <v>0</v>
      </c>
      <c r="J55" s="65">
        <v>3444367</v>
      </c>
      <c r="K55" s="65">
        <v>2889846</v>
      </c>
      <c r="L55" s="65">
        <v>1658563</v>
      </c>
      <c r="M55" s="65">
        <v>1105107</v>
      </c>
      <c r="N55" s="65">
        <v>376594</v>
      </c>
      <c r="O55" s="130">
        <v>9474477</v>
      </c>
      <c r="P55" s="68">
        <v>11253411</v>
      </c>
    </row>
    <row r="56" spans="3:16" s="61" customFormat="1" ht="30" customHeight="1">
      <c r="C56" s="62"/>
      <c r="D56" s="70" t="s">
        <v>52</v>
      </c>
      <c r="E56" s="71"/>
      <c r="F56" s="65">
        <v>23648</v>
      </c>
      <c r="G56" s="65">
        <v>78396</v>
      </c>
      <c r="H56" s="66">
        <v>102044</v>
      </c>
      <c r="I56" s="67">
        <v>0</v>
      </c>
      <c r="J56" s="65">
        <v>1050655</v>
      </c>
      <c r="K56" s="65">
        <v>1386698</v>
      </c>
      <c r="L56" s="65">
        <v>2313148</v>
      </c>
      <c r="M56" s="65">
        <v>2082465</v>
      </c>
      <c r="N56" s="65">
        <v>1199686</v>
      </c>
      <c r="O56" s="130">
        <v>8032652</v>
      </c>
      <c r="P56" s="68">
        <v>8134696</v>
      </c>
    </row>
    <row r="57" spans="3:16" s="61" customFormat="1" ht="30" customHeight="1">
      <c r="C57" s="62"/>
      <c r="D57" s="63"/>
      <c r="E57" s="69" t="s">
        <v>53</v>
      </c>
      <c r="F57" s="65">
        <v>19068</v>
      </c>
      <c r="G57" s="65">
        <v>72762</v>
      </c>
      <c r="H57" s="66">
        <v>91830</v>
      </c>
      <c r="I57" s="67">
        <v>0</v>
      </c>
      <c r="J57" s="65">
        <v>826247</v>
      </c>
      <c r="K57" s="65">
        <v>1137497</v>
      </c>
      <c r="L57" s="65">
        <v>2076177</v>
      </c>
      <c r="M57" s="65">
        <v>1984300</v>
      </c>
      <c r="N57" s="65">
        <v>1148646</v>
      </c>
      <c r="O57" s="130">
        <v>7172867</v>
      </c>
      <c r="P57" s="68">
        <v>7264697</v>
      </c>
    </row>
    <row r="58" spans="3:16" s="61" customFormat="1" ht="30" customHeight="1">
      <c r="C58" s="62"/>
      <c r="D58" s="63"/>
      <c r="E58" s="72" t="s">
        <v>54</v>
      </c>
      <c r="F58" s="65">
        <v>4580</v>
      </c>
      <c r="G58" s="65">
        <v>5634</v>
      </c>
      <c r="H58" s="66">
        <v>10214</v>
      </c>
      <c r="I58" s="67">
        <v>0</v>
      </c>
      <c r="J58" s="65">
        <v>219710</v>
      </c>
      <c r="K58" s="65">
        <v>249201</v>
      </c>
      <c r="L58" s="65">
        <v>236971</v>
      </c>
      <c r="M58" s="65">
        <v>98165</v>
      </c>
      <c r="N58" s="65">
        <v>51040</v>
      </c>
      <c r="O58" s="130">
        <v>855087</v>
      </c>
      <c r="P58" s="68">
        <v>865301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v>0</v>
      </c>
      <c r="I59" s="67">
        <v>0</v>
      </c>
      <c r="J59" s="65">
        <v>4698</v>
      </c>
      <c r="K59" s="65">
        <v>0</v>
      </c>
      <c r="L59" s="65">
        <v>0</v>
      </c>
      <c r="M59" s="65">
        <v>0</v>
      </c>
      <c r="N59" s="65">
        <v>0</v>
      </c>
      <c r="O59" s="130">
        <v>4698</v>
      </c>
      <c r="P59" s="68">
        <v>4698</v>
      </c>
    </row>
    <row r="60" spans="3:16" s="61" customFormat="1" ht="30" customHeight="1">
      <c r="C60" s="62"/>
      <c r="D60" s="70" t="s">
        <v>56</v>
      </c>
      <c r="E60" s="71"/>
      <c r="F60" s="65">
        <v>262465</v>
      </c>
      <c r="G60" s="65">
        <v>531336</v>
      </c>
      <c r="H60" s="66">
        <v>793801</v>
      </c>
      <c r="I60" s="67">
        <v>0</v>
      </c>
      <c r="J60" s="65">
        <v>892206</v>
      </c>
      <c r="K60" s="65">
        <v>1496497</v>
      </c>
      <c r="L60" s="65">
        <v>1212739</v>
      </c>
      <c r="M60" s="65">
        <v>950729</v>
      </c>
      <c r="N60" s="65">
        <v>593485</v>
      </c>
      <c r="O60" s="130">
        <v>5145656</v>
      </c>
      <c r="P60" s="68">
        <v>5939457</v>
      </c>
    </row>
    <row r="61" spans="3:16" s="61" customFormat="1" ht="30" customHeight="1">
      <c r="C61" s="62"/>
      <c r="D61" s="63"/>
      <c r="E61" s="72" t="s">
        <v>57</v>
      </c>
      <c r="F61" s="65">
        <v>262465</v>
      </c>
      <c r="G61" s="65">
        <v>531336</v>
      </c>
      <c r="H61" s="66">
        <v>793801</v>
      </c>
      <c r="I61" s="67">
        <v>0</v>
      </c>
      <c r="J61" s="65">
        <v>892206</v>
      </c>
      <c r="K61" s="65">
        <v>1496497</v>
      </c>
      <c r="L61" s="65">
        <v>1212739</v>
      </c>
      <c r="M61" s="65">
        <v>950729</v>
      </c>
      <c r="N61" s="65">
        <v>593485</v>
      </c>
      <c r="O61" s="130">
        <v>5145656</v>
      </c>
      <c r="P61" s="68">
        <v>5939457</v>
      </c>
    </row>
    <row r="62" spans="3:16" s="61" customFormat="1" ht="30" customHeight="1" hidden="1">
      <c r="C62" s="62"/>
      <c r="D62" s="63"/>
      <c r="E62" s="72" t="s">
        <v>58</v>
      </c>
      <c r="F62" s="65">
        <v>0</v>
      </c>
      <c r="G62" s="65">
        <v>0</v>
      </c>
      <c r="H62" s="66"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30">
        <v>0</v>
      </c>
      <c r="P62" s="68">
        <v>0</v>
      </c>
    </row>
    <row r="63" spans="3:16" s="61" customFormat="1" ht="30" customHeight="1" hidden="1">
      <c r="C63" s="62"/>
      <c r="D63" s="63"/>
      <c r="E63" s="72" t="s">
        <v>59</v>
      </c>
      <c r="F63" s="65">
        <v>0</v>
      </c>
      <c r="G63" s="65">
        <v>0</v>
      </c>
      <c r="H63" s="66">
        <v>0</v>
      </c>
      <c r="I63" s="67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130">
        <v>0</v>
      </c>
      <c r="P63" s="68">
        <v>0</v>
      </c>
    </row>
    <row r="64" spans="3:16" s="61" customFormat="1" ht="30" customHeight="1">
      <c r="C64" s="62"/>
      <c r="D64" s="74" t="s">
        <v>60</v>
      </c>
      <c r="E64" s="75"/>
      <c r="F64" s="65">
        <v>107014</v>
      </c>
      <c r="G64" s="65">
        <v>233398</v>
      </c>
      <c r="H64" s="66">
        <v>340412</v>
      </c>
      <c r="I64" s="67">
        <v>0</v>
      </c>
      <c r="J64" s="65">
        <v>1433016</v>
      </c>
      <c r="K64" s="65">
        <v>1013649</v>
      </c>
      <c r="L64" s="65">
        <v>1127073</v>
      </c>
      <c r="M64" s="65">
        <v>1274702</v>
      </c>
      <c r="N64" s="65">
        <v>572742</v>
      </c>
      <c r="O64" s="130">
        <v>5421182</v>
      </c>
      <c r="P64" s="68">
        <v>5761594</v>
      </c>
    </row>
    <row r="65" spans="3:16" s="61" customFormat="1" ht="30" customHeight="1" thickBot="1">
      <c r="C65" s="76"/>
      <c r="D65" s="77" t="s">
        <v>61</v>
      </c>
      <c r="E65" s="78"/>
      <c r="F65" s="79">
        <v>873160</v>
      </c>
      <c r="G65" s="79">
        <v>890580</v>
      </c>
      <c r="H65" s="80">
        <v>1763740</v>
      </c>
      <c r="I65" s="81">
        <v>0</v>
      </c>
      <c r="J65" s="79">
        <v>3440834</v>
      </c>
      <c r="K65" s="79">
        <v>2142636</v>
      </c>
      <c r="L65" s="79">
        <v>1514598</v>
      </c>
      <c r="M65" s="79">
        <v>1035831</v>
      </c>
      <c r="N65" s="79">
        <v>498087</v>
      </c>
      <c r="O65" s="131">
        <v>8631986</v>
      </c>
      <c r="P65" s="82">
        <v>10395726</v>
      </c>
    </row>
    <row r="66" spans="3:16" s="61" customFormat="1" ht="30" customHeight="1">
      <c r="C66" s="59" t="s">
        <v>62</v>
      </c>
      <c r="D66" s="83"/>
      <c r="E66" s="84"/>
      <c r="F66" s="60">
        <v>63496</v>
      </c>
      <c r="G66" s="60">
        <v>220540</v>
      </c>
      <c r="H66" s="85">
        <v>284036</v>
      </c>
      <c r="I66" s="86">
        <v>0</v>
      </c>
      <c r="J66" s="60">
        <v>8910124</v>
      </c>
      <c r="K66" s="60">
        <v>8620652</v>
      </c>
      <c r="L66" s="60">
        <v>10635927</v>
      </c>
      <c r="M66" s="60">
        <v>10684519</v>
      </c>
      <c r="N66" s="60">
        <v>7682033</v>
      </c>
      <c r="O66" s="129">
        <v>46533255</v>
      </c>
      <c r="P66" s="87">
        <v>46817291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v>0</v>
      </c>
      <c r="I67" s="91">
        <v>0</v>
      </c>
      <c r="J67" s="89">
        <v>654200</v>
      </c>
      <c r="K67" s="89">
        <v>1016699</v>
      </c>
      <c r="L67" s="89">
        <v>1089651</v>
      </c>
      <c r="M67" s="89">
        <v>911448</v>
      </c>
      <c r="N67" s="89">
        <v>245998</v>
      </c>
      <c r="O67" s="132">
        <v>3917996</v>
      </c>
      <c r="P67" s="92">
        <v>3917996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5">
        <v>0</v>
      </c>
      <c r="I68" s="91">
        <v>0</v>
      </c>
      <c r="J68" s="65">
        <v>36323</v>
      </c>
      <c r="K68" s="65">
        <v>46795</v>
      </c>
      <c r="L68" s="65">
        <v>25606</v>
      </c>
      <c r="M68" s="65">
        <v>12644</v>
      </c>
      <c r="N68" s="65">
        <v>32771</v>
      </c>
      <c r="O68" s="130">
        <v>154139</v>
      </c>
      <c r="P68" s="68">
        <v>154139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5">
        <v>0</v>
      </c>
      <c r="I69" s="91">
        <v>0</v>
      </c>
      <c r="J69" s="65">
        <v>4653459</v>
      </c>
      <c r="K69" s="65">
        <v>3502605</v>
      </c>
      <c r="L69" s="65">
        <v>2778153</v>
      </c>
      <c r="M69" s="65">
        <v>1868217</v>
      </c>
      <c r="N69" s="65">
        <v>958649</v>
      </c>
      <c r="O69" s="130">
        <v>13761083</v>
      </c>
      <c r="P69" s="68">
        <v>13761083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6709</v>
      </c>
      <c r="H70" s="65">
        <v>6709</v>
      </c>
      <c r="I70" s="67">
        <v>0</v>
      </c>
      <c r="J70" s="65">
        <v>463165</v>
      </c>
      <c r="K70" s="65">
        <v>417621</v>
      </c>
      <c r="L70" s="65">
        <v>993459</v>
      </c>
      <c r="M70" s="65">
        <v>455972</v>
      </c>
      <c r="N70" s="65">
        <v>640477</v>
      </c>
      <c r="O70" s="130">
        <v>2970694</v>
      </c>
      <c r="P70" s="68">
        <v>2977403</v>
      </c>
    </row>
    <row r="71" spans="3:16" s="61" customFormat="1" ht="30" customHeight="1">
      <c r="C71" s="62"/>
      <c r="D71" s="74" t="s">
        <v>66</v>
      </c>
      <c r="E71" s="75"/>
      <c r="F71" s="65">
        <v>63496</v>
      </c>
      <c r="G71" s="65">
        <v>190516</v>
      </c>
      <c r="H71" s="65">
        <v>254012</v>
      </c>
      <c r="I71" s="67">
        <v>0</v>
      </c>
      <c r="J71" s="65">
        <v>1507567</v>
      </c>
      <c r="K71" s="65">
        <v>1014801</v>
      </c>
      <c r="L71" s="65">
        <v>1329223</v>
      </c>
      <c r="M71" s="65">
        <v>632818</v>
      </c>
      <c r="N71" s="65">
        <v>370688</v>
      </c>
      <c r="O71" s="130">
        <v>4855097</v>
      </c>
      <c r="P71" s="68">
        <v>5109109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23315</v>
      </c>
      <c r="H72" s="65">
        <v>23315</v>
      </c>
      <c r="I72" s="91">
        <v>0</v>
      </c>
      <c r="J72" s="65">
        <v>1463156</v>
      </c>
      <c r="K72" s="65">
        <v>2449395</v>
      </c>
      <c r="L72" s="65">
        <v>2612339</v>
      </c>
      <c r="M72" s="65">
        <v>2089384</v>
      </c>
      <c r="N72" s="65">
        <v>953084</v>
      </c>
      <c r="O72" s="130">
        <v>9567358</v>
      </c>
      <c r="P72" s="68">
        <v>9590673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5">
        <v>0</v>
      </c>
      <c r="I73" s="91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v>0</v>
      </c>
      <c r="P73" s="68">
        <v>0</v>
      </c>
    </row>
    <row r="74" spans="3:16" s="61" customFormat="1" ht="30" customHeight="1">
      <c r="C74" s="62"/>
      <c r="D74" s="181" t="s">
        <v>69</v>
      </c>
      <c r="E74" s="182"/>
      <c r="F74" s="65">
        <v>0</v>
      </c>
      <c r="G74" s="65">
        <v>0</v>
      </c>
      <c r="H74" s="66">
        <v>0</v>
      </c>
      <c r="I74" s="91">
        <v>0</v>
      </c>
      <c r="J74" s="65">
        <v>132254</v>
      </c>
      <c r="K74" s="65">
        <v>172736</v>
      </c>
      <c r="L74" s="65">
        <v>1807496</v>
      </c>
      <c r="M74" s="65">
        <v>4714036</v>
      </c>
      <c r="N74" s="65">
        <v>4480366</v>
      </c>
      <c r="O74" s="130">
        <v>11306888</v>
      </c>
      <c r="P74" s="68">
        <v>11306888</v>
      </c>
    </row>
    <row r="75" spans="3:16" s="61" customFormat="1" ht="30" customHeight="1" thickBot="1">
      <c r="C75" s="76"/>
      <c r="D75" s="183" t="s">
        <v>70</v>
      </c>
      <c r="E75" s="184"/>
      <c r="F75" s="93">
        <v>0</v>
      </c>
      <c r="G75" s="93">
        <v>0</v>
      </c>
      <c r="H75" s="94">
        <v>0</v>
      </c>
      <c r="I75" s="95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v>0</v>
      </c>
      <c r="P75" s="96">
        <v>0</v>
      </c>
    </row>
    <row r="76" spans="3:16" s="61" customFormat="1" ht="30" customHeight="1">
      <c r="C76" s="59" t="s">
        <v>71</v>
      </c>
      <c r="D76" s="83"/>
      <c r="E76" s="84"/>
      <c r="F76" s="60">
        <v>0</v>
      </c>
      <c r="G76" s="60">
        <v>0</v>
      </c>
      <c r="H76" s="85">
        <v>0</v>
      </c>
      <c r="I76" s="97">
        <v>0</v>
      </c>
      <c r="J76" s="60">
        <v>4326088</v>
      </c>
      <c r="K76" s="60">
        <v>5400374</v>
      </c>
      <c r="L76" s="60">
        <v>11937492</v>
      </c>
      <c r="M76" s="60">
        <v>22451320</v>
      </c>
      <c r="N76" s="60">
        <v>20695965</v>
      </c>
      <c r="O76" s="129">
        <v>64811239</v>
      </c>
      <c r="P76" s="87">
        <v>64811239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v>0</v>
      </c>
      <c r="I77" s="91">
        <v>0</v>
      </c>
      <c r="J77" s="65">
        <v>372400</v>
      </c>
      <c r="K77" s="65">
        <v>778387</v>
      </c>
      <c r="L77" s="65">
        <v>4869579</v>
      </c>
      <c r="M77" s="65">
        <v>11417832</v>
      </c>
      <c r="N77" s="65">
        <v>11503598</v>
      </c>
      <c r="O77" s="130">
        <v>28941796</v>
      </c>
      <c r="P77" s="68">
        <v>28941796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v>0</v>
      </c>
      <c r="I78" s="91">
        <v>0</v>
      </c>
      <c r="J78" s="65">
        <v>3702592</v>
      </c>
      <c r="K78" s="65">
        <v>4209500</v>
      </c>
      <c r="L78" s="65">
        <v>5336179</v>
      </c>
      <c r="M78" s="65">
        <v>5192067</v>
      </c>
      <c r="N78" s="65">
        <v>3038583</v>
      </c>
      <c r="O78" s="130">
        <v>21478921</v>
      </c>
      <c r="P78" s="68">
        <v>21478921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v>0</v>
      </c>
      <c r="I79" s="98">
        <v>0</v>
      </c>
      <c r="J79" s="79">
        <v>251096</v>
      </c>
      <c r="K79" s="79">
        <v>412487</v>
      </c>
      <c r="L79" s="79">
        <v>1731734</v>
      </c>
      <c r="M79" s="79">
        <v>5841421</v>
      </c>
      <c r="N79" s="79">
        <v>6153784</v>
      </c>
      <c r="O79" s="131">
        <v>14390522</v>
      </c>
      <c r="P79" s="82">
        <v>14390522</v>
      </c>
    </row>
    <row r="80" spans="3:16" s="61" customFormat="1" ht="30" customHeight="1" thickBot="1">
      <c r="C80" s="185" t="s">
        <v>75</v>
      </c>
      <c r="D80" s="186"/>
      <c r="E80" s="186"/>
      <c r="F80" s="99">
        <v>5145845</v>
      </c>
      <c r="G80" s="99">
        <v>9138383</v>
      </c>
      <c r="H80" s="101">
        <v>14284228</v>
      </c>
      <c r="I80" s="102">
        <v>0</v>
      </c>
      <c r="J80" s="99">
        <v>37057555</v>
      </c>
      <c r="K80" s="99">
        <v>34509563</v>
      </c>
      <c r="L80" s="99">
        <v>39067996</v>
      </c>
      <c r="M80" s="99">
        <v>47177189</v>
      </c>
      <c r="N80" s="99">
        <v>36667755</v>
      </c>
      <c r="O80" s="134">
        <v>194480058</v>
      </c>
      <c r="P80" s="103">
        <v>208764286</v>
      </c>
    </row>
    <row r="81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8:E38"/>
    <mergeCell ref="D39:E39"/>
    <mergeCell ref="C44:E44"/>
    <mergeCell ref="D74:E74"/>
    <mergeCell ref="D75:E75"/>
    <mergeCell ref="C80:E80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8" t="s">
        <v>26</v>
      </c>
      <c r="H1" s="188"/>
      <c r="I1" s="188"/>
      <c r="J1" s="188"/>
      <c r="K1" s="188"/>
      <c r="L1" s="188"/>
      <c r="M1" s="188"/>
      <c r="N1" s="37"/>
      <c r="O1" s="4"/>
    </row>
    <row r="2" spans="5:16" ht="30" customHeight="1">
      <c r="E2" s="5"/>
      <c r="G2" s="158" t="s">
        <v>89</v>
      </c>
      <c r="H2" s="158"/>
      <c r="I2" s="158"/>
      <c r="J2" s="158"/>
      <c r="K2" s="158"/>
      <c r="L2" s="158"/>
      <c r="M2" s="158"/>
      <c r="N2" s="38"/>
      <c r="O2" s="189">
        <v>41086</v>
      </c>
      <c r="P2" s="189"/>
    </row>
    <row r="3" spans="5:17" ht="27.75" customHeight="1">
      <c r="E3" s="39"/>
      <c r="F3" s="40"/>
      <c r="N3" s="41"/>
      <c r="O3" s="189"/>
      <c r="P3" s="189"/>
      <c r="Q3" s="6"/>
    </row>
    <row r="4" spans="3:17" ht="27.75" customHeight="1">
      <c r="C4" s="7"/>
      <c r="N4" s="39"/>
      <c r="O4" s="189" t="s">
        <v>36</v>
      </c>
      <c r="P4" s="189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90" t="s">
        <v>37</v>
      </c>
      <c r="D7" s="191"/>
      <c r="E7" s="191"/>
      <c r="F7" s="194" t="s">
        <v>38</v>
      </c>
      <c r="G7" s="195"/>
      <c r="H7" s="195"/>
      <c r="I7" s="196" t="s">
        <v>39</v>
      </c>
      <c r="J7" s="196"/>
      <c r="K7" s="196"/>
      <c r="L7" s="196"/>
      <c r="M7" s="196"/>
      <c r="N7" s="196"/>
      <c r="O7" s="197"/>
      <c r="P7" s="198" t="s">
        <v>6</v>
      </c>
      <c r="Q7" s="17"/>
    </row>
    <row r="8" spans="3:17" ht="42" customHeight="1" thickBot="1">
      <c r="C8" s="192"/>
      <c r="D8" s="193"/>
      <c r="E8" s="193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9"/>
      <c r="Q8" s="17"/>
    </row>
    <row r="9" spans="3:17" ht="30" customHeight="1" thickBot="1">
      <c r="C9" s="49" t="s">
        <v>77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56019508</v>
      </c>
      <c r="G10" s="60">
        <f>SUM(G11,G17,G20,G24,G28,G29)</f>
        <v>93042605</v>
      </c>
      <c r="H10" s="85">
        <f>SUM(F10:G10)</f>
        <v>149062113</v>
      </c>
      <c r="I10" s="135">
        <f aca="true" t="shared" si="0" ref="I10:N10">SUM(I11,I17,I20,I24,I28,I29)</f>
        <v>0</v>
      </c>
      <c r="J10" s="60">
        <f t="shared" si="0"/>
        <v>242161178</v>
      </c>
      <c r="K10" s="60">
        <f t="shared" si="0"/>
        <v>207005217</v>
      </c>
      <c r="L10" s="60">
        <f t="shared" si="0"/>
        <v>166439931</v>
      </c>
      <c r="M10" s="60">
        <f t="shared" si="0"/>
        <v>141100045</v>
      </c>
      <c r="N10" s="60">
        <f t="shared" si="0"/>
        <v>83008275</v>
      </c>
      <c r="O10" s="129">
        <f>SUM(I10:N10)</f>
        <v>839714646</v>
      </c>
      <c r="P10" s="87">
        <f>SUM(O10,H10)</f>
        <v>988776759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13278523</v>
      </c>
      <c r="G11" s="65">
        <v>22721220</v>
      </c>
      <c r="H11" s="66">
        <v>35999743</v>
      </c>
      <c r="I11" s="136">
        <v>0</v>
      </c>
      <c r="J11" s="65">
        <v>45310419</v>
      </c>
      <c r="K11" s="65">
        <v>39970234</v>
      </c>
      <c r="L11" s="65">
        <v>31153109</v>
      </c>
      <c r="M11" s="65">
        <v>29198342</v>
      </c>
      <c r="N11" s="65">
        <v>28520761</v>
      </c>
      <c r="O11" s="130">
        <v>174152865</v>
      </c>
      <c r="P11" s="68">
        <v>210152608</v>
      </c>
    </row>
    <row r="12" spans="3:16" s="61" customFormat="1" ht="30" customHeight="1">
      <c r="C12" s="62"/>
      <c r="D12" s="63"/>
      <c r="E12" s="69" t="s">
        <v>44</v>
      </c>
      <c r="F12" s="65">
        <v>11113153</v>
      </c>
      <c r="G12" s="65">
        <v>17068860</v>
      </c>
      <c r="H12" s="66">
        <v>28182013</v>
      </c>
      <c r="I12" s="136">
        <v>0</v>
      </c>
      <c r="J12" s="65">
        <v>31877089</v>
      </c>
      <c r="K12" s="65">
        <v>26372367</v>
      </c>
      <c r="L12" s="65">
        <v>20709206</v>
      </c>
      <c r="M12" s="65">
        <v>19696694</v>
      </c>
      <c r="N12" s="65">
        <v>19071230</v>
      </c>
      <c r="O12" s="130">
        <v>117726586</v>
      </c>
      <c r="P12" s="68">
        <v>145908599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v>0</v>
      </c>
      <c r="I13" s="136">
        <v>0</v>
      </c>
      <c r="J13" s="65">
        <v>89320</v>
      </c>
      <c r="K13" s="65">
        <v>443037</v>
      </c>
      <c r="L13" s="65">
        <v>562779</v>
      </c>
      <c r="M13" s="65">
        <v>1433688</v>
      </c>
      <c r="N13" s="65">
        <v>2580195</v>
      </c>
      <c r="O13" s="130">
        <v>5109019</v>
      </c>
      <c r="P13" s="68">
        <v>5109019</v>
      </c>
    </row>
    <row r="14" spans="3:16" s="61" customFormat="1" ht="30" customHeight="1">
      <c r="C14" s="62"/>
      <c r="D14" s="63"/>
      <c r="E14" s="69" t="s">
        <v>46</v>
      </c>
      <c r="F14" s="65">
        <v>731250</v>
      </c>
      <c r="G14" s="65">
        <v>2192100</v>
      </c>
      <c r="H14" s="66">
        <v>2923350</v>
      </c>
      <c r="I14" s="136">
        <v>0</v>
      </c>
      <c r="J14" s="65">
        <v>5533940</v>
      </c>
      <c r="K14" s="65">
        <v>5168130</v>
      </c>
      <c r="L14" s="65">
        <v>3639172</v>
      </c>
      <c r="M14" s="65">
        <v>3904460</v>
      </c>
      <c r="N14" s="65">
        <v>4091246</v>
      </c>
      <c r="O14" s="130">
        <v>22336948</v>
      </c>
      <c r="P14" s="68">
        <v>25260298</v>
      </c>
    </row>
    <row r="15" spans="3:16" s="61" customFormat="1" ht="30" customHeight="1">
      <c r="C15" s="62"/>
      <c r="D15" s="63"/>
      <c r="E15" s="69" t="s">
        <v>47</v>
      </c>
      <c r="F15" s="65">
        <v>1092900</v>
      </c>
      <c r="G15" s="65">
        <v>3048240</v>
      </c>
      <c r="H15" s="66">
        <v>4141140</v>
      </c>
      <c r="I15" s="136">
        <v>0</v>
      </c>
      <c r="J15" s="65">
        <v>5648650</v>
      </c>
      <c r="K15" s="65">
        <v>5778130</v>
      </c>
      <c r="L15" s="65">
        <v>4527702</v>
      </c>
      <c r="M15" s="65">
        <v>2854620</v>
      </c>
      <c r="N15" s="65">
        <v>1742510</v>
      </c>
      <c r="O15" s="130">
        <v>20551612</v>
      </c>
      <c r="P15" s="68">
        <v>24692752</v>
      </c>
    </row>
    <row r="16" spans="3:16" s="61" customFormat="1" ht="30" customHeight="1">
      <c r="C16" s="62"/>
      <c r="D16" s="63"/>
      <c r="E16" s="69" t="s">
        <v>48</v>
      </c>
      <c r="F16" s="65">
        <v>341220</v>
      </c>
      <c r="G16" s="65">
        <v>412020</v>
      </c>
      <c r="H16" s="66">
        <v>753240</v>
      </c>
      <c r="I16" s="136">
        <v>0</v>
      </c>
      <c r="J16" s="65">
        <v>2161420</v>
      </c>
      <c r="K16" s="65">
        <v>2208570</v>
      </c>
      <c r="L16" s="65">
        <v>1714250</v>
      </c>
      <c r="M16" s="65">
        <v>1308880</v>
      </c>
      <c r="N16" s="65">
        <v>1035580</v>
      </c>
      <c r="O16" s="130">
        <v>8428700</v>
      </c>
      <c r="P16" s="68">
        <v>9181940</v>
      </c>
    </row>
    <row r="17" spans="3:16" s="61" customFormat="1" ht="30" customHeight="1">
      <c r="C17" s="62"/>
      <c r="D17" s="70" t="s">
        <v>49</v>
      </c>
      <c r="E17" s="71"/>
      <c r="F17" s="65">
        <v>24885936</v>
      </c>
      <c r="G17" s="65">
        <v>49122421</v>
      </c>
      <c r="H17" s="66">
        <v>74008357</v>
      </c>
      <c r="I17" s="136">
        <v>0</v>
      </c>
      <c r="J17" s="65">
        <v>124782028</v>
      </c>
      <c r="K17" s="65">
        <v>104613951</v>
      </c>
      <c r="L17" s="65">
        <v>72192521</v>
      </c>
      <c r="M17" s="65">
        <v>57828246</v>
      </c>
      <c r="N17" s="65">
        <v>25787848</v>
      </c>
      <c r="O17" s="130">
        <v>385204594</v>
      </c>
      <c r="P17" s="68">
        <v>459212951</v>
      </c>
    </row>
    <row r="18" spans="3:16" s="61" customFormat="1" ht="30" customHeight="1">
      <c r="C18" s="62"/>
      <c r="D18" s="63"/>
      <c r="E18" s="69" t="s">
        <v>50</v>
      </c>
      <c r="F18" s="65">
        <v>20117966</v>
      </c>
      <c r="G18" s="65">
        <v>36101051</v>
      </c>
      <c r="H18" s="66">
        <v>56219017</v>
      </c>
      <c r="I18" s="136">
        <v>0</v>
      </c>
      <c r="J18" s="65">
        <v>90337375</v>
      </c>
      <c r="K18" s="65">
        <v>75710658</v>
      </c>
      <c r="L18" s="65">
        <v>55606891</v>
      </c>
      <c r="M18" s="65">
        <v>46777176</v>
      </c>
      <c r="N18" s="65">
        <v>22021908</v>
      </c>
      <c r="O18" s="130">
        <v>290454008</v>
      </c>
      <c r="P18" s="68">
        <v>346673025</v>
      </c>
    </row>
    <row r="19" spans="3:16" s="61" customFormat="1" ht="30" customHeight="1">
      <c r="C19" s="62"/>
      <c r="D19" s="63"/>
      <c r="E19" s="69" t="s">
        <v>51</v>
      </c>
      <c r="F19" s="65">
        <v>4767970</v>
      </c>
      <c r="G19" s="65">
        <v>13021370</v>
      </c>
      <c r="H19" s="66">
        <v>17789340</v>
      </c>
      <c r="I19" s="136">
        <v>0</v>
      </c>
      <c r="J19" s="65">
        <v>34444653</v>
      </c>
      <c r="K19" s="65">
        <v>28903293</v>
      </c>
      <c r="L19" s="65">
        <v>16585630</v>
      </c>
      <c r="M19" s="65">
        <v>11051070</v>
      </c>
      <c r="N19" s="65">
        <v>3765940</v>
      </c>
      <c r="O19" s="130">
        <v>94750586</v>
      </c>
      <c r="P19" s="68">
        <v>112539926</v>
      </c>
    </row>
    <row r="20" spans="3:16" s="61" customFormat="1" ht="30" customHeight="1">
      <c r="C20" s="62"/>
      <c r="D20" s="70" t="s">
        <v>52</v>
      </c>
      <c r="E20" s="71"/>
      <c r="F20" s="65">
        <v>236480</v>
      </c>
      <c r="G20" s="65">
        <v>783960</v>
      </c>
      <c r="H20" s="66">
        <v>1020440</v>
      </c>
      <c r="I20" s="136">
        <v>0</v>
      </c>
      <c r="J20" s="65">
        <v>10513787</v>
      </c>
      <c r="K20" s="65">
        <v>13872216</v>
      </c>
      <c r="L20" s="65">
        <v>23135567</v>
      </c>
      <c r="M20" s="65">
        <v>20828959</v>
      </c>
      <c r="N20" s="65">
        <v>12006419</v>
      </c>
      <c r="O20" s="130">
        <v>80356948</v>
      </c>
      <c r="P20" s="68">
        <v>81377388</v>
      </c>
    </row>
    <row r="21" spans="3:16" s="61" customFormat="1" ht="30" customHeight="1">
      <c r="C21" s="62"/>
      <c r="D21" s="63"/>
      <c r="E21" s="69" t="s">
        <v>53</v>
      </c>
      <c r="F21" s="65">
        <v>190680</v>
      </c>
      <c r="G21" s="65">
        <v>727620</v>
      </c>
      <c r="H21" s="66">
        <v>918300</v>
      </c>
      <c r="I21" s="136">
        <v>0</v>
      </c>
      <c r="J21" s="65">
        <v>8269707</v>
      </c>
      <c r="K21" s="65">
        <v>11380206</v>
      </c>
      <c r="L21" s="65">
        <v>20765857</v>
      </c>
      <c r="M21" s="65">
        <v>19847309</v>
      </c>
      <c r="N21" s="65">
        <v>11496019</v>
      </c>
      <c r="O21" s="130">
        <v>71759098</v>
      </c>
      <c r="P21" s="68">
        <v>72677398</v>
      </c>
    </row>
    <row r="22" spans="3:16" s="61" customFormat="1" ht="30" customHeight="1">
      <c r="C22" s="62"/>
      <c r="D22" s="63"/>
      <c r="E22" s="72" t="s">
        <v>54</v>
      </c>
      <c r="F22" s="65">
        <v>45800</v>
      </c>
      <c r="G22" s="65">
        <v>56340</v>
      </c>
      <c r="H22" s="66">
        <v>102140</v>
      </c>
      <c r="I22" s="136">
        <v>0</v>
      </c>
      <c r="J22" s="65">
        <v>2197100</v>
      </c>
      <c r="K22" s="65">
        <v>2492010</v>
      </c>
      <c r="L22" s="65">
        <v>2369710</v>
      </c>
      <c r="M22" s="65">
        <v>981650</v>
      </c>
      <c r="N22" s="65">
        <v>510400</v>
      </c>
      <c r="O22" s="130">
        <v>8550870</v>
      </c>
      <c r="P22" s="68">
        <v>8653010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0</v>
      </c>
      <c r="H23" s="66">
        <v>0</v>
      </c>
      <c r="I23" s="136">
        <v>0</v>
      </c>
      <c r="J23" s="65">
        <v>46980</v>
      </c>
      <c r="K23" s="65">
        <v>0</v>
      </c>
      <c r="L23" s="65">
        <v>0</v>
      </c>
      <c r="M23" s="65">
        <v>0</v>
      </c>
      <c r="N23" s="65">
        <v>0</v>
      </c>
      <c r="O23" s="130">
        <v>46980</v>
      </c>
      <c r="P23" s="68">
        <v>46980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7811851</v>
      </c>
      <c r="G24" s="65">
        <f>SUM(G25:G27)</f>
        <v>9164407</v>
      </c>
      <c r="H24" s="66">
        <f>SUM(F24:G24)</f>
        <v>16976258</v>
      </c>
      <c r="I24" s="136">
        <f aca="true" t="shared" si="1" ref="I24:N24">SUM(I25:I27)</f>
        <v>0</v>
      </c>
      <c r="J24" s="65">
        <f t="shared" si="1"/>
        <v>12782657</v>
      </c>
      <c r="K24" s="65">
        <f t="shared" si="1"/>
        <v>16922127</v>
      </c>
      <c r="L24" s="65">
        <f t="shared" si="1"/>
        <v>13484829</v>
      </c>
      <c r="M24" s="65">
        <f t="shared" si="1"/>
        <v>10087828</v>
      </c>
      <c r="N24" s="65">
        <f t="shared" si="1"/>
        <v>5955046</v>
      </c>
      <c r="O24" s="130">
        <f>SUM(I24:N24)</f>
        <v>59232487</v>
      </c>
      <c r="P24" s="68">
        <f>SUM(H24,O24)</f>
        <v>76208745</v>
      </c>
    </row>
    <row r="25" spans="3:16" s="61" customFormat="1" ht="30" customHeight="1">
      <c r="C25" s="62"/>
      <c r="D25" s="63"/>
      <c r="E25" s="72" t="s">
        <v>57</v>
      </c>
      <c r="F25" s="65">
        <v>2624650</v>
      </c>
      <c r="G25" s="65">
        <v>5313360</v>
      </c>
      <c r="H25" s="66">
        <v>7938010</v>
      </c>
      <c r="I25" s="136">
        <v>0</v>
      </c>
      <c r="J25" s="65">
        <v>8922060</v>
      </c>
      <c r="K25" s="65">
        <v>14964970</v>
      </c>
      <c r="L25" s="65">
        <v>12127390</v>
      </c>
      <c r="M25" s="65">
        <v>9507290</v>
      </c>
      <c r="N25" s="65">
        <v>5934850</v>
      </c>
      <c r="O25" s="130">
        <v>51456560</v>
      </c>
      <c r="P25" s="68">
        <v>59394570</v>
      </c>
    </row>
    <row r="26" spans="3:16" s="61" customFormat="1" ht="30" customHeight="1">
      <c r="C26" s="62"/>
      <c r="D26" s="63"/>
      <c r="E26" s="72" t="s">
        <v>58</v>
      </c>
      <c r="F26" s="65">
        <v>909268</v>
      </c>
      <c r="G26" s="65">
        <v>721260</v>
      </c>
      <c r="H26" s="66">
        <f>SUM(F26:G26)</f>
        <v>1630528</v>
      </c>
      <c r="I26" s="136">
        <v>0</v>
      </c>
      <c r="J26" s="65">
        <v>1081209</v>
      </c>
      <c r="K26" s="65">
        <v>652532</v>
      </c>
      <c r="L26" s="65">
        <v>389408</v>
      </c>
      <c r="M26" s="65">
        <v>248912</v>
      </c>
      <c r="N26" s="65">
        <v>20196</v>
      </c>
      <c r="O26" s="130">
        <f>SUM(I26:N26)</f>
        <v>2392257</v>
      </c>
      <c r="P26" s="68">
        <f>SUM(H26,O26)</f>
        <v>4022785</v>
      </c>
    </row>
    <row r="27" spans="3:16" s="61" customFormat="1" ht="30" customHeight="1">
      <c r="C27" s="62"/>
      <c r="D27" s="63"/>
      <c r="E27" s="72" t="s">
        <v>59</v>
      </c>
      <c r="F27" s="65">
        <v>4277933</v>
      </c>
      <c r="G27" s="65">
        <v>3129787</v>
      </c>
      <c r="H27" s="66">
        <f>SUM(F27:G27)</f>
        <v>7407720</v>
      </c>
      <c r="I27" s="136">
        <v>0</v>
      </c>
      <c r="J27" s="65">
        <v>2779388</v>
      </c>
      <c r="K27" s="65">
        <v>1304625</v>
      </c>
      <c r="L27" s="65">
        <v>968031</v>
      </c>
      <c r="M27" s="65">
        <v>331626</v>
      </c>
      <c r="N27" s="65">
        <v>0</v>
      </c>
      <c r="O27" s="130">
        <f>SUM(I27:N27)</f>
        <v>5383670</v>
      </c>
      <c r="P27" s="68">
        <f>SUM(H27,O27)</f>
        <v>12791390</v>
      </c>
    </row>
    <row r="28" spans="3:16" s="61" customFormat="1" ht="30" customHeight="1">
      <c r="C28" s="62"/>
      <c r="D28" s="74" t="s">
        <v>60</v>
      </c>
      <c r="E28" s="75"/>
      <c r="F28" s="65">
        <v>1074817</v>
      </c>
      <c r="G28" s="65">
        <v>2344190</v>
      </c>
      <c r="H28" s="66">
        <v>3419007</v>
      </c>
      <c r="I28" s="136">
        <v>0</v>
      </c>
      <c r="J28" s="65">
        <v>14357276</v>
      </c>
      <c r="K28" s="65">
        <v>10185772</v>
      </c>
      <c r="L28" s="65">
        <v>11318338</v>
      </c>
      <c r="M28" s="65">
        <v>12794520</v>
      </c>
      <c r="N28" s="65">
        <v>5753530</v>
      </c>
      <c r="O28" s="130">
        <v>54409436</v>
      </c>
      <c r="P28" s="68">
        <v>57828443</v>
      </c>
    </row>
    <row r="29" spans="3:16" s="61" customFormat="1" ht="30" customHeight="1" thickBot="1">
      <c r="C29" s="76"/>
      <c r="D29" s="77" t="s">
        <v>61</v>
      </c>
      <c r="E29" s="78"/>
      <c r="F29" s="79">
        <v>8731901</v>
      </c>
      <c r="G29" s="79">
        <v>8906407</v>
      </c>
      <c r="H29" s="80">
        <v>17638308</v>
      </c>
      <c r="I29" s="137">
        <v>0</v>
      </c>
      <c r="J29" s="79">
        <v>34415011</v>
      </c>
      <c r="K29" s="79">
        <v>21440917</v>
      </c>
      <c r="L29" s="79">
        <v>15155567</v>
      </c>
      <c r="M29" s="79">
        <v>10362150</v>
      </c>
      <c r="N29" s="79">
        <v>4984671</v>
      </c>
      <c r="O29" s="131">
        <v>86358316</v>
      </c>
      <c r="P29" s="82">
        <v>103996624</v>
      </c>
    </row>
    <row r="30" spans="3:16" s="61" customFormat="1" ht="30" customHeight="1">
      <c r="C30" s="59" t="s">
        <v>62</v>
      </c>
      <c r="D30" s="83"/>
      <c r="E30" s="84"/>
      <c r="F30" s="60">
        <v>634960</v>
      </c>
      <c r="G30" s="60">
        <v>2205400</v>
      </c>
      <c r="H30" s="85">
        <v>2840360</v>
      </c>
      <c r="I30" s="135">
        <v>0</v>
      </c>
      <c r="J30" s="60">
        <v>89108072</v>
      </c>
      <c r="K30" s="60">
        <v>86230248</v>
      </c>
      <c r="L30" s="60">
        <v>106380095</v>
      </c>
      <c r="M30" s="60">
        <v>106857825</v>
      </c>
      <c r="N30" s="60">
        <v>76834827</v>
      </c>
      <c r="O30" s="129">
        <v>465411067</v>
      </c>
      <c r="P30" s="87">
        <v>468251427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6542000</v>
      </c>
      <c r="K31" s="89">
        <v>10166990</v>
      </c>
      <c r="L31" s="89">
        <v>10896510</v>
      </c>
      <c r="M31" s="89">
        <v>9119425</v>
      </c>
      <c r="N31" s="89">
        <v>2459980</v>
      </c>
      <c r="O31" s="132">
        <v>39184905</v>
      </c>
      <c r="P31" s="92">
        <v>39184905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363230</v>
      </c>
      <c r="K32" s="65">
        <v>467950</v>
      </c>
      <c r="L32" s="65">
        <v>256060</v>
      </c>
      <c r="M32" s="65">
        <v>126440</v>
      </c>
      <c r="N32" s="65">
        <v>327710</v>
      </c>
      <c r="O32" s="130">
        <v>1541390</v>
      </c>
      <c r="P32" s="68">
        <v>1541390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46541422</v>
      </c>
      <c r="K33" s="65">
        <v>35049778</v>
      </c>
      <c r="L33" s="65">
        <v>27802355</v>
      </c>
      <c r="M33" s="65">
        <v>18682170</v>
      </c>
      <c r="N33" s="65">
        <v>9600987</v>
      </c>
      <c r="O33" s="130">
        <v>137676712</v>
      </c>
      <c r="P33" s="68">
        <v>137676712</v>
      </c>
    </row>
    <row r="34" spans="3:16" s="61" customFormat="1" ht="30" customHeight="1">
      <c r="C34" s="62"/>
      <c r="D34" s="74" t="s">
        <v>65</v>
      </c>
      <c r="E34" s="75"/>
      <c r="F34" s="65">
        <v>0</v>
      </c>
      <c r="G34" s="65">
        <v>67090</v>
      </c>
      <c r="H34" s="66">
        <v>67090</v>
      </c>
      <c r="I34" s="136">
        <v>0</v>
      </c>
      <c r="J34" s="65">
        <v>4631650</v>
      </c>
      <c r="K34" s="65">
        <v>4176210</v>
      </c>
      <c r="L34" s="65">
        <v>9934590</v>
      </c>
      <c r="M34" s="65">
        <v>4559720</v>
      </c>
      <c r="N34" s="65">
        <v>6404770</v>
      </c>
      <c r="O34" s="130">
        <v>29706940</v>
      </c>
      <c r="P34" s="68">
        <v>29774030</v>
      </c>
    </row>
    <row r="35" spans="3:16" s="61" customFormat="1" ht="30" customHeight="1">
      <c r="C35" s="62"/>
      <c r="D35" s="74" t="s">
        <v>66</v>
      </c>
      <c r="E35" s="75"/>
      <c r="F35" s="65">
        <v>634960</v>
      </c>
      <c r="G35" s="65">
        <v>1905160</v>
      </c>
      <c r="H35" s="66">
        <v>2540120</v>
      </c>
      <c r="I35" s="136">
        <v>0</v>
      </c>
      <c r="J35" s="65">
        <v>15075670</v>
      </c>
      <c r="K35" s="65">
        <v>10148010</v>
      </c>
      <c r="L35" s="65">
        <v>13292230</v>
      </c>
      <c r="M35" s="65">
        <v>6328180</v>
      </c>
      <c r="N35" s="65">
        <v>3706880</v>
      </c>
      <c r="O35" s="130">
        <v>48550970</v>
      </c>
      <c r="P35" s="68">
        <v>51091090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233150</v>
      </c>
      <c r="H36" s="66">
        <v>233150</v>
      </c>
      <c r="I36" s="138">
        <v>0</v>
      </c>
      <c r="J36" s="65">
        <v>14631560</v>
      </c>
      <c r="K36" s="65">
        <v>24493950</v>
      </c>
      <c r="L36" s="65">
        <v>26123390</v>
      </c>
      <c r="M36" s="65">
        <v>20901530</v>
      </c>
      <c r="N36" s="65">
        <v>9530840</v>
      </c>
      <c r="O36" s="130">
        <v>95681270</v>
      </c>
      <c r="P36" s="68">
        <v>95914420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81" t="s">
        <v>69</v>
      </c>
      <c r="E38" s="200"/>
      <c r="F38" s="65">
        <v>0</v>
      </c>
      <c r="G38" s="65">
        <v>0</v>
      </c>
      <c r="H38" s="66">
        <v>0</v>
      </c>
      <c r="I38" s="138">
        <v>0</v>
      </c>
      <c r="J38" s="65">
        <v>1322540</v>
      </c>
      <c r="K38" s="65">
        <v>1727360</v>
      </c>
      <c r="L38" s="65">
        <v>18074960</v>
      </c>
      <c r="M38" s="65">
        <v>47140360</v>
      </c>
      <c r="N38" s="65">
        <v>44803660</v>
      </c>
      <c r="O38" s="130">
        <v>113068880</v>
      </c>
      <c r="P38" s="68">
        <v>113068880</v>
      </c>
    </row>
    <row r="39" spans="3:16" s="61" customFormat="1" ht="30" customHeight="1" thickBot="1">
      <c r="C39" s="76"/>
      <c r="D39" s="183" t="s">
        <v>70</v>
      </c>
      <c r="E39" s="184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43260880</v>
      </c>
      <c r="K40" s="60">
        <v>54025404</v>
      </c>
      <c r="L40" s="60">
        <v>119404882</v>
      </c>
      <c r="M40" s="60">
        <v>224570062</v>
      </c>
      <c r="N40" s="60">
        <v>207096990</v>
      </c>
      <c r="O40" s="129">
        <v>648358218</v>
      </c>
      <c r="P40" s="87">
        <v>648358218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3724000</v>
      </c>
      <c r="K41" s="65">
        <v>7790577</v>
      </c>
      <c r="L41" s="65">
        <v>48721101</v>
      </c>
      <c r="M41" s="65">
        <v>114216111</v>
      </c>
      <c r="N41" s="65">
        <v>115137938</v>
      </c>
      <c r="O41" s="130">
        <v>289589727</v>
      </c>
      <c r="P41" s="68">
        <v>289589727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37025920</v>
      </c>
      <c r="K42" s="65">
        <v>42109957</v>
      </c>
      <c r="L42" s="65">
        <v>53366441</v>
      </c>
      <c r="M42" s="65">
        <v>51927239</v>
      </c>
      <c r="N42" s="65">
        <v>30409913</v>
      </c>
      <c r="O42" s="130">
        <v>214839470</v>
      </c>
      <c r="P42" s="68">
        <v>214839470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2510960</v>
      </c>
      <c r="K43" s="79">
        <v>4124870</v>
      </c>
      <c r="L43" s="79">
        <v>17317340</v>
      </c>
      <c r="M43" s="79">
        <v>58426712</v>
      </c>
      <c r="N43" s="79">
        <v>61549139</v>
      </c>
      <c r="O43" s="131">
        <v>143929021</v>
      </c>
      <c r="P43" s="82">
        <v>143929021</v>
      </c>
    </row>
    <row r="44" spans="3:16" s="61" customFormat="1" ht="30" customHeight="1" thickBot="1">
      <c r="C44" s="185" t="s">
        <v>75</v>
      </c>
      <c r="D44" s="186"/>
      <c r="E44" s="186"/>
      <c r="F44" s="99">
        <f>SUM(F10,F30,F40)</f>
        <v>56654468</v>
      </c>
      <c r="G44" s="99">
        <f>SUM(G10,G30,G40)</f>
        <v>95248005</v>
      </c>
      <c r="H44" s="101">
        <f>SUM(F44:G44)</f>
        <v>151902473</v>
      </c>
      <c r="I44" s="142">
        <f aca="true" t="shared" si="2" ref="I44:N44">SUM(I10,I30,I40)</f>
        <v>0</v>
      </c>
      <c r="J44" s="99">
        <f t="shared" si="2"/>
        <v>374530130</v>
      </c>
      <c r="K44" s="99">
        <f t="shared" si="2"/>
        <v>347260869</v>
      </c>
      <c r="L44" s="99">
        <f t="shared" si="2"/>
        <v>392224908</v>
      </c>
      <c r="M44" s="99">
        <f t="shared" si="2"/>
        <v>472527932</v>
      </c>
      <c r="N44" s="99">
        <f t="shared" si="2"/>
        <v>366940092</v>
      </c>
      <c r="O44" s="134">
        <f>SUM(I44:N44)</f>
        <v>1953483931</v>
      </c>
      <c r="P44" s="103">
        <f>SUM(H44,O44)</f>
        <v>2105386404</v>
      </c>
    </row>
    <row r="45" spans="3:17" s="61" customFormat="1" ht="30" customHeight="1" thickBot="1" thickTop="1">
      <c r="C45" s="100" t="s">
        <v>78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50808934</v>
      </c>
      <c r="G46" s="60">
        <f>SUM(G47,G53,G56,G60,G64,G65)</f>
        <v>83887771</v>
      </c>
      <c r="H46" s="85">
        <f>SUM(F46:G46)</f>
        <v>134696705</v>
      </c>
      <c r="I46" s="135">
        <f aca="true" t="shared" si="3" ref="I46:N46">SUM(I47,I53,I56,I60,I64,I65)</f>
        <v>0</v>
      </c>
      <c r="J46" s="60">
        <f t="shared" si="3"/>
        <v>219413863</v>
      </c>
      <c r="K46" s="60">
        <f t="shared" si="3"/>
        <v>186749563</v>
      </c>
      <c r="L46" s="60">
        <f t="shared" si="3"/>
        <v>149981268</v>
      </c>
      <c r="M46" s="60">
        <f t="shared" si="3"/>
        <v>126629303</v>
      </c>
      <c r="N46" s="60">
        <f t="shared" si="3"/>
        <v>74543139</v>
      </c>
      <c r="O46" s="129">
        <f>SUM(I46:N46)</f>
        <v>757317136</v>
      </c>
      <c r="P46" s="87">
        <f>SUM(O46,H46)</f>
        <v>892013841</v>
      </c>
      <c r="Q46" s="17"/>
    </row>
    <row r="47" spans="3:16" s="61" customFormat="1" ht="30" customHeight="1">
      <c r="C47" s="62"/>
      <c r="D47" s="63" t="s">
        <v>43</v>
      </c>
      <c r="E47" s="64"/>
      <c r="F47" s="65">
        <v>11802655</v>
      </c>
      <c r="G47" s="65">
        <v>20267509</v>
      </c>
      <c r="H47" s="66">
        <v>32070164</v>
      </c>
      <c r="I47" s="136">
        <v>0</v>
      </c>
      <c r="J47" s="65">
        <v>40265929</v>
      </c>
      <c r="K47" s="65">
        <v>35594027</v>
      </c>
      <c r="L47" s="65">
        <v>27791046</v>
      </c>
      <c r="M47" s="65">
        <v>25995367</v>
      </c>
      <c r="N47" s="65">
        <v>25438949</v>
      </c>
      <c r="O47" s="130">
        <v>155085318</v>
      </c>
      <c r="P47" s="68">
        <v>187155482</v>
      </c>
    </row>
    <row r="48" spans="3:16" s="61" customFormat="1" ht="30" customHeight="1">
      <c r="C48" s="62"/>
      <c r="D48" s="63"/>
      <c r="E48" s="69" t="s">
        <v>44</v>
      </c>
      <c r="F48" s="65">
        <v>9870164</v>
      </c>
      <c r="G48" s="65">
        <v>15244493</v>
      </c>
      <c r="H48" s="66">
        <v>25114657</v>
      </c>
      <c r="I48" s="136">
        <v>0</v>
      </c>
      <c r="J48" s="65">
        <v>28319364</v>
      </c>
      <c r="K48" s="65">
        <v>23508181</v>
      </c>
      <c r="L48" s="65">
        <v>18475674</v>
      </c>
      <c r="M48" s="65">
        <v>17554550</v>
      </c>
      <c r="N48" s="65">
        <v>17048081</v>
      </c>
      <c r="O48" s="130">
        <v>104905850</v>
      </c>
      <c r="P48" s="68">
        <v>130020507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v>0</v>
      </c>
      <c r="I49" s="136">
        <v>0</v>
      </c>
      <c r="J49" s="65">
        <v>80388</v>
      </c>
      <c r="K49" s="65">
        <v>398733</v>
      </c>
      <c r="L49" s="65">
        <v>496293</v>
      </c>
      <c r="M49" s="65">
        <v>1283936</v>
      </c>
      <c r="N49" s="65">
        <v>2286442</v>
      </c>
      <c r="O49" s="130">
        <v>4545792</v>
      </c>
      <c r="P49" s="68">
        <v>4545792</v>
      </c>
    </row>
    <row r="50" spans="3:16" s="61" customFormat="1" ht="30" customHeight="1">
      <c r="C50" s="62"/>
      <c r="D50" s="63"/>
      <c r="E50" s="69" t="s">
        <v>46</v>
      </c>
      <c r="F50" s="65">
        <v>660491</v>
      </c>
      <c r="G50" s="65">
        <v>1937932</v>
      </c>
      <c r="H50" s="66">
        <v>2598423</v>
      </c>
      <c r="I50" s="136">
        <v>0</v>
      </c>
      <c r="J50" s="65">
        <v>4920838</v>
      </c>
      <c r="K50" s="65">
        <v>4602678</v>
      </c>
      <c r="L50" s="65">
        <v>3259812</v>
      </c>
      <c r="M50" s="65">
        <v>3475583</v>
      </c>
      <c r="N50" s="65">
        <v>3620622</v>
      </c>
      <c r="O50" s="130">
        <v>19879533</v>
      </c>
      <c r="P50" s="68">
        <v>22477956</v>
      </c>
    </row>
    <row r="51" spans="3:16" s="61" customFormat="1" ht="30" customHeight="1">
      <c r="C51" s="62"/>
      <c r="D51" s="63"/>
      <c r="E51" s="69" t="s">
        <v>47</v>
      </c>
      <c r="F51" s="65">
        <v>970756</v>
      </c>
      <c r="G51" s="65">
        <v>2718160</v>
      </c>
      <c r="H51" s="66">
        <v>3688916</v>
      </c>
      <c r="I51" s="136">
        <v>0</v>
      </c>
      <c r="J51" s="65">
        <v>5016629</v>
      </c>
      <c r="K51" s="65">
        <v>5112565</v>
      </c>
      <c r="L51" s="65">
        <v>4026206</v>
      </c>
      <c r="M51" s="65">
        <v>2509576</v>
      </c>
      <c r="N51" s="65">
        <v>1560496</v>
      </c>
      <c r="O51" s="130">
        <v>18225472</v>
      </c>
      <c r="P51" s="68">
        <v>21914388</v>
      </c>
    </row>
    <row r="52" spans="3:16" s="61" customFormat="1" ht="30" customHeight="1">
      <c r="C52" s="62"/>
      <c r="D52" s="63"/>
      <c r="E52" s="69" t="s">
        <v>48</v>
      </c>
      <c r="F52" s="65">
        <v>301244</v>
      </c>
      <c r="G52" s="65">
        <v>366924</v>
      </c>
      <c r="H52" s="66">
        <v>668168</v>
      </c>
      <c r="I52" s="136">
        <v>0</v>
      </c>
      <c r="J52" s="65">
        <v>1928710</v>
      </c>
      <c r="K52" s="65">
        <v>1971870</v>
      </c>
      <c r="L52" s="65">
        <v>1533061</v>
      </c>
      <c r="M52" s="65">
        <v>1171722</v>
      </c>
      <c r="N52" s="65">
        <v>923308</v>
      </c>
      <c r="O52" s="130">
        <v>7528671</v>
      </c>
      <c r="P52" s="68">
        <v>8196839</v>
      </c>
    </row>
    <row r="53" spans="3:16" s="61" customFormat="1" ht="30" customHeight="1">
      <c r="C53" s="62"/>
      <c r="D53" s="70" t="s">
        <v>49</v>
      </c>
      <c r="E53" s="71"/>
      <c r="F53" s="65">
        <v>22165894</v>
      </c>
      <c r="G53" s="65">
        <v>43783770</v>
      </c>
      <c r="H53" s="66">
        <v>65949664</v>
      </c>
      <c r="I53" s="136">
        <v>0</v>
      </c>
      <c r="J53" s="65">
        <v>111211123</v>
      </c>
      <c r="K53" s="65">
        <v>93244192</v>
      </c>
      <c r="L53" s="65">
        <v>64306314</v>
      </c>
      <c r="M53" s="65">
        <v>51346522</v>
      </c>
      <c r="N53" s="65">
        <v>23025749</v>
      </c>
      <c r="O53" s="130">
        <v>343133900</v>
      </c>
      <c r="P53" s="68">
        <v>409083564</v>
      </c>
    </row>
    <row r="54" spans="3:16" s="61" customFormat="1" ht="30" customHeight="1">
      <c r="C54" s="62"/>
      <c r="D54" s="63"/>
      <c r="E54" s="69" t="s">
        <v>50</v>
      </c>
      <c r="F54" s="65">
        <v>17908934</v>
      </c>
      <c r="G54" s="65">
        <v>32181266</v>
      </c>
      <c r="H54" s="66">
        <v>50090200</v>
      </c>
      <c r="I54" s="136">
        <v>0</v>
      </c>
      <c r="J54" s="65">
        <v>80493577</v>
      </c>
      <c r="K54" s="65">
        <v>67493145</v>
      </c>
      <c r="L54" s="65">
        <v>49621762</v>
      </c>
      <c r="M54" s="65">
        <v>41605120</v>
      </c>
      <c r="N54" s="65">
        <v>19645219</v>
      </c>
      <c r="O54" s="130">
        <v>258858823</v>
      </c>
      <c r="P54" s="68">
        <v>308949023</v>
      </c>
    </row>
    <row r="55" spans="3:16" s="61" customFormat="1" ht="30" customHeight="1">
      <c r="C55" s="62"/>
      <c r="D55" s="63"/>
      <c r="E55" s="69" t="s">
        <v>51</v>
      </c>
      <c r="F55" s="65">
        <v>4256960</v>
      </c>
      <c r="G55" s="65">
        <v>11602504</v>
      </c>
      <c r="H55" s="66">
        <v>15859464</v>
      </c>
      <c r="I55" s="136">
        <v>0</v>
      </c>
      <c r="J55" s="65">
        <v>30717546</v>
      </c>
      <c r="K55" s="65">
        <v>25751047</v>
      </c>
      <c r="L55" s="65">
        <v>14684552</v>
      </c>
      <c r="M55" s="65">
        <v>9741402</v>
      </c>
      <c r="N55" s="65">
        <v>3380530</v>
      </c>
      <c r="O55" s="130">
        <v>84275077</v>
      </c>
      <c r="P55" s="68">
        <v>100134541</v>
      </c>
    </row>
    <row r="56" spans="3:16" s="61" customFormat="1" ht="30" customHeight="1">
      <c r="C56" s="62"/>
      <c r="D56" s="70" t="s">
        <v>52</v>
      </c>
      <c r="E56" s="71"/>
      <c r="F56" s="65">
        <v>212832</v>
      </c>
      <c r="G56" s="65">
        <v>705564</v>
      </c>
      <c r="H56" s="66">
        <v>918396</v>
      </c>
      <c r="I56" s="136">
        <v>0</v>
      </c>
      <c r="J56" s="65">
        <v>9412572</v>
      </c>
      <c r="K56" s="65">
        <v>12408562</v>
      </c>
      <c r="L56" s="65">
        <v>20675162</v>
      </c>
      <c r="M56" s="65">
        <v>18544722</v>
      </c>
      <c r="N56" s="65">
        <v>10744731</v>
      </c>
      <c r="O56" s="130">
        <v>71785749</v>
      </c>
      <c r="P56" s="68">
        <v>72704145</v>
      </c>
    </row>
    <row r="57" spans="3:16" s="61" customFormat="1" ht="30" customHeight="1">
      <c r="C57" s="62"/>
      <c r="D57" s="63"/>
      <c r="E57" s="69" t="s">
        <v>53</v>
      </c>
      <c r="F57" s="65">
        <v>171612</v>
      </c>
      <c r="G57" s="65">
        <v>654858</v>
      </c>
      <c r="H57" s="66">
        <v>826470</v>
      </c>
      <c r="I57" s="136">
        <v>0</v>
      </c>
      <c r="J57" s="65">
        <v>7414444</v>
      </c>
      <c r="K57" s="65">
        <v>10189586</v>
      </c>
      <c r="L57" s="65">
        <v>18558074</v>
      </c>
      <c r="M57" s="65">
        <v>17679919</v>
      </c>
      <c r="N57" s="65">
        <v>10285371</v>
      </c>
      <c r="O57" s="130">
        <v>64127394</v>
      </c>
      <c r="P57" s="68">
        <v>64953864</v>
      </c>
    </row>
    <row r="58" spans="3:16" s="61" customFormat="1" ht="30" customHeight="1">
      <c r="C58" s="62"/>
      <c r="D58" s="63"/>
      <c r="E58" s="72" t="s">
        <v>54</v>
      </c>
      <c r="F58" s="65">
        <v>41220</v>
      </c>
      <c r="G58" s="65">
        <v>50706</v>
      </c>
      <c r="H58" s="66">
        <v>91926</v>
      </c>
      <c r="I58" s="136">
        <v>0</v>
      </c>
      <c r="J58" s="65">
        <v>1955846</v>
      </c>
      <c r="K58" s="65">
        <v>2218976</v>
      </c>
      <c r="L58" s="65">
        <v>2117088</v>
      </c>
      <c r="M58" s="65">
        <v>864803</v>
      </c>
      <c r="N58" s="65">
        <v>459360</v>
      </c>
      <c r="O58" s="130">
        <v>7616073</v>
      </c>
      <c r="P58" s="68">
        <v>7707999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0</v>
      </c>
      <c r="H59" s="66">
        <v>0</v>
      </c>
      <c r="I59" s="136">
        <v>0</v>
      </c>
      <c r="J59" s="65">
        <v>42282</v>
      </c>
      <c r="K59" s="65">
        <v>0</v>
      </c>
      <c r="L59" s="65">
        <v>0</v>
      </c>
      <c r="M59" s="65">
        <v>0</v>
      </c>
      <c r="N59" s="65">
        <v>0</v>
      </c>
      <c r="O59" s="130">
        <v>42282</v>
      </c>
      <c r="P59" s="68">
        <v>42282</v>
      </c>
    </row>
    <row r="60" spans="3:16" s="61" customFormat="1" ht="30" customHeight="1">
      <c r="C60" s="62"/>
      <c r="D60" s="70" t="s">
        <v>56</v>
      </c>
      <c r="E60" s="71"/>
      <c r="F60" s="65">
        <f>SUM(F61:F63)</f>
        <v>6941218</v>
      </c>
      <c r="G60" s="65">
        <f>SUM(G61:G63)</f>
        <v>8141861</v>
      </c>
      <c r="H60" s="66">
        <f>SUM(F60:G60)</f>
        <v>15083079</v>
      </c>
      <c r="I60" s="136">
        <f aca="true" t="shared" si="4" ref="I60:N60">SUM(I61:I63)</f>
        <v>0</v>
      </c>
      <c r="J60" s="65">
        <f t="shared" si="4"/>
        <v>11323111</v>
      </c>
      <c r="K60" s="65">
        <f t="shared" si="4"/>
        <v>15078337</v>
      </c>
      <c r="L60" s="65">
        <f t="shared" si="4"/>
        <v>12010591</v>
      </c>
      <c r="M60" s="65">
        <f t="shared" si="4"/>
        <v>8959183</v>
      </c>
      <c r="N60" s="65">
        <f t="shared" si="4"/>
        <v>5319494</v>
      </c>
      <c r="O60" s="130">
        <f>SUM(I60:N60)</f>
        <v>52690716</v>
      </c>
      <c r="P60" s="68">
        <f>SUM(H60,O60)</f>
        <v>67773795</v>
      </c>
    </row>
    <row r="61" spans="3:16" s="61" customFormat="1" ht="30" customHeight="1">
      <c r="C61" s="62"/>
      <c r="D61" s="63"/>
      <c r="E61" s="72" t="s">
        <v>57</v>
      </c>
      <c r="F61" s="65">
        <v>2345794</v>
      </c>
      <c r="G61" s="65">
        <v>4744602</v>
      </c>
      <c r="H61" s="66">
        <v>7090396</v>
      </c>
      <c r="I61" s="136">
        <v>0</v>
      </c>
      <c r="J61" s="65">
        <v>7951846</v>
      </c>
      <c r="K61" s="65">
        <v>13319240</v>
      </c>
      <c r="L61" s="65">
        <v>10796590</v>
      </c>
      <c r="M61" s="65">
        <v>8463363</v>
      </c>
      <c r="N61" s="65">
        <v>5301318</v>
      </c>
      <c r="O61" s="130">
        <v>45832357</v>
      </c>
      <c r="P61" s="68">
        <v>52922753</v>
      </c>
    </row>
    <row r="62" spans="3:16" s="61" customFormat="1" ht="30" customHeight="1">
      <c r="C62" s="62"/>
      <c r="D62" s="63"/>
      <c r="E62" s="72" t="s">
        <v>58</v>
      </c>
      <c r="F62" s="65">
        <v>794661</v>
      </c>
      <c r="G62" s="65">
        <v>644541</v>
      </c>
      <c r="H62" s="66">
        <f>SUM(F62:G62)</f>
        <v>1439202</v>
      </c>
      <c r="I62" s="136">
        <v>0</v>
      </c>
      <c r="J62" s="65">
        <v>948862</v>
      </c>
      <c r="K62" s="65">
        <v>587278</v>
      </c>
      <c r="L62" s="65">
        <v>342774</v>
      </c>
      <c r="M62" s="65">
        <v>213558</v>
      </c>
      <c r="N62" s="65">
        <v>18176</v>
      </c>
      <c r="O62" s="130">
        <f>SUM(I62:N62)</f>
        <v>2110648</v>
      </c>
      <c r="P62" s="68">
        <f>SUM(H62,O62)</f>
        <v>3549850</v>
      </c>
    </row>
    <row r="63" spans="3:16" s="61" customFormat="1" ht="30" customHeight="1">
      <c r="C63" s="62"/>
      <c r="D63" s="63"/>
      <c r="E63" s="72" t="s">
        <v>59</v>
      </c>
      <c r="F63" s="65">
        <v>3800763</v>
      </c>
      <c r="G63" s="65">
        <v>2752718</v>
      </c>
      <c r="H63" s="66">
        <f>SUM(F63:G63)</f>
        <v>6553481</v>
      </c>
      <c r="I63" s="136">
        <v>0</v>
      </c>
      <c r="J63" s="65">
        <v>2422403</v>
      </c>
      <c r="K63" s="65">
        <v>1171819</v>
      </c>
      <c r="L63" s="65">
        <v>871227</v>
      </c>
      <c r="M63" s="65">
        <v>282262</v>
      </c>
      <c r="N63" s="65">
        <v>0</v>
      </c>
      <c r="O63" s="130">
        <v>4747711</v>
      </c>
      <c r="P63" s="68">
        <f>SUM(H63,O63)</f>
        <v>11301192</v>
      </c>
    </row>
    <row r="64" spans="3:16" s="61" customFormat="1" ht="30" customHeight="1">
      <c r="C64" s="62"/>
      <c r="D64" s="74" t="s">
        <v>60</v>
      </c>
      <c r="E64" s="75"/>
      <c r="F64" s="65">
        <v>954434</v>
      </c>
      <c r="G64" s="65">
        <v>2082660</v>
      </c>
      <c r="H64" s="66">
        <v>3037094</v>
      </c>
      <c r="I64" s="136">
        <v>0</v>
      </c>
      <c r="J64" s="65">
        <v>12786117</v>
      </c>
      <c r="K64" s="65">
        <v>8983528</v>
      </c>
      <c r="L64" s="65">
        <v>10042588</v>
      </c>
      <c r="M64" s="65">
        <v>11421359</v>
      </c>
      <c r="N64" s="65">
        <v>5029545</v>
      </c>
      <c r="O64" s="130">
        <v>48263137</v>
      </c>
      <c r="P64" s="68">
        <v>51300231</v>
      </c>
    </row>
    <row r="65" spans="3:16" s="61" customFormat="1" ht="30" customHeight="1" thickBot="1">
      <c r="C65" s="76"/>
      <c r="D65" s="77" t="s">
        <v>61</v>
      </c>
      <c r="E65" s="78"/>
      <c r="F65" s="79">
        <v>8731901</v>
      </c>
      <c r="G65" s="79">
        <v>8906407</v>
      </c>
      <c r="H65" s="80">
        <v>17638308</v>
      </c>
      <c r="I65" s="137">
        <v>0</v>
      </c>
      <c r="J65" s="79">
        <v>34415011</v>
      </c>
      <c r="K65" s="79">
        <v>21440917</v>
      </c>
      <c r="L65" s="79">
        <v>15155567</v>
      </c>
      <c r="M65" s="79">
        <v>10362150</v>
      </c>
      <c r="N65" s="79">
        <v>4984671</v>
      </c>
      <c r="O65" s="131">
        <v>86358316</v>
      </c>
      <c r="P65" s="82">
        <v>103996624</v>
      </c>
    </row>
    <row r="66" spans="3:16" s="61" customFormat="1" ht="30" customHeight="1">
      <c r="C66" s="59" t="s">
        <v>62</v>
      </c>
      <c r="D66" s="83"/>
      <c r="E66" s="84"/>
      <c r="F66" s="60">
        <v>561652</v>
      </c>
      <c r="G66" s="60">
        <v>1934258</v>
      </c>
      <c r="H66" s="85">
        <v>2495910</v>
      </c>
      <c r="I66" s="135">
        <v>0</v>
      </c>
      <c r="J66" s="60">
        <v>79466104</v>
      </c>
      <c r="K66" s="60">
        <v>76972603</v>
      </c>
      <c r="L66" s="60">
        <v>94789131</v>
      </c>
      <c r="M66" s="60">
        <v>95274786</v>
      </c>
      <c r="N66" s="60">
        <v>68572701</v>
      </c>
      <c r="O66" s="129">
        <v>415075325</v>
      </c>
      <c r="P66" s="87">
        <v>417571235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v>0</v>
      </c>
      <c r="I67" s="138">
        <v>0</v>
      </c>
      <c r="J67" s="89">
        <v>5861032</v>
      </c>
      <c r="K67" s="89">
        <v>9063546</v>
      </c>
      <c r="L67" s="89">
        <v>9754162</v>
      </c>
      <c r="M67" s="89">
        <v>8185384</v>
      </c>
      <c r="N67" s="89">
        <v>2188969</v>
      </c>
      <c r="O67" s="132">
        <v>35053093</v>
      </c>
      <c r="P67" s="92">
        <v>35053093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6">
        <v>0</v>
      </c>
      <c r="I68" s="138">
        <v>0</v>
      </c>
      <c r="J68" s="65">
        <v>326907</v>
      </c>
      <c r="K68" s="65">
        <v>421155</v>
      </c>
      <c r="L68" s="65">
        <v>225531</v>
      </c>
      <c r="M68" s="65">
        <v>113796</v>
      </c>
      <c r="N68" s="65">
        <v>294939</v>
      </c>
      <c r="O68" s="130">
        <v>1382328</v>
      </c>
      <c r="P68" s="68">
        <v>1382328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6">
        <v>0</v>
      </c>
      <c r="I69" s="138">
        <v>0</v>
      </c>
      <c r="J69" s="65">
        <v>41519714</v>
      </c>
      <c r="K69" s="65">
        <v>31302775</v>
      </c>
      <c r="L69" s="65">
        <v>24821305</v>
      </c>
      <c r="M69" s="65">
        <v>16589927</v>
      </c>
      <c r="N69" s="65">
        <v>8603181</v>
      </c>
      <c r="O69" s="130">
        <v>122836902</v>
      </c>
      <c r="P69" s="68">
        <v>122836902</v>
      </c>
    </row>
    <row r="70" spans="3:16" s="61" customFormat="1" ht="30" customHeight="1">
      <c r="C70" s="62"/>
      <c r="D70" s="74" t="s">
        <v>65</v>
      </c>
      <c r="E70" s="75"/>
      <c r="F70" s="65">
        <v>0</v>
      </c>
      <c r="G70" s="65">
        <v>60381</v>
      </c>
      <c r="H70" s="66">
        <v>60381</v>
      </c>
      <c r="I70" s="136">
        <v>0</v>
      </c>
      <c r="J70" s="65">
        <v>4139499</v>
      </c>
      <c r="K70" s="65">
        <v>3752250</v>
      </c>
      <c r="L70" s="65">
        <v>8765328</v>
      </c>
      <c r="M70" s="65">
        <v>4084340</v>
      </c>
      <c r="N70" s="65">
        <v>5667366</v>
      </c>
      <c r="O70" s="130">
        <v>26408783</v>
      </c>
      <c r="P70" s="68">
        <v>26469164</v>
      </c>
    </row>
    <row r="71" spans="3:16" s="61" customFormat="1" ht="30" customHeight="1">
      <c r="C71" s="62"/>
      <c r="D71" s="74" t="s">
        <v>66</v>
      </c>
      <c r="E71" s="75"/>
      <c r="F71" s="65">
        <v>561652</v>
      </c>
      <c r="G71" s="65">
        <v>1664042</v>
      </c>
      <c r="H71" s="66">
        <v>2225694</v>
      </c>
      <c r="I71" s="136">
        <v>0</v>
      </c>
      <c r="J71" s="65">
        <v>13336873</v>
      </c>
      <c r="K71" s="65">
        <v>9041744</v>
      </c>
      <c r="L71" s="65">
        <v>11751719</v>
      </c>
      <c r="M71" s="65">
        <v>5650991</v>
      </c>
      <c r="N71" s="65">
        <v>3242065</v>
      </c>
      <c r="O71" s="130">
        <v>43023392</v>
      </c>
      <c r="P71" s="68">
        <v>45249086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209835</v>
      </c>
      <c r="H72" s="66">
        <v>209835</v>
      </c>
      <c r="I72" s="138">
        <v>0</v>
      </c>
      <c r="J72" s="65">
        <v>13091793</v>
      </c>
      <c r="K72" s="65">
        <v>21836509</v>
      </c>
      <c r="L72" s="65">
        <v>23254782</v>
      </c>
      <c r="M72" s="65">
        <v>18662065</v>
      </c>
      <c r="N72" s="65">
        <v>8490260</v>
      </c>
      <c r="O72" s="130">
        <v>85335409</v>
      </c>
      <c r="P72" s="68">
        <v>85545244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6">
        <v>0</v>
      </c>
      <c r="I73" s="138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v>0</v>
      </c>
      <c r="P73" s="68">
        <v>0</v>
      </c>
    </row>
    <row r="74" spans="3:16" s="61" customFormat="1" ht="30" customHeight="1">
      <c r="C74" s="62"/>
      <c r="D74" s="181" t="s">
        <v>69</v>
      </c>
      <c r="E74" s="200"/>
      <c r="F74" s="65">
        <v>0</v>
      </c>
      <c r="G74" s="65">
        <v>0</v>
      </c>
      <c r="H74" s="66">
        <v>0</v>
      </c>
      <c r="I74" s="138">
        <v>0</v>
      </c>
      <c r="J74" s="65">
        <v>1190286</v>
      </c>
      <c r="K74" s="65">
        <v>1554624</v>
      </c>
      <c r="L74" s="65">
        <v>16216304</v>
      </c>
      <c r="M74" s="65">
        <v>41988283</v>
      </c>
      <c r="N74" s="65">
        <v>40085921</v>
      </c>
      <c r="O74" s="130">
        <v>101035418</v>
      </c>
      <c r="P74" s="68">
        <v>101035418</v>
      </c>
    </row>
    <row r="75" spans="3:16" s="61" customFormat="1" ht="30" customHeight="1" thickBot="1">
      <c r="C75" s="76"/>
      <c r="D75" s="183" t="s">
        <v>70</v>
      </c>
      <c r="E75" s="184"/>
      <c r="F75" s="93">
        <v>0</v>
      </c>
      <c r="G75" s="93">
        <v>0</v>
      </c>
      <c r="H75" s="94">
        <v>0</v>
      </c>
      <c r="I75" s="139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v>0</v>
      </c>
      <c r="P75" s="96">
        <v>0</v>
      </c>
    </row>
    <row r="76" spans="3:16" s="61" customFormat="1" ht="30" customHeight="1">
      <c r="C76" s="59" t="s">
        <v>71</v>
      </c>
      <c r="D76" s="83"/>
      <c r="E76" s="84"/>
      <c r="F76" s="60">
        <v>0</v>
      </c>
      <c r="G76" s="60">
        <v>0</v>
      </c>
      <c r="H76" s="85">
        <v>0</v>
      </c>
      <c r="I76" s="140">
        <v>0</v>
      </c>
      <c r="J76" s="60">
        <v>38895477</v>
      </c>
      <c r="K76" s="60">
        <v>48333174</v>
      </c>
      <c r="L76" s="60">
        <v>107117296</v>
      </c>
      <c r="M76" s="60">
        <v>201104250</v>
      </c>
      <c r="N76" s="60">
        <v>185354594</v>
      </c>
      <c r="O76" s="129">
        <v>580804791</v>
      </c>
      <c r="P76" s="87">
        <v>580804791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v>0</v>
      </c>
      <c r="I77" s="138">
        <v>0</v>
      </c>
      <c r="J77" s="65">
        <v>3391651</v>
      </c>
      <c r="K77" s="65">
        <v>6986643</v>
      </c>
      <c r="L77" s="65">
        <v>43733048</v>
      </c>
      <c r="M77" s="65">
        <v>102480319</v>
      </c>
      <c r="N77" s="65">
        <v>103114852</v>
      </c>
      <c r="O77" s="130">
        <v>259706513</v>
      </c>
      <c r="P77" s="68">
        <v>259706513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v>0</v>
      </c>
      <c r="I78" s="138">
        <v>0</v>
      </c>
      <c r="J78" s="65">
        <v>33243962</v>
      </c>
      <c r="K78" s="65">
        <v>37668446</v>
      </c>
      <c r="L78" s="65">
        <v>47835467</v>
      </c>
      <c r="M78" s="65">
        <v>46344742</v>
      </c>
      <c r="N78" s="65">
        <v>27199062</v>
      </c>
      <c r="O78" s="130">
        <v>192291679</v>
      </c>
      <c r="P78" s="68">
        <v>192291679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v>0</v>
      </c>
      <c r="I79" s="141">
        <v>0</v>
      </c>
      <c r="J79" s="79">
        <v>2259864</v>
      </c>
      <c r="K79" s="79">
        <v>3678085</v>
      </c>
      <c r="L79" s="79">
        <v>15548781</v>
      </c>
      <c r="M79" s="79">
        <v>52279189</v>
      </c>
      <c r="N79" s="79">
        <v>55040680</v>
      </c>
      <c r="O79" s="131">
        <v>128806599</v>
      </c>
      <c r="P79" s="82">
        <v>128806599</v>
      </c>
    </row>
    <row r="80" spans="3:16" s="61" customFormat="1" ht="30" customHeight="1" thickBot="1">
      <c r="C80" s="185" t="s">
        <v>75</v>
      </c>
      <c r="D80" s="186"/>
      <c r="E80" s="186"/>
      <c r="F80" s="99">
        <f>SUM(F46,F66,F76)</f>
        <v>51370586</v>
      </c>
      <c r="G80" s="99">
        <f>SUM(G46,G66,G76)</f>
        <v>85822029</v>
      </c>
      <c r="H80" s="101">
        <f>SUM(F80:G80)</f>
        <v>137192615</v>
      </c>
      <c r="I80" s="142">
        <f aca="true" t="shared" si="5" ref="I80:N80">SUM(I46,I66,I76)</f>
        <v>0</v>
      </c>
      <c r="J80" s="99">
        <f t="shared" si="5"/>
        <v>337775444</v>
      </c>
      <c r="K80" s="99">
        <f t="shared" si="5"/>
        <v>312055340</v>
      </c>
      <c r="L80" s="99">
        <f t="shared" si="5"/>
        <v>351887695</v>
      </c>
      <c r="M80" s="99">
        <f t="shared" si="5"/>
        <v>423008339</v>
      </c>
      <c r="N80" s="99">
        <f t="shared" si="5"/>
        <v>328470434</v>
      </c>
      <c r="O80" s="134">
        <f>SUM(I80:N80)</f>
        <v>1753197252</v>
      </c>
      <c r="P80" s="103">
        <f>SUM(H80,O80)</f>
        <v>1890389867</v>
      </c>
    </row>
    <row r="81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8:E38"/>
    <mergeCell ref="D39:E39"/>
    <mergeCell ref="C44:E44"/>
    <mergeCell ref="D74:E74"/>
    <mergeCell ref="D75:E75"/>
    <mergeCell ref="C80:E80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2016-08-12T07:10:39Z</cp:lastPrinted>
  <dcterms:created xsi:type="dcterms:W3CDTF">2012-04-10T04:28:23Z</dcterms:created>
  <dcterms:modified xsi:type="dcterms:W3CDTF">2018-07-02T01:46:48Z</dcterms:modified>
  <cp:category/>
  <cp:version/>
  <cp:contentType/>
  <cp:contentStatus/>
</cp:coreProperties>
</file>