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3930" windowWidth="10140" windowHeight="6225" activeTab="0"/>
  </bookViews>
  <sheets>
    <sheet name="１" sheetId="1" r:id="rId1"/>
    <sheet name="２" sheetId="2" r:id="rId2"/>
    <sheet name="３ " sheetId="3" r:id="rId3"/>
  </sheets>
  <definedNames/>
  <calcPr fullCalcOnLoad="1"/>
</workbook>
</file>

<file path=xl/sharedStrings.xml><?xml version="1.0" encoding="utf-8"?>
<sst xmlns="http://schemas.openxmlformats.org/spreadsheetml/2006/main" count="263" uniqueCount="90">
  <si>
    <t>山口県国保連合会</t>
  </si>
  <si>
    <t>要介護１</t>
  </si>
  <si>
    <t>要介護２</t>
  </si>
  <si>
    <t>要介護３</t>
  </si>
  <si>
    <t>要介護４</t>
  </si>
  <si>
    <t>要介護５</t>
  </si>
  <si>
    <t>合計</t>
  </si>
  <si>
    <t>要支援１</t>
  </si>
  <si>
    <t>要支援２</t>
  </si>
  <si>
    <t>計</t>
  </si>
  <si>
    <t>要支援１</t>
  </si>
  <si>
    <t>計</t>
  </si>
  <si>
    <t>合計</t>
  </si>
  <si>
    <t>　第１号被保険者</t>
  </si>
  <si>
    <t>　　６５歳以上７５歳未満</t>
  </si>
  <si>
    <t>　　７５歳以上</t>
  </si>
  <si>
    <t>　第２号被保険者</t>
  </si>
  <si>
    <t>　　　総　　数</t>
  </si>
  <si>
    <t>予防給付</t>
  </si>
  <si>
    <t>介護給付</t>
  </si>
  <si>
    <t>介護老人福祉施設</t>
  </si>
  <si>
    <t>介護療養型医療施設</t>
  </si>
  <si>
    <t>65歳以上75歳未満</t>
  </si>
  <si>
    <t>75歳以上</t>
  </si>
  <si>
    <t>総　　数</t>
  </si>
  <si>
    <t>区　　分</t>
  </si>
  <si>
    <t>下関市の介護保険事業の実施状況</t>
  </si>
  <si>
    <t>１．第１号被保険者数</t>
  </si>
  <si>
    <t>２．要介護（要支援）認定者数</t>
  </si>
  <si>
    <t>３．居宅介護（介護予防）サービス受給者数</t>
  </si>
  <si>
    <t>４．地域密着型（介護予防）サービス受給者数</t>
  </si>
  <si>
    <t>５．施設介護サービス受給者数</t>
  </si>
  <si>
    <t>６．保険給付状況（介護給付・予防給付）</t>
  </si>
  <si>
    <t>要支援２</t>
  </si>
  <si>
    <t>経過的
要介護</t>
  </si>
  <si>
    <t>介護老人保健施設</t>
  </si>
  <si>
    <t>山口県国保連合会</t>
  </si>
  <si>
    <t>種　　類</t>
  </si>
  <si>
    <t>予防給付</t>
  </si>
  <si>
    <t>介護給付</t>
  </si>
  <si>
    <t>経過的
要介護</t>
  </si>
  <si>
    <t>ア　件数</t>
  </si>
  <si>
    <t>居宅（介護予防）サービス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</si>
  <si>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</si>
  <si>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</si>
  <si>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</si>
  <si>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</si>
  <si>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</si>
  <si>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</si>
  <si>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通所サービス</t>
  </si>
  <si>
    <t>通所介護</t>
  </si>
  <si>
    <t>通所リハビリテーション</t>
  </si>
  <si>
    <t>短期入所サービス</t>
  </si>
  <si>
    <t>短期入所生活介護</t>
  </si>
  <si>
    <t>短期入所療養介護（介護老人保健施設）</t>
  </si>
  <si>
    <t>短期入所療養介護（介護療養型医療施設等）</t>
  </si>
  <si>
    <t>福祉用具・住宅改修サービス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</si>
  <si>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</si>
  <si>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</si>
  <si>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</si>
  <si>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</si>
  <si>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</si>
  <si>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</si>
  <si>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</si>
  <si>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</si>
  <si>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</si>
  <si>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</si>
  <si>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</si>
  <si>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</si>
  <si>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</si>
  <si>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複合型サービス（看護小規模多機能型居宅介護）</t>
  </si>
  <si>
    <t>施設サービス</t>
  </si>
  <si>
    <t>介護老人福祉施設</t>
  </si>
  <si>
    <t>介護老人保健施設</t>
  </si>
  <si>
    <t>介護療養型医療施設</t>
  </si>
  <si>
    <t>　　　総　　計</t>
  </si>
  <si>
    <t>イ　単位数</t>
  </si>
  <si>
    <t>ウ　費用額</t>
  </si>
  <si>
    <t>エ　給付費</t>
  </si>
  <si>
    <t>地域密着型通所介護</t>
  </si>
  <si>
    <t>訪問介護</t>
  </si>
  <si>
    <t>訪問入浴介護</t>
  </si>
  <si>
    <t>訪問看護</t>
  </si>
  <si>
    <t>訪問リハビリテーション</t>
  </si>
  <si>
    <t>居宅療養管理指導</t>
  </si>
  <si>
    <t>短期入所生活介護</t>
  </si>
  <si>
    <t>短期入所療養介護（介護老人保健施設）</t>
  </si>
  <si>
    <t>短期入所療養介護（介護療養型医療施設等）</t>
  </si>
  <si>
    <t>定期巡回・随時対応型訪問介護看護</t>
  </si>
  <si>
    <t>（平成 28年 7月分）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</si>
</sst>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[$-411]gggee&quot;年 &quot;mm&quot;月 &quot;dd&quot;日作成&quot;"/>
    <numFmt numFmtId="178" formatCode="#,##0_ "/>
    <numFmt numFmtId="179" formatCode="&quot;保険者番号：&quot;000000"/>
    <numFmt numFmtId="180" formatCode="&quot;保険者名：&quot;@"/>
    <numFmt numFmtId="181" formatCode="[$-411]&quot;(&quot;ggg\ ee&quot;年 &quot;\ m&quot;月分）&quot;"/>
    <numFmt numFmtId="182" formatCode="&quot;保険者名　：&quot;@"/>
    <numFmt numFmtId="183" formatCode="[$-411]&quot;(&quot;ggg\ ee&quot;年 &quot;\ m&quot;月　審査分）&quot;"/>
    <numFmt numFmtId="184" formatCode="#,##0_ ;[Red]\-#,##0\ "/>
    <numFmt numFmtId="185" formatCode="&quot; (&quot;??0.0%&quot;)&quot;"/>
    <numFmt numFmtId="186" formatCode="[$-411]&quot;受付状況その１（媒体別明細書件数）＜&quot;ggge&quot;年&quot;m&quot;月審査分＞全制度計&quot;"/>
    <numFmt numFmtId="187" formatCode="[$-411]&quot;受付状況その２（媒体別給付管理票件数）＜&quot;ggge&quot;年&quot;m&quot;月審査分＞全制度計&quot;"/>
    <numFmt numFmtId="188" formatCode="&quot;(&quot;??0.0%&quot;)  &quot;"/>
    <numFmt numFmtId="189" formatCode="&quot; (&quot;??0.0%&quot;)  &quot;"/>
    <numFmt numFmtId="190" formatCode="[$-411]&quot;（&quot;ggg\ ee&quot;年 &quot;\ m&quot;月分）&quot;"/>
    <numFmt numFmtId="191" formatCode="[$-411]&quot;（&quot;ggg\ ee&quot;年  &quot;m&quot;月分）&quot;"/>
    <numFmt numFmtId="192" formatCode="####0&quot; 頁&quot;"/>
    <numFmt numFmtId="193" formatCode="0_ "/>
    <numFmt numFmtId="194" formatCode="0.0%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24"/>
      <name val="ＭＳ ゴシック"/>
      <family val="3"/>
    </font>
    <font>
      <sz val="16"/>
      <name val="ＭＳ ゴシック"/>
      <family val="3"/>
    </font>
    <font>
      <sz val="16"/>
      <name val="ＭＳ Ｐゴシック"/>
      <family val="3"/>
    </font>
    <font>
      <sz val="14"/>
      <name val="ＭＳ ゴシック"/>
      <family val="3"/>
    </font>
    <font>
      <sz val="20"/>
      <name val="ＭＳ ゴシック"/>
      <family val="3"/>
    </font>
    <font>
      <sz val="18"/>
      <name val="ＭＳ ゴシック"/>
      <family val="3"/>
    </font>
    <font>
      <sz val="26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double"/>
      <right style="medium"/>
      <top style="medium"/>
      <bottom style="thin"/>
    </border>
    <border>
      <left style="thin"/>
      <right style="thin"/>
      <top style="thin"/>
      <bottom style="thin"/>
    </border>
    <border diagonalUp="1">
      <left style="double"/>
      <right style="thin"/>
      <top style="thin"/>
      <bottom style="thin"/>
      <diagonal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thick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double"/>
      <right style="thick"/>
      <top style="thin"/>
      <bottom style="medium"/>
    </border>
    <border>
      <left style="medium"/>
      <right style="double"/>
      <top style="medium"/>
      <bottom style="thin"/>
    </border>
    <border>
      <left style="double"/>
      <right style="thick"/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 diagonalUp="1">
      <left style="double"/>
      <right style="medium"/>
      <top style="thin"/>
      <bottom style="thin"/>
      <diagonal style="thin"/>
    </border>
    <border>
      <left style="double"/>
      <right style="thick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 diagonalUp="1">
      <left style="double"/>
      <right style="medium"/>
      <top>
        <color indexed="63"/>
      </top>
      <bottom style="medium"/>
      <diagonal style="thin"/>
    </border>
    <border>
      <left style="double"/>
      <right style="thick"/>
      <top>
        <color indexed="63"/>
      </top>
      <bottom style="medium"/>
    </border>
    <border diagonalUp="1">
      <left style="double"/>
      <right style="medium"/>
      <top style="medium"/>
      <bottom style="thin"/>
      <diagonal style="thin"/>
    </border>
    <border diagonalUp="1">
      <left style="double"/>
      <right style="medium"/>
      <top style="thin"/>
      <bottom style="medium"/>
      <diagonal style="thin"/>
    </border>
    <border>
      <left style="medium"/>
      <right style="medium"/>
      <top style="medium"/>
      <bottom style="thick"/>
    </border>
    <border>
      <left style="thick"/>
      <right>
        <color indexed="63"/>
      </right>
      <top style="thick"/>
      <bottom style="medium"/>
    </border>
    <border>
      <left style="medium"/>
      <right style="double"/>
      <top style="medium"/>
      <bottom style="thick"/>
    </border>
    <border>
      <left style="double"/>
      <right style="medium"/>
      <top style="medium"/>
      <bottom style="thick"/>
    </border>
    <border>
      <left style="double"/>
      <right style="thick"/>
      <top style="medium"/>
      <bottom style="thick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 diagonalUp="1">
      <left style="double"/>
      <right style="thin"/>
      <top style="thin"/>
      <bottom style="medium"/>
      <diagonal style="thin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/>
      <top style="medium"/>
      <bottom style="thick"/>
    </border>
    <border diagonalUp="1">
      <left>
        <color indexed="63"/>
      </left>
      <right style="medium"/>
      <top style="thin"/>
      <bottom style="thin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 diagonalUp="1">
      <left>
        <color indexed="63"/>
      </left>
      <right style="medium"/>
      <top style="medium"/>
      <bottom style="thin"/>
      <diagonal style="thin"/>
    </border>
    <border diagonalUp="1">
      <left>
        <color indexed="63"/>
      </left>
      <right style="medium"/>
      <top style="thin"/>
      <bottom style="medium"/>
      <diagonal style="thin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 style="thick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double"/>
      <right style="double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double"/>
      <top style="thick"/>
      <bottom style="medium"/>
    </border>
    <border>
      <left style="double"/>
      <right style="double"/>
      <top style="thick"/>
      <bottom style="medium"/>
    </border>
    <border>
      <left style="double"/>
      <right>
        <color indexed="63"/>
      </right>
      <top style="thick"/>
      <bottom style="medium"/>
    </border>
    <border>
      <left style="double"/>
      <right style="thick"/>
      <top style="thick"/>
      <bottom style="medium"/>
    </border>
    <border>
      <left style="double"/>
      <right style="thick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177" fontId="3" fillId="0" borderId="0" xfId="0" applyNumberFormat="1" applyFont="1" applyAlignment="1">
      <alignment horizontal="right" vertical="center"/>
    </xf>
    <xf numFmtId="0" fontId="8" fillId="0" borderId="0" xfId="0" applyFont="1" applyAlignment="1">
      <alignment/>
    </xf>
    <xf numFmtId="179" fontId="3" fillId="0" borderId="0" xfId="0" applyNumberFormat="1" applyFont="1" applyAlignment="1">
      <alignment horizontal="left"/>
    </xf>
    <xf numFmtId="18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7" fillId="0" borderId="14" xfId="0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78" fontId="7" fillId="0" borderId="14" xfId="0" applyNumberFormat="1" applyFont="1" applyFill="1" applyBorder="1" applyAlignment="1">
      <alignment vertical="center"/>
    </xf>
    <xf numFmtId="178" fontId="7" fillId="0" borderId="16" xfId="0" applyNumberFormat="1" applyFont="1" applyFill="1" applyBorder="1" applyAlignment="1">
      <alignment vertical="center"/>
    </xf>
    <xf numFmtId="178" fontId="7" fillId="0" borderId="17" xfId="0" applyNumberFormat="1" applyFont="1" applyFill="1" applyBorder="1" applyAlignment="1">
      <alignment vertical="center"/>
    </xf>
    <xf numFmtId="178" fontId="7" fillId="0" borderId="19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vertical="center"/>
    </xf>
    <xf numFmtId="178" fontId="7" fillId="0" borderId="11" xfId="0" applyNumberFormat="1" applyFont="1" applyFill="1" applyBorder="1" applyAlignment="1">
      <alignment vertical="center"/>
    </xf>
    <xf numFmtId="178" fontId="7" fillId="0" borderId="12" xfId="0" applyNumberFormat="1" applyFont="1" applyFill="1" applyBorder="1" applyAlignment="1">
      <alignment vertical="center"/>
    </xf>
    <xf numFmtId="178" fontId="7" fillId="0" borderId="13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191" fontId="5" fillId="0" borderId="0" xfId="0" applyNumberFormat="1" applyFont="1" applyAlignment="1">
      <alignment horizontal="center" vertical="center"/>
    </xf>
    <xf numFmtId="179" fontId="5" fillId="0" borderId="0" xfId="0" applyNumberFormat="1" applyFont="1" applyAlignment="1">
      <alignment horizontal="left"/>
    </xf>
    <xf numFmtId="180" fontId="5" fillId="0" borderId="0" xfId="0" applyNumberFormat="1" applyFont="1" applyAlignment="1">
      <alignment/>
    </xf>
    <xf numFmtId="192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Fill="1" applyBorder="1" applyAlignment="1">
      <alignment horizontal="center" vertical="center"/>
    </xf>
    <xf numFmtId="176" fontId="11" fillId="0" borderId="29" xfId="0" applyNumberFormat="1" applyFont="1" applyFill="1" applyBorder="1" applyAlignment="1">
      <alignment vertical="center" shrinkToFit="1"/>
    </xf>
    <xf numFmtId="176" fontId="11" fillId="0" borderId="30" xfId="0" applyNumberFormat="1" applyFont="1" applyFill="1" applyBorder="1" applyAlignment="1">
      <alignment vertical="center" shrinkToFit="1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176" fontId="11" fillId="0" borderId="33" xfId="0" applyNumberFormat="1" applyFont="1" applyFill="1" applyBorder="1" applyAlignment="1">
      <alignment vertical="center" shrinkToFit="1"/>
    </xf>
    <xf numFmtId="182" fontId="7" fillId="0" borderId="34" xfId="0" applyNumberFormat="1" applyFont="1" applyBorder="1" applyAlignment="1">
      <alignment vertical="center" shrinkToFit="1"/>
    </xf>
    <xf numFmtId="179" fontId="7" fillId="0" borderId="0" xfId="0" applyNumberFormat="1" applyFont="1" applyAlignment="1">
      <alignment/>
    </xf>
    <xf numFmtId="0" fontId="7" fillId="0" borderId="35" xfId="0" applyFont="1" applyFill="1" applyBorder="1" applyAlignment="1">
      <alignment horizontal="left" vertical="center"/>
    </xf>
    <xf numFmtId="178" fontId="11" fillId="0" borderId="36" xfId="0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/>
    </xf>
    <xf numFmtId="0" fontId="7" fillId="0" borderId="37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178" fontId="11" fillId="0" borderId="40" xfId="0" applyNumberFormat="1" applyFont="1" applyFill="1" applyBorder="1" applyAlignment="1">
      <alignment vertical="center" shrinkToFit="1"/>
    </xf>
    <xf numFmtId="178" fontId="11" fillId="0" borderId="41" xfId="0" applyNumberFormat="1" applyFont="1" applyFill="1" applyBorder="1" applyAlignment="1">
      <alignment vertical="center" shrinkToFit="1"/>
    </xf>
    <xf numFmtId="178" fontId="11" fillId="0" borderId="19" xfId="0" applyNumberFormat="1" applyFont="1" applyFill="1" applyBorder="1" applyAlignment="1">
      <alignment vertical="center" shrinkToFit="1"/>
    </xf>
    <xf numFmtId="178" fontId="11" fillId="0" borderId="42" xfId="0" applyNumberFormat="1" applyFont="1" applyFill="1" applyBorder="1" applyAlignment="1">
      <alignment vertical="center" shrinkToFit="1"/>
    </xf>
    <xf numFmtId="0" fontId="7" fillId="0" borderId="43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left" vertical="center"/>
    </xf>
    <xf numFmtId="0" fontId="7" fillId="0" borderId="43" xfId="0" applyFont="1" applyFill="1" applyBorder="1" applyAlignment="1">
      <alignment horizontal="left" vertical="center" shrinkToFit="1"/>
    </xf>
    <xf numFmtId="0" fontId="7" fillId="0" borderId="45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0" fontId="7" fillId="0" borderId="49" xfId="0" applyFont="1" applyFill="1" applyBorder="1" applyAlignment="1">
      <alignment horizontal="left" vertical="center"/>
    </xf>
    <xf numFmtId="178" fontId="11" fillId="0" borderId="50" xfId="0" applyNumberFormat="1" applyFont="1" applyFill="1" applyBorder="1" applyAlignment="1">
      <alignment vertical="center" shrinkToFit="1"/>
    </xf>
    <xf numFmtId="178" fontId="11" fillId="0" borderId="51" xfId="0" applyNumberFormat="1" applyFont="1" applyFill="1" applyBorder="1" applyAlignment="1">
      <alignment vertical="center" shrinkToFit="1"/>
    </xf>
    <xf numFmtId="178" fontId="11" fillId="0" borderId="52" xfId="0" applyNumberFormat="1" applyFont="1" applyFill="1" applyBorder="1" applyAlignment="1">
      <alignment vertical="center" shrinkToFit="1"/>
    </xf>
    <xf numFmtId="178" fontId="11" fillId="0" borderId="53" xfId="0" applyNumberFormat="1" applyFont="1" applyFill="1" applyBorder="1" applyAlignment="1">
      <alignment vertical="center" shrinkToFit="1"/>
    </xf>
    <xf numFmtId="0" fontId="7" fillId="0" borderId="31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178" fontId="11" fillId="0" borderId="54" xfId="0" applyNumberFormat="1" applyFont="1" applyFill="1" applyBorder="1" applyAlignment="1">
      <alignment vertical="center" shrinkToFit="1"/>
    </xf>
    <xf numFmtId="178" fontId="11" fillId="0" borderId="13" xfId="0" applyNumberFormat="1" applyFont="1" applyFill="1" applyBorder="1" applyAlignment="1">
      <alignment vertical="center" shrinkToFit="1"/>
    </xf>
    <xf numFmtId="178" fontId="11" fillId="0" borderId="55" xfId="0" applyNumberFormat="1" applyFont="1" applyFill="1" applyBorder="1" applyAlignment="1">
      <alignment vertical="center" shrinkToFit="1"/>
    </xf>
    <xf numFmtId="0" fontId="7" fillId="0" borderId="56" xfId="0" applyFont="1" applyFill="1" applyBorder="1" applyAlignment="1">
      <alignment horizontal="left" vertical="center"/>
    </xf>
    <xf numFmtId="178" fontId="11" fillId="0" borderId="57" xfId="0" applyNumberFormat="1" applyFont="1" applyFill="1" applyBorder="1" applyAlignment="1">
      <alignment vertical="center" shrinkToFit="1"/>
    </xf>
    <xf numFmtId="178" fontId="11" fillId="0" borderId="58" xfId="0" applyNumberFormat="1" applyFont="1" applyFill="1" applyBorder="1" applyAlignment="1">
      <alignment vertical="center" shrinkToFit="1"/>
    </xf>
    <xf numFmtId="176" fontId="11" fillId="0" borderId="59" xfId="0" applyNumberFormat="1" applyFont="1" applyFill="1" applyBorder="1" applyAlignment="1">
      <alignment vertical="center" shrinkToFit="1"/>
    </xf>
    <xf numFmtId="178" fontId="11" fillId="0" borderId="60" xfId="0" applyNumberFormat="1" applyFont="1" applyFill="1" applyBorder="1" applyAlignment="1">
      <alignment vertical="center" shrinkToFit="1"/>
    </xf>
    <xf numFmtId="178" fontId="11" fillId="0" borderId="61" xfId="0" applyNumberFormat="1" applyFont="1" applyFill="1" applyBorder="1" applyAlignment="1">
      <alignment vertical="center" shrinkToFit="1"/>
    </xf>
    <xf numFmtId="178" fontId="11" fillId="0" borderId="62" xfId="0" applyNumberFormat="1" applyFont="1" applyFill="1" applyBorder="1" applyAlignment="1">
      <alignment vertical="center" shrinkToFit="1"/>
    </xf>
    <xf numFmtId="176" fontId="11" fillId="0" borderId="63" xfId="0" applyNumberFormat="1" applyFont="1" applyFill="1" applyBorder="1" applyAlignment="1">
      <alignment vertical="center" shrinkToFit="1"/>
    </xf>
    <xf numFmtId="178" fontId="11" fillId="0" borderId="64" xfId="0" applyNumberFormat="1" applyFont="1" applyFill="1" applyBorder="1" applyAlignment="1">
      <alignment vertical="center" shrinkToFit="1"/>
    </xf>
    <xf numFmtId="176" fontId="11" fillId="0" borderId="65" xfId="0" applyNumberFormat="1" applyFont="1" applyFill="1" applyBorder="1" applyAlignment="1">
      <alignment vertical="center" shrinkToFit="1"/>
    </xf>
    <xf numFmtId="176" fontId="11" fillId="0" borderId="66" xfId="0" applyNumberFormat="1" applyFont="1" applyFill="1" applyBorder="1" applyAlignment="1">
      <alignment vertical="center" shrinkToFit="1"/>
    </xf>
    <xf numFmtId="178" fontId="11" fillId="0" borderId="67" xfId="0" applyNumberFormat="1" applyFont="1" applyFill="1" applyBorder="1" applyAlignment="1">
      <alignment vertical="center" shrinkToFit="1"/>
    </xf>
    <xf numFmtId="0" fontId="7" fillId="0" borderId="68" xfId="0" applyFont="1" applyFill="1" applyBorder="1" applyAlignment="1">
      <alignment horizontal="left" vertical="center"/>
    </xf>
    <xf numFmtId="178" fontId="11" fillId="0" borderId="69" xfId="0" applyNumberFormat="1" applyFont="1" applyFill="1" applyBorder="1" applyAlignment="1">
      <alignment vertical="center" shrinkToFit="1"/>
    </xf>
    <xf numFmtId="178" fontId="11" fillId="0" borderId="70" xfId="0" applyNumberFormat="1" applyFont="1" applyFill="1" applyBorder="1" applyAlignment="1">
      <alignment vertical="center" shrinkToFit="1"/>
    </xf>
    <xf numFmtId="178" fontId="11" fillId="0" borderId="71" xfId="0" applyNumberFormat="1" applyFont="1" applyFill="1" applyBorder="1" applyAlignment="1">
      <alignment vertical="center" shrinkToFi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/>
    </xf>
    <xf numFmtId="176" fontId="7" fillId="0" borderId="0" xfId="0" applyNumberFormat="1" applyFont="1" applyFill="1" applyAlignment="1">
      <alignment horizontal="right" vertical="center"/>
    </xf>
    <xf numFmtId="183" fontId="5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/>
    </xf>
    <xf numFmtId="179" fontId="3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7" fillId="0" borderId="72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178" fontId="7" fillId="0" borderId="73" xfId="0" applyNumberFormat="1" applyFont="1" applyFill="1" applyBorder="1" applyAlignment="1">
      <alignment vertical="center"/>
    </xf>
    <xf numFmtId="176" fontId="7" fillId="0" borderId="74" xfId="0" applyNumberFormat="1" applyFont="1" applyFill="1" applyBorder="1" applyAlignment="1">
      <alignment vertical="center"/>
    </xf>
    <xf numFmtId="178" fontId="7" fillId="0" borderId="52" xfId="0" applyNumberFormat="1" applyFont="1" applyFill="1" applyBorder="1" applyAlignment="1">
      <alignment vertical="center"/>
    </xf>
    <xf numFmtId="178" fontId="7" fillId="0" borderId="75" xfId="0" applyNumberFormat="1" applyFont="1" applyFill="1" applyBorder="1" applyAlignment="1">
      <alignment vertical="center"/>
    </xf>
    <xf numFmtId="178" fontId="7" fillId="0" borderId="76" xfId="0" applyNumberFormat="1" applyFont="1" applyFill="1" applyBorder="1" applyAlignment="1">
      <alignment vertical="center"/>
    </xf>
    <xf numFmtId="0" fontId="7" fillId="0" borderId="77" xfId="0" applyFont="1" applyFill="1" applyBorder="1" applyAlignment="1">
      <alignment horizontal="left" vertical="center"/>
    </xf>
    <xf numFmtId="178" fontId="7" fillId="0" borderId="78" xfId="0" applyNumberFormat="1" applyFont="1" applyFill="1" applyBorder="1" applyAlignment="1">
      <alignment vertical="center"/>
    </xf>
    <xf numFmtId="178" fontId="7" fillId="0" borderId="79" xfId="0" applyNumberFormat="1" applyFont="1" applyFill="1" applyBorder="1" applyAlignment="1">
      <alignment vertical="center"/>
    </xf>
    <xf numFmtId="178" fontId="7" fillId="0" borderId="80" xfId="0" applyNumberFormat="1" applyFont="1" applyFill="1" applyBorder="1" applyAlignment="1">
      <alignment vertical="center"/>
    </xf>
    <xf numFmtId="178" fontId="7" fillId="0" borderId="26" xfId="0" applyNumberFormat="1" applyFont="1" applyFill="1" applyBorder="1" applyAlignment="1">
      <alignment vertical="center"/>
    </xf>
    <xf numFmtId="178" fontId="11" fillId="0" borderId="81" xfId="0" applyNumberFormat="1" applyFont="1" applyFill="1" applyBorder="1" applyAlignment="1">
      <alignment vertical="center" shrinkToFit="1"/>
    </xf>
    <xf numFmtId="178" fontId="11" fillId="0" borderId="82" xfId="0" applyNumberFormat="1" applyFont="1" applyFill="1" applyBorder="1" applyAlignment="1">
      <alignment vertical="center" shrinkToFit="1"/>
    </xf>
    <xf numFmtId="178" fontId="11" fillId="0" borderId="83" xfId="0" applyNumberFormat="1" applyFont="1" applyFill="1" applyBorder="1" applyAlignment="1">
      <alignment vertical="center" shrinkToFit="1"/>
    </xf>
    <xf numFmtId="178" fontId="11" fillId="0" borderId="84" xfId="0" applyNumberFormat="1" applyFont="1" applyFill="1" applyBorder="1" applyAlignment="1">
      <alignment vertical="center" shrinkToFit="1"/>
    </xf>
    <xf numFmtId="178" fontId="11" fillId="0" borderId="85" xfId="0" applyNumberFormat="1" applyFont="1" applyFill="1" applyBorder="1" applyAlignment="1">
      <alignment vertical="center" shrinkToFit="1"/>
    </xf>
    <xf numFmtId="178" fontId="11" fillId="0" borderId="86" xfId="0" applyNumberFormat="1" applyFont="1" applyFill="1" applyBorder="1" applyAlignment="1">
      <alignment vertical="center" shrinkToFit="1"/>
    </xf>
    <xf numFmtId="178" fontId="11" fillId="0" borderId="32" xfId="0" applyNumberFormat="1" applyFont="1" applyFill="1" applyBorder="1" applyAlignment="1">
      <alignment vertical="center" shrinkToFit="1"/>
    </xf>
    <xf numFmtId="178" fontId="11" fillId="0" borderId="46" xfId="0" applyNumberFormat="1" applyFont="1" applyFill="1" applyBorder="1" applyAlignment="1">
      <alignment vertical="center" shrinkToFit="1"/>
    </xf>
    <xf numFmtId="178" fontId="11" fillId="0" borderId="49" xfId="0" applyNumberFormat="1" applyFont="1" applyFill="1" applyBorder="1" applyAlignment="1">
      <alignment vertical="center" shrinkToFit="1"/>
    </xf>
    <xf numFmtId="176" fontId="11" fillId="0" borderId="87" xfId="0" applyNumberFormat="1" applyFont="1" applyFill="1" applyBorder="1" applyAlignment="1">
      <alignment vertical="center" shrinkToFit="1"/>
    </xf>
    <xf numFmtId="176" fontId="11" fillId="0" borderId="88" xfId="0" applyNumberFormat="1" applyFont="1" applyFill="1" applyBorder="1" applyAlignment="1">
      <alignment vertical="center" shrinkToFit="1"/>
    </xf>
    <xf numFmtId="176" fontId="11" fillId="0" borderId="89" xfId="0" applyNumberFormat="1" applyFont="1" applyFill="1" applyBorder="1" applyAlignment="1">
      <alignment vertical="center" shrinkToFit="1"/>
    </xf>
    <xf numFmtId="176" fontId="11" fillId="0" borderId="90" xfId="0" applyNumberFormat="1" applyFont="1" applyFill="1" applyBorder="1" applyAlignment="1">
      <alignment vertical="center" shrinkToFit="1"/>
    </xf>
    <xf numFmtId="178" fontId="11" fillId="0" borderId="91" xfId="0" applyNumberFormat="1" applyFont="1" applyFill="1" applyBorder="1" applyAlignment="1">
      <alignment vertical="center" shrinkToFit="1"/>
    </xf>
    <xf numFmtId="176" fontId="11" fillId="0" borderId="92" xfId="0" applyNumberFormat="1" applyFont="1" applyFill="1" applyBorder="1" applyAlignment="1">
      <alignment vertical="center" shrinkToFit="1"/>
    </xf>
    <xf numFmtId="178" fontId="2" fillId="0" borderId="0" xfId="0" applyNumberFormat="1" applyFont="1" applyFill="1" applyAlignment="1">
      <alignment/>
    </xf>
    <xf numFmtId="0" fontId="7" fillId="0" borderId="72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7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80" fontId="2" fillId="0" borderId="29" xfId="0" applyNumberFormat="1" applyFont="1" applyFill="1" applyBorder="1" applyAlignment="1">
      <alignment horizontal="left" vertical="center"/>
    </xf>
    <xf numFmtId="182" fontId="7" fillId="0" borderId="0" xfId="0" applyNumberFormat="1" applyFont="1" applyFill="1" applyBorder="1" applyAlignment="1">
      <alignment horizontal="left" vertical="center"/>
    </xf>
    <xf numFmtId="0" fontId="7" fillId="0" borderId="93" xfId="0" applyFont="1" applyFill="1" applyBorder="1" applyAlignment="1">
      <alignment horizontal="left" vertical="center"/>
    </xf>
    <xf numFmtId="0" fontId="7" fillId="0" borderId="73" xfId="0" applyFont="1" applyFill="1" applyBorder="1" applyAlignment="1">
      <alignment horizontal="left" vertical="center"/>
    </xf>
    <xf numFmtId="0" fontId="7" fillId="0" borderId="94" xfId="0" applyFont="1" applyFill="1" applyBorder="1" applyAlignment="1">
      <alignment horizontal="left" vertical="center"/>
    </xf>
    <xf numFmtId="0" fontId="7" fillId="0" borderId="78" xfId="0" applyFont="1" applyFill="1" applyBorder="1" applyAlignment="1">
      <alignment horizontal="left" vertical="center"/>
    </xf>
    <xf numFmtId="0" fontId="7" fillId="0" borderId="77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90" fontId="5" fillId="0" borderId="0" xfId="0" applyNumberFormat="1" applyFont="1" applyAlignment="1">
      <alignment horizontal="center" vertical="center"/>
    </xf>
    <xf numFmtId="190" fontId="6" fillId="0" borderId="0" xfId="0" applyNumberFormat="1" applyFont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95" xfId="0" applyFont="1" applyFill="1" applyBorder="1" applyAlignment="1">
      <alignment horizontal="center" vertical="center"/>
    </xf>
    <xf numFmtId="0" fontId="7" fillId="0" borderId="96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178" fontId="7" fillId="0" borderId="48" xfId="0" applyNumberFormat="1" applyFont="1" applyFill="1" applyBorder="1" applyAlignment="1">
      <alignment vertical="center"/>
    </xf>
    <xf numFmtId="178" fontId="7" fillId="0" borderId="49" xfId="0" applyNumberFormat="1" applyFont="1" applyFill="1" applyBorder="1" applyAlignment="1">
      <alignment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9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98" xfId="0" applyFont="1" applyFill="1" applyBorder="1" applyAlignment="1">
      <alignment horizontal="center" vertical="center"/>
    </xf>
    <xf numFmtId="0" fontId="7" fillId="0" borderId="99" xfId="0" applyFont="1" applyFill="1" applyBorder="1" applyAlignment="1">
      <alignment horizontal="center" vertical="center"/>
    </xf>
    <xf numFmtId="0" fontId="7" fillId="0" borderId="100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83" xfId="0" applyFont="1" applyFill="1" applyBorder="1" applyAlignment="1">
      <alignment horizontal="center" vertical="center"/>
    </xf>
    <xf numFmtId="0" fontId="7" fillId="0" borderId="101" xfId="0" applyFont="1" applyFill="1" applyBorder="1" applyAlignment="1">
      <alignment horizontal="center" vertical="center"/>
    </xf>
    <xf numFmtId="178" fontId="7" fillId="0" borderId="102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horizontal="left" vertical="center" shrinkToFit="1"/>
    </xf>
    <xf numFmtId="0" fontId="7" fillId="0" borderId="46" xfId="0" applyFont="1" applyFill="1" applyBorder="1" applyAlignment="1">
      <alignment horizontal="left" vertical="center" shrinkToFit="1"/>
    </xf>
    <xf numFmtId="0" fontId="7" fillId="0" borderId="48" xfId="0" applyFont="1" applyFill="1" applyBorder="1" applyAlignment="1">
      <alignment horizontal="left" vertical="center" shrinkToFit="1"/>
    </xf>
    <xf numFmtId="0" fontId="7" fillId="0" borderId="49" xfId="0" applyFont="1" applyFill="1" applyBorder="1" applyAlignment="1">
      <alignment horizontal="left" vertical="center" shrinkToFit="1"/>
    </xf>
    <xf numFmtId="0" fontId="7" fillId="0" borderId="103" xfId="0" applyFont="1" applyFill="1" applyBorder="1" applyAlignment="1">
      <alignment horizontal="left" vertical="center"/>
    </xf>
    <xf numFmtId="0" fontId="7" fillId="0" borderId="104" xfId="0" applyFont="1" applyFill="1" applyBorder="1" applyAlignment="1">
      <alignment horizontal="left" vertical="center"/>
    </xf>
    <xf numFmtId="0" fontId="7" fillId="0" borderId="91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0" fontId="7" fillId="0" borderId="105" xfId="0" applyFont="1" applyFill="1" applyBorder="1" applyAlignment="1">
      <alignment horizontal="center" vertical="center"/>
    </xf>
    <xf numFmtId="0" fontId="7" fillId="0" borderId="106" xfId="0" applyFont="1" applyFill="1" applyBorder="1" applyAlignment="1">
      <alignment horizontal="center" vertical="center"/>
    </xf>
    <xf numFmtId="0" fontId="7" fillId="0" borderId="107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08" xfId="0" applyFont="1" applyFill="1" applyBorder="1" applyAlignment="1">
      <alignment horizontal="center" vertical="center"/>
    </xf>
    <xf numFmtId="0" fontId="7" fillId="0" borderId="109" xfId="0" applyFont="1" applyFill="1" applyBorder="1" applyAlignment="1">
      <alignment horizontal="center" vertical="center"/>
    </xf>
    <xf numFmtId="0" fontId="7" fillId="0" borderId="109" xfId="0" applyFont="1" applyFill="1" applyBorder="1" applyAlignment="1">
      <alignment horizontal="center" vertical="center" wrapText="1"/>
    </xf>
    <xf numFmtId="0" fontId="7" fillId="0" borderId="110" xfId="0" applyFont="1" applyFill="1" applyBorder="1" applyAlignment="1">
      <alignment horizontal="center" vertical="center" wrapText="1"/>
    </xf>
    <xf numFmtId="0" fontId="7" fillId="0" borderId="111" xfId="0" applyFont="1" applyFill="1" applyBorder="1" applyAlignment="1">
      <alignment horizontal="center" vertical="center"/>
    </xf>
    <xf numFmtId="0" fontId="7" fillId="0" borderId="112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47"/>
  <sheetViews>
    <sheetView tabSelected="1" zoomScale="55" zoomScaleNormal="55" zoomScalePageLayoutView="0" workbookViewId="0" topLeftCell="A1">
      <selection activeCell="F2" sqref="F2:N2"/>
    </sheetView>
  </sheetViews>
  <sheetFormatPr defaultColWidth="0" defaultRowHeight="13.5" zeroHeight="1"/>
  <cols>
    <col min="1" max="1" width="4.625" style="61" customWidth="1"/>
    <col min="2" max="2" width="3.75390625" style="61" customWidth="1"/>
    <col min="3" max="4" width="6.125" style="61" customWidth="1"/>
    <col min="5" max="5" width="20.625" style="61" customWidth="1"/>
    <col min="6" max="16" width="16.625" style="61" customWidth="1"/>
    <col min="17" max="17" width="4.25390625" style="61" customWidth="1"/>
    <col min="18" max="16384" width="0" style="61" hidden="1" customWidth="1"/>
  </cols>
  <sheetData>
    <row r="1" spans="4:15" ht="39.75" customHeight="1">
      <c r="D1" s="104"/>
      <c r="E1" s="105"/>
      <c r="F1" s="157" t="s">
        <v>26</v>
      </c>
      <c r="G1" s="157"/>
      <c r="H1" s="157"/>
      <c r="I1" s="157"/>
      <c r="J1" s="157"/>
      <c r="K1" s="157"/>
      <c r="L1" s="157"/>
      <c r="M1" s="157"/>
      <c r="N1" s="157"/>
      <c r="O1" s="106"/>
    </row>
    <row r="2" spans="5:16" ht="45" customHeight="1">
      <c r="E2" s="107"/>
      <c r="F2" s="158" t="s">
        <v>89</v>
      </c>
      <c r="G2" s="158"/>
      <c r="H2" s="158"/>
      <c r="I2" s="158"/>
      <c r="J2" s="158"/>
      <c r="K2" s="159"/>
      <c r="L2" s="159"/>
      <c r="M2" s="159"/>
      <c r="N2" s="159"/>
      <c r="O2" s="160">
        <v>41009</v>
      </c>
      <c r="P2" s="160"/>
    </row>
    <row r="3" spans="6:17" ht="45" customHeight="1">
      <c r="F3" s="109"/>
      <c r="G3" s="109"/>
      <c r="H3" s="109"/>
      <c r="I3" s="109"/>
      <c r="J3" s="109"/>
      <c r="N3" s="110"/>
      <c r="O3" s="160" t="s">
        <v>0</v>
      </c>
      <c r="P3" s="160"/>
      <c r="Q3" s="111"/>
    </row>
    <row r="4" spans="3:17" ht="45" customHeight="1">
      <c r="C4" s="112" t="s">
        <v>27</v>
      </c>
      <c r="F4" s="109"/>
      <c r="G4" s="109"/>
      <c r="H4" s="109"/>
      <c r="I4" s="109"/>
      <c r="J4" s="109"/>
      <c r="N4" s="110"/>
      <c r="O4" s="108"/>
      <c r="P4" s="108"/>
      <c r="Q4" s="111"/>
    </row>
    <row r="5" spans="6:17" ht="7.5" customHeight="1" thickBot="1">
      <c r="F5" s="109"/>
      <c r="G5" s="109"/>
      <c r="H5" s="109"/>
      <c r="I5" s="109"/>
      <c r="J5" s="109"/>
      <c r="N5" s="110"/>
      <c r="O5" s="108"/>
      <c r="P5" s="108"/>
      <c r="Q5" s="111"/>
    </row>
    <row r="6" spans="3:17" ht="45" customHeight="1">
      <c r="C6" s="176" t="s">
        <v>25</v>
      </c>
      <c r="D6" s="177"/>
      <c r="E6" s="177"/>
      <c r="F6" s="164" t="s">
        <v>22</v>
      </c>
      <c r="G6" s="177"/>
      <c r="H6" s="164" t="s">
        <v>23</v>
      </c>
      <c r="I6" s="177"/>
      <c r="J6" s="164" t="s">
        <v>12</v>
      </c>
      <c r="K6" s="165"/>
      <c r="N6" s="110"/>
      <c r="O6" s="108"/>
      <c r="P6" s="108"/>
      <c r="Q6" s="111"/>
    </row>
    <row r="7" spans="3:17" ht="45" customHeight="1" thickBot="1">
      <c r="C7" s="178" t="s">
        <v>24</v>
      </c>
      <c r="D7" s="179"/>
      <c r="E7" s="179"/>
      <c r="F7" s="166">
        <v>43795</v>
      </c>
      <c r="G7" s="180"/>
      <c r="H7" s="166">
        <v>46126</v>
      </c>
      <c r="I7" s="180"/>
      <c r="J7" s="166">
        <f>SUM(F7:I7)</f>
        <v>89921</v>
      </c>
      <c r="K7" s="167"/>
      <c r="M7" s="144"/>
      <c r="N7" s="110"/>
      <c r="O7" s="108"/>
      <c r="P7" s="108"/>
      <c r="Q7" s="111"/>
    </row>
    <row r="8" spans="6:17" ht="45" customHeight="1">
      <c r="F8" s="109"/>
      <c r="G8" s="109"/>
      <c r="H8" s="109"/>
      <c r="I8" s="109"/>
      <c r="J8" s="109"/>
      <c r="N8" s="110"/>
      <c r="O8" s="108"/>
      <c r="P8" s="108"/>
      <c r="Q8" s="111"/>
    </row>
    <row r="9" spans="3:17" ht="45" customHeight="1">
      <c r="C9" s="112" t="s">
        <v>28</v>
      </c>
      <c r="E9" s="113"/>
      <c r="N9" s="150"/>
      <c r="O9" s="150"/>
      <c r="P9" s="150"/>
      <c r="Q9" s="111"/>
    </row>
    <row r="10" spans="3:17" ht="6.75" customHeight="1" thickBot="1">
      <c r="C10" s="114"/>
      <c r="D10" s="114"/>
      <c r="E10" s="115"/>
      <c r="L10" s="116"/>
      <c r="M10" s="116"/>
      <c r="N10" s="149"/>
      <c r="O10" s="149"/>
      <c r="P10" s="149"/>
      <c r="Q10" s="116"/>
    </row>
    <row r="11" spans="3:17" ht="49.5" customHeight="1">
      <c r="C11" s="147"/>
      <c r="D11" s="148"/>
      <c r="E11" s="148"/>
      <c r="F11" s="11" t="s">
        <v>10</v>
      </c>
      <c r="G11" s="11" t="s">
        <v>33</v>
      </c>
      <c r="H11" s="12" t="s">
        <v>11</v>
      </c>
      <c r="I11" s="13" t="s">
        <v>34</v>
      </c>
      <c r="J11" s="14" t="s">
        <v>1</v>
      </c>
      <c r="K11" s="14" t="s">
        <v>2</v>
      </c>
      <c r="L11" s="14" t="s">
        <v>3</v>
      </c>
      <c r="M11" s="14" t="s">
        <v>4</v>
      </c>
      <c r="N11" s="14" t="s">
        <v>5</v>
      </c>
      <c r="O11" s="15" t="s">
        <v>11</v>
      </c>
      <c r="P11" s="16" t="s">
        <v>12</v>
      </c>
      <c r="Q11" s="17"/>
    </row>
    <row r="12" spans="3:17" ht="49.5" customHeight="1">
      <c r="C12" s="117" t="s">
        <v>13</v>
      </c>
      <c r="D12" s="18"/>
      <c r="E12" s="18"/>
      <c r="F12" s="24">
        <f>SUM(F13:F14)</f>
        <v>3517</v>
      </c>
      <c r="G12" s="24">
        <f>SUM(G13:G14)</f>
        <v>2801</v>
      </c>
      <c r="H12" s="25">
        <f>F12+G12</f>
        <v>6318</v>
      </c>
      <c r="I12" s="19">
        <v>0</v>
      </c>
      <c r="J12" s="24">
        <f>J13+J14</f>
        <v>4179</v>
      </c>
      <c r="K12" s="24">
        <f>K13+K14</f>
        <v>2561</v>
      </c>
      <c r="L12" s="24">
        <f>L13+L14</f>
        <v>1957</v>
      </c>
      <c r="M12" s="24">
        <f>M13+M14</f>
        <v>2176</v>
      </c>
      <c r="N12" s="24">
        <f>N13+N14</f>
        <v>1501</v>
      </c>
      <c r="O12" s="25">
        <f>SUM(J12:N12)</f>
        <v>12374</v>
      </c>
      <c r="P12" s="27">
        <f>H12+O12</f>
        <v>18692</v>
      </c>
      <c r="Q12" s="17"/>
    </row>
    <row r="13" spans="3:16" ht="49.5" customHeight="1">
      <c r="C13" s="117" t="s">
        <v>14</v>
      </c>
      <c r="D13" s="118"/>
      <c r="E13" s="118"/>
      <c r="F13" s="24">
        <v>423</v>
      </c>
      <c r="G13" s="24">
        <v>311</v>
      </c>
      <c r="H13" s="25">
        <f>F13+G13</f>
        <v>734</v>
      </c>
      <c r="I13" s="19">
        <v>0</v>
      </c>
      <c r="J13" s="24">
        <v>478</v>
      </c>
      <c r="K13" s="24">
        <v>265</v>
      </c>
      <c r="L13" s="24">
        <v>225</v>
      </c>
      <c r="M13" s="24">
        <v>205</v>
      </c>
      <c r="N13" s="24">
        <v>131</v>
      </c>
      <c r="O13" s="25">
        <f>SUM(J13:N13)</f>
        <v>1304</v>
      </c>
      <c r="P13" s="27">
        <f>H13+O13</f>
        <v>2038</v>
      </c>
    </row>
    <row r="14" spans="3:16" ht="49.5" customHeight="1">
      <c r="C14" s="145" t="s">
        <v>15</v>
      </c>
      <c r="D14" s="146"/>
      <c r="E14" s="146"/>
      <c r="F14" s="24">
        <v>3094</v>
      </c>
      <c r="G14" s="24">
        <v>2490</v>
      </c>
      <c r="H14" s="25">
        <f>F14+G14</f>
        <v>5584</v>
      </c>
      <c r="I14" s="19">
        <v>0</v>
      </c>
      <c r="J14" s="24">
        <v>3701</v>
      </c>
      <c r="K14" s="24">
        <v>2296</v>
      </c>
      <c r="L14" s="24">
        <v>1732</v>
      </c>
      <c r="M14" s="24">
        <v>1971</v>
      </c>
      <c r="N14" s="24">
        <v>1370</v>
      </c>
      <c r="O14" s="25">
        <f>SUM(J14:N14)</f>
        <v>11070</v>
      </c>
      <c r="P14" s="27">
        <f>H14+O14</f>
        <v>16654</v>
      </c>
    </row>
    <row r="15" spans="3:16" ht="49.5" customHeight="1">
      <c r="C15" s="145" t="s">
        <v>16</v>
      </c>
      <c r="D15" s="146"/>
      <c r="E15" s="146"/>
      <c r="F15" s="24">
        <v>30</v>
      </c>
      <c r="G15" s="24">
        <v>39</v>
      </c>
      <c r="H15" s="25">
        <f>F15+G15</f>
        <v>69</v>
      </c>
      <c r="I15" s="19">
        <v>0</v>
      </c>
      <c r="J15" s="24">
        <v>69</v>
      </c>
      <c r="K15" s="24">
        <v>53</v>
      </c>
      <c r="L15" s="24">
        <v>53</v>
      </c>
      <c r="M15" s="24">
        <v>48</v>
      </c>
      <c r="N15" s="24">
        <v>29</v>
      </c>
      <c r="O15" s="25">
        <f>SUM(J15:N15)</f>
        <v>252</v>
      </c>
      <c r="P15" s="27">
        <f>H15+O15</f>
        <v>321</v>
      </c>
    </row>
    <row r="16" spans="3:16" ht="49.5" customHeight="1" thickBot="1">
      <c r="C16" s="151" t="s">
        <v>17</v>
      </c>
      <c r="D16" s="152"/>
      <c r="E16" s="152"/>
      <c r="F16" s="119">
        <f>F12+F15</f>
        <v>3547</v>
      </c>
      <c r="G16" s="119">
        <f>G12+G15</f>
        <v>2840</v>
      </c>
      <c r="H16" s="119">
        <f>H12+H15</f>
        <v>6387</v>
      </c>
      <c r="I16" s="120">
        <v>0</v>
      </c>
      <c r="J16" s="119">
        <f aca="true" t="shared" si="0" ref="J16:O16">J12+J15</f>
        <v>4248</v>
      </c>
      <c r="K16" s="119">
        <f t="shared" si="0"/>
        <v>2614</v>
      </c>
      <c r="L16" s="119">
        <f t="shared" si="0"/>
        <v>2010</v>
      </c>
      <c r="M16" s="119">
        <f t="shared" si="0"/>
        <v>2224</v>
      </c>
      <c r="N16" s="119">
        <f t="shared" si="0"/>
        <v>1530</v>
      </c>
      <c r="O16" s="119">
        <f t="shared" si="0"/>
        <v>12626</v>
      </c>
      <c r="P16" s="121">
        <f>H16+O16</f>
        <v>19013</v>
      </c>
    </row>
    <row r="17" ht="39.75" customHeight="1"/>
    <row r="18" spans="3:17" ht="39.75" customHeight="1">
      <c r="C18" s="112" t="s">
        <v>29</v>
      </c>
      <c r="E18" s="113"/>
      <c r="N18" s="111"/>
      <c r="O18" s="111"/>
      <c r="P18" s="111"/>
      <c r="Q18" s="111"/>
    </row>
    <row r="19" spans="3:17" ht="6.75" customHeight="1" thickBot="1">
      <c r="C19" s="114"/>
      <c r="D19" s="114"/>
      <c r="E19" s="115"/>
      <c r="L19" s="116"/>
      <c r="M19" s="116"/>
      <c r="N19" s="116"/>
      <c r="P19" s="116"/>
      <c r="Q19" s="116"/>
    </row>
    <row r="20" spans="3:17" ht="49.5" customHeight="1">
      <c r="C20" s="147"/>
      <c r="D20" s="148"/>
      <c r="E20" s="148"/>
      <c r="F20" s="170" t="s">
        <v>18</v>
      </c>
      <c r="G20" s="163"/>
      <c r="H20" s="163"/>
      <c r="I20" s="163" t="s">
        <v>19</v>
      </c>
      <c r="J20" s="163"/>
      <c r="K20" s="163"/>
      <c r="L20" s="163"/>
      <c r="M20" s="163"/>
      <c r="N20" s="163"/>
      <c r="O20" s="163"/>
      <c r="P20" s="161" t="s">
        <v>6</v>
      </c>
      <c r="Q20" s="17"/>
    </row>
    <row r="21" spans="3:17" ht="49.5" customHeight="1">
      <c r="C21" s="168"/>
      <c r="D21" s="169"/>
      <c r="E21" s="169"/>
      <c r="F21" s="18" t="s">
        <v>7</v>
      </c>
      <c r="G21" s="18" t="s">
        <v>8</v>
      </c>
      <c r="H21" s="20" t="s">
        <v>9</v>
      </c>
      <c r="I21" s="21" t="s">
        <v>34</v>
      </c>
      <c r="J21" s="18" t="s">
        <v>1</v>
      </c>
      <c r="K21" s="22" t="s">
        <v>2</v>
      </c>
      <c r="L21" s="22" t="s">
        <v>3</v>
      </c>
      <c r="M21" s="22" t="s">
        <v>4</v>
      </c>
      <c r="N21" s="22" t="s">
        <v>5</v>
      </c>
      <c r="O21" s="23" t="s">
        <v>9</v>
      </c>
      <c r="P21" s="162"/>
      <c r="Q21" s="17"/>
    </row>
    <row r="22" spans="3:17" ht="49.5" customHeight="1">
      <c r="C22" s="117" t="s">
        <v>13</v>
      </c>
      <c r="D22" s="18"/>
      <c r="E22" s="18"/>
      <c r="F22" s="24">
        <v>1962</v>
      </c>
      <c r="G22" s="24">
        <v>1970</v>
      </c>
      <c r="H22" s="25">
        <f>SUM(F22:G22)</f>
        <v>3932</v>
      </c>
      <c r="I22" s="26">
        <v>0</v>
      </c>
      <c r="J22" s="24">
        <v>3097</v>
      </c>
      <c r="K22" s="24">
        <v>1934</v>
      </c>
      <c r="L22" s="24">
        <v>1120</v>
      </c>
      <c r="M22" s="24">
        <v>753</v>
      </c>
      <c r="N22" s="24">
        <v>374</v>
      </c>
      <c r="O22" s="25">
        <f>SUM(I22:N22)</f>
        <v>7278</v>
      </c>
      <c r="P22" s="27">
        <f>H22+O22</f>
        <v>11210</v>
      </c>
      <c r="Q22" s="17"/>
    </row>
    <row r="23" spans="3:16" ht="49.5" customHeight="1">
      <c r="C23" s="145" t="s">
        <v>16</v>
      </c>
      <c r="D23" s="146"/>
      <c r="E23" s="146"/>
      <c r="F23" s="24">
        <v>15</v>
      </c>
      <c r="G23" s="24">
        <v>31</v>
      </c>
      <c r="H23" s="25">
        <f>SUM(F23:G23)</f>
        <v>46</v>
      </c>
      <c r="I23" s="26">
        <v>0</v>
      </c>
      <c r="J23" s="24">
        <v>48</v>
      </c>
      <c r="K23" s="24">
        <v>45</v>
      </c>
      <c r="L23" s="24">
        <v>33</v>
      </c>
      <c r="M23" s="24">
        <v>26</v>
      </c>
      <c r="N23" s="24">
        <v>9</v>
      </c>
      <c r="O23" s="25">
        <f>SUM(I23:N23)</f>
        <v>161</v>
      </c>
      <c r="P23" s="27">
        <f>H23+O23</f>
        <v>207</v>
      </c>
    </row>
    <row r="24" spans="3:16" ht="49.5" customHeight="1" thickBot="1">
      <c r="C24" s="151" t="s">
        <v>17</v>
      </c>
      <c r="D24" s="152"/>
      <c r="E24" s="152"/>
      <c r="F24" s="119">
        <f>SUM(F22:F23)</f>
        <v>1977</v>
      </c>
      <c r="G24" s="119">
        <f>SUM(G22:G23)</f>
        <v>2001</v>
      </c>
      <c r="H24" s="122">
        <f>SUM(F24:G24)</f>
        <v>3978</v>
      </c>
      <c r="I24" s="123">
        <f>SUM(I22:I23)</f>
        <v>0</v>
      </c>
      <c r="J24" s="119">
        <f aca="true" t="shared" si="1" ref="J24:O24">SUM(J22:J23)</f>
        <v>3145</v>
      </c>
      <c r="K24" s="119">
        <f t="shared" si="1"/>
        <v>1979</v>
      </c>
      <c r="L24" s="119">
        <f t="shared" si="1"/>
        <v>1153</v>
      </c>
      <c r="M24" s="119">
        <f t="shared" si="1"/>
        <v>779</v>
      </c>
      <c r="N24" s="119">
        <f t="shared" si="1"/>
        <v>383</v>
      </c>
      <c r="O24" s="122">
        <f t="shared" si="1"/>
        <v>7439</v>
      </c>
      <c r="P24" s="121">
        <f>H24+O24</f>
        <v>11417</v>
      </c>
    </row>
    <row r="25" ht="39.75" customHeight="1"/>
    <row r="26" spans="3:17" ht="39.75" customHeight="1">
      <c r="C26" s="112" t="s">
        <v>30</v>
      </c>
      <c r="E26" s="113"/>
      <c r="N26" s="111"/>
      <c r="O26" s="111"/>
      <c r="P26" s="111"/>
      <c r="Q26" s="111"/>
    </row>
    <row r="27" spans="3:17" ht="6.75" customHeight="1" thickBot="1">
      <c r="C27" s="114"/>
      <c r="D27" s="114"/>
      <c r="E27" s="115"/>
      <c r="L27" s="116"/>
      <c r="M27" s="116"/>
      <c r="N27" s="116"/>
      <c r="P27" s="116"/>
      <c r="Q27" s="116"/>
    </row>
    <row r="28" spans="3:17" ht="49.5" customHeight="1">
      <c r="C28" s="147"/>
      <c r="D28" s="148"/>
      <c r="E28" s="148"/>
      <c r="F28" s="170" t="s">
        <v>18</v>
      </c>
      <c r="G28" s="163"/>
      <c r="H28" s="163"/>
      <c r="I28" s="163" t="s">
        <v>19</v>
      </c>
      <c r="J28" s="163"/>
      <c r="K28" s="163"/>
      <c r="L28" s="163"/>
      <c r="M28" s="163"/>
      <c r="N28" s="163"/>
      <c r="O28" s="163"/>
      <c r="P28" s="161" t="s">
        <v>6</v>
      </c>
      <c r="Q28" s="17"/>
    </row>
    <row r="29" spans="3:17" ht="49.5" customHeight="1">
      <c r="C29" s="168"/>
      <c r="D29" s="169"/>
      <c r="E29" s="169"/>
      <c r="F29" s="18" t="s">
        <v>7</v>
      </c>
      <c r="G29" s="18" t="s">
        <v>8</v>
      </c>
      <c r="H29" s="20" t="s">
        <v>9</v>
      </c>
      <c r="I29" s="21" t="s">
        <v>34</v>
      </c>
      <c r="J29" s="18" t="s">
        <v>1</v>
      </c>
      <c r="K29" s="22" t="s">
        <v>2</v>
      </c>
      <c r="L29" s="22" t="s">
        <v>3</v>
      </c>
      <c r="M29" s="22" t="s">
        <v>4</v>
      </c>
      <c r="N29" s="22" t="s">
        <v>5</v>
      </c>
      <c r="O29" s="23" t="s">
        <v>9</v>
      </c>
      <c r="P29" s="162"/>
      <c r="Q29" s="17"/>
    </row>
    <row r="30" spans="3:17" ht="49.5" customHeight="1">
      <c r="C30" s="117" t="s">
        <v>13</v>
      </c>
      <c r="D30" s="18"/>
      <c r="E30" s="18"/>
      <c r="F30" s="24">
        <v>14</v>
      </c>
      <c r="G30" s="24">
        <v>24</v>
      </c>
      <c r="H30" s="25">
        <f>SUM(F30:G30)</f>
        <v>38</v>
      </c>
      <c r="I30" s="26">
        <v>0</v>
      </c>
      <c r="J30" s="24">
        <v>968</v>
      </c>
      <c r="K30" s="24">
        <v>643</v>
      </c>
      <c r="L30" s="24">
        <v>545</v>
      </c>
      <c r="M30" s="24">
        <v>429</v>
      </c>
      <c r="N30" s="24">
        <v>266</v>
      </c>
      <c r="O30" s="25">
        <f>SUM(I30:N30)</f>
        <v>2851</v>
      </c>
      <c r="P30" s="27">
        <f>H30+O30</f>
        <v>2889</v>
      </c>
      <c r="Q30" s="17"/>
    </row>
    <row r="31" spans="3:16" ht="49.5" customHeight="1">
      <c r="C31" s="145" t="s">
        <v>16</v>
      </c>
      <c r="D31" s="146"/>
      <c r="E31" s="146"/>
      <c r="F31" s="24">
        <v>0</v>
      </c>
      <c r="G31" s="24">
        <v>0</v>
      </c>
      <c r="H31" s="25">
        <f>SUM(F31:G31)</f>
        <v>0</v>
      </c>
      <c r="I31" s="26">
        <v>0</v>
      </c>
      <c r="J31" s="24">
        <v>10</v>
      </c>
      <c r="K31" s="24">
        <v>9</v>
      </c>
      <c r="L31" s="24">
        <v>3</v>
      </c>
      <c r="M31" s="24">
        <v>5</v>
      </c>
      <c r="N31" s="24">
        <v>2</v>
      </c>
      <c r="O31" s="25">
        <f>SUM(I31:N31)</f>
        <v>29</v>
      </c>
      <c r="P31" s="27">
        <f>H31+O31</f>
        <v>29</v>
      </c>
    </row>
    <row r="32" spans="3:16" ht="49.5" customHeight="1" thickBot="1">
      <c r="C32" s="151" t="s">
        <v>17</v>
      </c>
      <c r="D32" s="152"/>
      <c r="E32" s="152"/>
      <c r="F32" s="119">
        <f>SUM(F30:F31)</f>
        <v>14</v>
      </c>
      <c r="G32" s="119">
        <f>SUM(G30:G31)</f>
        <v>24</v>
      </c>
      <c r="H32" s="122">
        <f>SUM(F32:G32)</f>
        <v>38</v>
      </c>
      <c r="I32" s="123">
        <f aca="true" t="shared" si="2" ref="I32:N32">SUM(I30:I31)</f>
        <v>0</v>
      </c>
      <c r="J32" s="119">
        <f t="shared" si="2"/>
        <v>978</v>
      </c>
      <c r="K32" s="119">
        <f t="shared" si="2"/>
        <v>652</v>
      </c>
      <c r="L32" s="119">
        <f t="shared" si="2"/>
        <v>548</v>
      </c>
      <c r="M32" s="119">
        <f t="shared" si="2"/>
        <v>434</v>
      </c>
      <c r="N32" s="119">
        <f t="shared" si="2"/>
        <v>268</v>
      </c>
      <c r="O32" s="122">
        <f>SUM(I32:N32)</f>
        <v>2880</v>
      </c>
      <c r="P32" s="121">
        <f>H32+O32</f>
        <v>2918</v>
      </c>
    </row>
    <row r="33" ht="39.75" customHeight="1"/>
    <row r="34" spans="3:17" ht="39.75" customHeight="1">
      <c r="C34" s="112" t="s">
        <v>31</v>
      </c>
      <c r="E34" s="113"/>
      <c r="N34" s="111"/>
      <c r="O34" s="111"/>
      <c r="P34" s="111"/>
      <c r="Q34" s="111"/>
    </row>
    <row r="35" spans="3:17" ht="6.75" customHeight="1" thickBot="1">
      <c r="C35" s="114"/>
      <c r="D35" s="114"/>
      <c r="E35" s="115"/>
      <c r="L35" s="116"/>
      <c r="M35" s="116"/>
      <c r="N35" s="116"/>
      <c r="P35" s="116"/>
      <c r="Q35" s="116"/>
    </row>
    <row r="36" spans="3:17" ht="49.5" customHeight="1">
      <c r="C36" s="147"/>
      <c r="D36" s="148"/>
      <c r="E36" s="148"/>
      <c r="F36" s="170" t="s">
        <v>18</v>
      </c>
      <c r="G36" s="163"/>
      <c r="H36" s="163"/>
      <c r="I36" s="163" t="s">
        <v>19</v>
      </c>
      <c r="J36" s="163"/>
      <c r="K36" s="163"/>
      <c r="L36" s="163"/>
      <c r="M36" s="163"/>
      <c r="N36" s="175"/>
      <c r="O36" s="173" t="s">
        <v>6</v>
      </c>
      <c r="P36" s="17"/>
      <c r="Q36" s="17"/>
    </row>
    <row r="37" spans="3:17" ht="49.5" customHeight="1" thickBot="1">
      <c r="C37" s="171"/>
      <c r="D37" s="172"/>
      <c r="E37" s="172"/>
      <c r="F37" s="28" t="s">
        <v>7</v>
      </c>
      <c r="G37" s="28" t="s">
        <v>8</v>
      </c>
      <c r="H37" s="29" t="s">
        <v>9</v>
      </c>
      <c r="I37" s="30" t="s">
        <v>1</v>
      </c>
      <c r="J37" s="28" t="s">
        <v>2</v>
      </c>
      <c r="K37" s="31" t="s">
        <v>3</v>
      </c>
      <c r="L37" s="31" t="s">
        <v>4</v>
      </c>
      <c r="M37" s="31" t="s">
        <v>5</v>
      </c>
      <c r="N37" s="32" t="s">
        <v>11</v>
      </c>
      <c r="O37" s="174"/>
      <c r="P37" s="17"/>
      <c r="Q37" s="17"/>
    </row>
    <row r="38" spans="3:17" ht="49.5" customHeight="1">
      <c r="C38" s="124" t="s">
        <v>20</v>
      </c>
      <c r="D38" s="11"/>
      <c r="E38" s="11"/>
      <c r="F38" s="33">
        <v>0</v>
      </c>
      <c r="G38" s="33">
        <v>0</v>
      </c>
      <c r="H38" s="34">
        <v>0</v>
      </c>
      <c r="I38" s="35">
        <v>17</v>
      </c>
      <c r="J38" s="33">
        <v>36</v>
      </c>
      <c r="K38" s="33">
        <v>208</v>
      </c>
      <c r="L38" s="33">
        <v>439</v>
      </c>
      <c r="M38" s="33">
        <v>394</v>
      </c>
      <c r="N38" s="34">
        <v>1094</v>
      </c>
      <c r="O38" s="36">
        <v>1094</v>
      </c>
      <c r="P38" s="17"/>
      <c r="Q38" s="17"/>
    </row>
    <row r="39" spans="3:15" ht="49.5" customHeight="1">
      <c r="C39" s="145" t="s">
        <v>13</v>
      </c>
      <c r="D39" s="146"/>
      <c r="E39" s="146"/>
      <c r="F39" s="24">
        <v>0</v>
      </c>
      <c r="G39" s="24">
        <v>0</v>
      </c>
      <c r="H39" s="25">
        <v>0</v>
      </c>
      <c r="I39" s="26">
        <v>17</v>
      </c>
      <c r="J39" s="24">
        <v>35</v>
      </c>
      <c r="K39" s="24">
        <v>206</v>
      </c>
      <c r="L39" s="24">
        <v>438</v>
      </c>
      <c r="M39" s="24">
        <v>390</v>
      </c>
      <c r="N39" s="25">
        <v>1086</v>
      </c>
      <c r="O39" s="27">
        <v>1086</v>
      </c>
    </row>
    <row r="40" spans="3:15" ht="49.5" customHeight="1" thickBot="1">
      <c r="C40" s="151" t="s">
        <v>16</v>
      </c>
      <c r="D40" s="152"/>
      <c r="E40" s="152"/>
      <c r="F40" s="119">
        <v>0</v>
      </c>
      <c r="G40" s="119">
        <v>0</v>
      </c>
      <c r="H40" s="122">
        <v>0</v>
      </c>
      <c r="I40" s="123">
        <v>0</v>
      </c>
      <c r="J40" s="119">
        <v>1</v>
      </c>
      <c r="K40" s="119">
        <v>2</v>
      </c>
      <c r="L40" s="119">
        <v>1</v>
      </c>
      <c r="M40" s="119">
        <v>4</v>
      </c>
      <c r="N40" s="122">
        <v>8</v>
      </c>
      <c r="O40" s="121">
        <v>8</v>
      </c>
    </row>
    <row r="41" spans="3:15" ht="49.5" customHeight="1">
      <c r="C41" s="155" t="s">
        <v>35</v>
      </c>
      <c r="D41" s="156"/>
      <c r="E41" s="156"/>
      <c r="F41" s="33">
        <v>0</v>
      </c>
      <c r="G41" s="33">
        <v>0</v>
      </c>
      <c r="H41" s="34">
        <v>0</v>
      </c>
      <c r="I41" s="35">
        <v>161</v>
      </c>
      <c r="J41" s="33">
        <v>170</v>
      </c>
      <c r="K41" s="33">
        <v>182</v>
      </c>
      <c r="L41" s="33">
        <v>188</v>
      </c>
      <c r="M41" s="33">
        <v>90</v>
      </c>
      <c r="N41" s="34">
        <v>791</v>
      </c>
      <c r="O41" s="36">
        <v>791</v>
      </c>
    </row>
    <row r="42" spans="3:15" ht="49.5" customHeight="1">
      <c r="C42" s="145" t="s">
        <v>13</v>
      </c>
      <c r="D42" s="146"/>
      <c r="E42" s="146"/>
      <c r="F42" s="24">
        <v>0</v>
      </c>
      <c r="G42" s="24">
        <v>0</v>
      </c>
      <c r="H42" s="25">
        <v>0</v>
      </c>
      <c r="I42" s="26">
        <v>159</v>
      </c>
      <c r="J42" s="24">
        <v>169</v>
      </c>
      <c r="K42" s="24">
        <v>179</v>
      </c>
      <c r="L42" s="24">
        <v>183</v>
      </c>
      <c r="M42" s="24">
        <v>88</v>
      </c>
      <c r="N42" s="25">
        <v>778</v>
      </c>
      <c r="O42" s="27">
        <v>778</v>
      </c>
    </row>
    <row r="43" spans="3:15" ht="49.5" customHeight="1" thickBot="1">
      <c r="C43" s="151" t="s">
        <v>16</v>
      </c>
      <c r="D43" s="152"/>
      <c r="E43" s="152"/>
      <c r="F43" s="119">
        <v>0</v>
      </c>
      <c r="G43" s="119">
        <v>0</v>
      </c>
      <c r="H43" s="122">
        <v>0</v>
      </c>
      <c r="I43" s="123">
        <v>2</v>
      </c>
      <c r="J43" s="119">
        <v>1</v>
      </c>
      <c r="K43" s="119">
        <v>3</v>
      </c>
      <c r="L43" s="119">
        <v>5</v>
      </c>
      <c r="M43" s="119">
        <v>2</v>
      </c>
      <c r="N43" s="122">
        <v>13</v>
      </c>
      <c r="O43" s="121">
        <v>13</v>
      </c>
    </row>
    <row r="44" spans="3:15" ht="49.5" customHeight="1">
      <c r="C44" s="155" t="s">
        <v>21</v>
      </c>
      <c r="D44" s="156"/>
      <c r="E44" s="156"/>
      <c r="F44" s="33">
        <v>0</v>
      </c>
      <c r="G44" s="33">
        <v>0</v>
      </c>
      <c r="H44" s="34">
        <v>0</v>
      </c>
      <c r="I44" s="35">
        <v>13</v>
      </c>
      <c r="J44" s="33">
        <v>18</v>
      </c>
      <c r="K44" s="33">
        <v>43</v>
      </c>
      <c r="L44" s="33">
        <v>165</v>
      </c>
      <c r="M44" s="33">
        <v>162</v>
      </c>
      <c r="N44" s="34">
        <v>401</v>
      </c>
      <c r="O44" s="36">
        <v>401</v>
      </c>
    </row>
    <row r="45" spans="3:15" ht="49.5" customHeight="1">
      <c r="C45" s="145" t="s">
        <v>13</v>
      </c>
      <c r="D45" s="146"/>
      <c r="E45" s="146"/>
      <c r="F45" s="24">
        <v>0</v>
      </c>
      <c r="G45" s="24">
        <v>0</v>
      </c>
      <c r="H45" s="25">
        <v>0</v>
      </c>
      <c r="I45" s="26">
        <v>13</v>
      </c>
      <c r="J45" s="24">
        <v>18</v>
      </c>
      <c r="K45" s="24">
        <v>42</v>
      </c>
      <c r="L45" s="24">
        <v>163</v>
      </c>
      <c r="M45" s="24">
        <v>159</v>
      </c>
      <c r="N45" s="25">
        <v>395</v>
      </c>
      <c r="O45" s="27">
        <v>395</v>
      </c>
    </row>
    <row r="46" spans="3:15" ht="49.5" customHeight="1" thickBot="1">
      <c r="C46" s="151" t="s">
        <v>16</v>
      </c>
      <c r="D46" s="152"/>
      <c r="E46" s="152"/>
      <c r="F46" s="119">
        <v>0</v>
      </c>
      <c r="G46" s="119">
        <v>0</v>
      </c>
      <c r="H46" s="122">
        <v>0</v>
      </c>
      <c r="I46" s="123">
        <v>0</v>
      </c>
      <c r="J46" s="119">
        <v>0</v>
      </c>
      <c r="K46" s="119">
        <v>1</v>
      </c>
      <c r="L46" s="119">
        <v>2</v>
      </c>
      <c r="M46" s="119">
        <v>3</v>
      </c>
      <c r="N46" s="122">
        <v>6</v>
      </c>
      <c r="O46" s="121">
        <v>6</v>
      </c>
    </row>
    <row r="47" spans="3:15" ht="49.5" customHeight="1" thickBot="1">
      <c r="C47" s="153" t="s">
        <v>17</v>
      </c>
      <c r="D47" s="154"/>
      <c r="E47" s="154"/>
      <c r="F47" s="125">
        <v>0</v>
      </c>
      <c r="G47" s="125">
        <v>0</v>
      </c>
      <c r="H47" s="126">
        <v>0</v>
      </c>
      <c r="I47" s="127">
        <v>191</v>
      </c>
      <c r="J47" s="125">
        <v>224</v>
      </c>
      <c r="K47" s="125">
        <v>432</v>
      </c>
      <c r="L47" s="125">
        <v>786</v>
      </c>
      <c r="M47" s="125">
        <v>643</v>
      </c>
      <c r="N47" s="126">
        <v>2276</v>
      </c>
      <c r="O47" s="128">
        <v>2276</v>
      </c>
    </row>
    <row r="48" ht="34.5" customHeight="1"/>
  </sheetData>
  <sheetProtection/>
  <mergeCells count="43">
    <mergeCell ref="C6:E6"/>
    <mergeCell ref="C7:E7"/>
    <mergeCell ref="F6:G6"/>
    <mergeCell ref="F7:G7"/>
    <mergeCell ref="H6:I6"/>
    <mergeCell ref="H7:I7"/>
    <mergeCell ref="I28:O28"/>
    <mergeCell ref="P28:P29"/>
    <mergeCell ref="C28:E29"/>
    <mergeCell ref="C36:E37"/>
    <mergeCell ref="F36:H36"/>
    <mergeCell ref="O36:O37"/>
    <mergeCell ref="I36:N36"/>
    <mergeCell ref="F28:H28"/>
    <mergeCell ref="C20:E21"/>
    <mergeCell ref="C31:E31"/>
    <mergeCell ref="C32:E32"/>
    <mergeCell ref="F20:H20"/>
    <mergeCell ref="C23:E23"/>
    <mergeCell ref="C24:E24"/>
    <mergeCell ref="F1:N1"/>
    <mergeCell ref="F2:N2"/>
    <mergeCell ref="O2:P2"/>
    <mergeCell ref="O3:P3"/>
    <mergeCell ref="P20:P21"/>
    <mergeCell ref="I20:O20"/>
    <mergeCell ref="J6:K6"/>
    <mergeCell ref="J7:K7"/>
    <mergeCell ref="C39:E39"/>
    <mergeCell ref="C47:E47"/>
    <mergeCell ref="C40:E40"/>
    <mergeCell ref="C41:E41"/>
    <mergeCell ref="C42:E42"/>
    <mergeCell ref="C43:E43"/>
    <mergeCell ref="C44:E44"/>
    <mergeCell ref="C45:E45"/>
    <mergeCell ref="C46:E46"/>
    <mergeCell ref="C15:E15"/>
    <mergeCell ref="C11:E11"/>
    <mergeCell ref="N10:P10"/>
    <mergeCell ref="N9:P9"/>
    <mergeCell ref="C14:E14"/>
    <mergeCell ref="C16:E16"/>
  </mergeCells>
  <printOptions/>
  <pageMargins left="0.5905511811023623" right="0.49" top="0.7874015748031497" bottom="0.5905511811023623" header="0.5118110236220472" footer="0.5118110236220472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80"/>
  <sheetViews>
    <sheetView zoomScale="55" zoomScaleNormal="55" zoomScalePageLayoutView="0" workbookViewId="0" topLeftCell="A1">
      <selection activeCell="G1" sqref="G1:M1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88" t="s">
        <v>26</v>
      </c>
      <c r="H1" s="188"/>
      <c r="I1" s="188"/>
      <c r="J1" s="188"/>
      <c r="K1" s="188"/>
      <c r="L1" s="188"/>
      <c r="M1" s="188"/>
      <c r="N1" s="37"/>
      <c r="O1" s="4"/>
    </row>
    <row r="2" spans="5:16" ht="30" customHeight="1">
      <c r="E2" s="5"/>
      <c r="G2" s="158" t="s">
        <v>89</v>
      </c>
      <c r="H2" s="158"/>
      <c r="I2" s="158"/>
      <c r="J2" s="158"/>
      <c r="K2" s="158"/>
      <c r="L2" s="158"/>
      <c r="M2" s="158"/>
      <c r="N2" s="38"/>
      <c r="O2" s="189">
        <v>41086</v>
      </c>
      <c r="P2" s="189"/>
    </row>
    <row r="3" spans="5:17" ht="27.75" customHeight="1">
      <c r="E3" s="39"/>
      <c r="F3" s="40"/>
      <c r="N3" s="41"/>
      <c r="O3" s="189"/>
      <c r="P3" s="189"/>
      <c r="Q3" s="6"/>
    </row>
    <row r="4" spans="3:17" ht="27.75" customHeight="1">
      <c r="C4" s="7"/>
      <c r="N4" s="39"/>
      <c r="O4" s="189" t="s">
        <v>36</v>
      </c>
      <c r="P4" s="189"/>
      <c r="Q4" s="6"/>
    </row>
    <row r="5" spans="3:17" ht="27" customHeight="1">
      <c r="C5" s="7" t="s">
        <v>32</v>
      </c>
      <c r="E5" s="8"/>
      <c r="F5" s="9"/>
      <c r="N5" s="58"/>
      <c r="O5" s="58"/>
      <c r="P5" s="6"/>
      <c r="Q5" s="6"/>
    </row>
    <row r="6" spans="3:17" ht="9" customHeight="1" thickBot="1">
      <c r="C6" s="42"/>
      <c r="D6" s="42"/>
      <c r="E6" s="42"/>
      <c r="F6" s="43"/>
      <c r="L6" s="10"/>
      <c r="M6" s="10"/>
      <c r="N6" s="57"/>
      <c r="O6" s="57"/>
      <c r="P6" s="57"/>
      <c r="Q6" s="10"/>
    </row>
    <row r="7" spans="3:17" ht="30" customHeight="1" thickBot="1" thickTop="1">
      <c r="C7" s="190" t="s">
        <v>37</v>
      </c>
      <c r="D7" s="191"/>
      <c r="E7" s="191"/>
      <c r="F7" s="194" t="s">
        <v>38</v>
      </c>
      <c r="G7" s="195"/>
      <c r="H7" s="195"/>
      <c r="I7" s="196" t="s">
        <v>39</v>
      </c>
      <c r="J7" s="196"/>
      <c r="K7" s="196"/>
      <c r="L7" s="196"/>
      <c r="M7" s="196"/>
      <c r="N7" s="196"/>
      <c r="O7" s="197"/>
      <c r="P7" s="198" t="s">
        <v>6</v>
      </c>
      <c r="Q7" s="17"/>
    </row>
    <row r="8" spans="3:17" ht="42" customHeight="1" thickBot="1">
      <c r="C8" s="192"/>
      <c r="D8" s="193"/>
      <c r="E8" s="193"/>
      <c r="F8" s="44" t="s">
        <v>7</v>
      </c>
      <c r="G8" s="44" t="s">
        <v>8</v>
      </c>
      <c r="H8" s="45" t="s">
        <v>9</v>
      </c>
      <c r="I8" s="46" t="s">
        <v>40</v>
      </c>
      <c r="J8" s="47" t="s">
        <v>1</v>
      </c>
      <c r="K8" s="47" t="s">
        <v>2</v>
      </c>
      <c r="L8" s="47" t="s">
        <v>3</v>
      </c>
      <c r="M8" s="47" t="s">
        <v>4</v>
      </c>
      <c r="N8" s="47" t="s">
        <v>5</v>
      </c>
      <c r="O8" s="48" t="s">
        <v>9</v>
      </c>
      <c r="P8" s="199"/>
      <c r="Q8" s="17"/>
    </row>
    <row r="9" spans="3:17" ht="30" customHeight="1" thickBot="1">
      <c r="C9" s="49" t="s">
        <v>41</v>
      </c>
      <c r="D9" s="50"/>
      <c r="E9" s="50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  <c r="Q9" s="17"/>
    </row>
    <row r="10" spans="3:17" s="61" customFormat="1" ht="30" customHeight="1">
      <c r="C10" s="59" t="s">
        <v>42</v>
      </c>
      <c r="D10" s="53"/>
      <c r="E10" s="54"/>
      <c r="F10" s="60">
        <f>SUM(F11,F17,F20,F24,F28,F29)</f>
        <v>4614</v>
      </c>
      <c r="G10" s="60">
        <f>SUM(G11,G17,G20,G24,G28,G29)</f>
        <v>5194</v>
      </c>
      <c r="H10" s="85">
        <f>SUM(F10:G10)</f>
        <v>9808</v>
      </c>
      <c r="I10" s="135">
        <f aca="true" t="shared" si="0" ref="I10:N10">SUM(I11,I17,I20,I24,I28,I29)</f>
        <v>0</v>
      </c>
      <c r="J10" s="60">
        <f t="shared" si="0"/>
        <v>7942</v>
      </c>
      <c r="K10" s="60">
        <f t="shared" si="0"/>
        <v>5700</v>
      </c>
      <c r="L10" s="60">
        <f t="shared" si="0"/>
        <v>3429</v>
      </c>
      <c r="M10" s="60">
        <f t="shared" si="0"/>
        <v>2495</v>
      </c>
      <c r="N10" s="60">
        <f t="shared" si="0"/>
        <v>1342</v>
      </c>
      <c r="O10" s="129">
        <f>SUM(I10:N10)</f>
        <v>20908</v>
      </c>
      <c r="P10" s="87">
        <f>SUM(O10,H10)</f>
        <v>30716</v>
      </c>
      <c r="Q10" s="17"/>
    </row>
    <row r="11" spans="3:16" s="61" customFormat="1" ht="30" customHeight="1">
      <c r="C11" s="62"/>
      <c r="D11" s="63" t="s">
        <v>43</v>
      </c>
      <c r="E11" s="64"/>
      <c r="F11" s="65">
        <v>797</v>
      </c>
      <c r="G11" s="65">
        <v>1032</v>
      </c>
      <c r="H11" s="66">
        <v>1829</v>
      </c>
      <c r="I11" s="136">
        <v>0</v>
      </c>
      <c r="J11" s="65">
        <v>1577</v>
      </c>
      <c r="K11" s="65">
        <v>1136</v>
      </c>
      <c r="L11" s="65">
        <v>704</v>
      </c>
      <c r="M11" s="65">
        <v>598</v>
      </c>
      <c r="N11" s="65">
        <v>450</v>
      </c>
      <c r="O11" s="130">
        <v>4465</v>
      </c>
      <c r="P11" s="68">
        <v>6294</v>
      </c>
    </row>
    <row r="12" spans="3:16" s="61" customFormat="1" ht="30" customHeight="1">
      <c r="C12" s="62"/>
      <c r="D12" s="63"/>
      <c r="E12" s="69" t="s">
        <v>80</v>
      </c>
      <c r="F12" s="65">
        <v>708</v>
      </c>
      <c r="G12" s="65">
        <v>860</v>
      </c>
      <c r="H12" s="66">
        <v>1568</v>
      </c>
      <c r="I12" s="136">
        <v>0</v>
      </c>
      <c r="J12" s="65">
        <v>1058</v>
      </c>
      <c r="K12" s="65">
        <v>610</v>
      </c>
      <c r="L12" s="65">
        <v>295</v>
      </c>
      <c r="M12" s="65">
        <v>244</v>
      </c>
      <c r="N12" s="65">
        <v>156</v>
      </c>
      <c r="O12" s="130">
        <v>2363</v>
      </c>
      <c r="P12" s="68">
        <v>3931</v>
      </c>
    </row>
    <row r="13" spans="3:16" s="61" customFormat="1" ht="30" customHeight="1">
      <c r="C13" s="62"/>
      <c r="D13" s="63"/>
      <c r="E13" s="69" t="s">
        <v>81</v>
      </c>
      <c r="F13" s="65">
        <v>0</v>
      </c>
      <c r="G13" s="65">
        <v>0</v>
      </c>
      <c r="H13" s="66">
        <v>0</v>
      </c>
      <c r="I13" s="136">
        <v>0</v>
      </c>
      <c r="J13" s="65">
        <v>2</v>
      </c>
      <c r="K13" s="65">
        <v>6</v>
      </c>
      <c r="L13" s="65">
        <v>8</v>
      </c>
      <c r="M13" s="65">
        <v>20</v>
      </c>
      <c r="N13" s="65">
        <v>46</v>
      </c>
      <c r="O13" s="130">
        <v>82</v>
      </c>
      <c r="P13" s="68">
        <v>82</v>
      </c>
    </row>
    <row r="14" spans="3:16" s="61" customFormat="1" ht="30" customHeight="1">
      <c r="C14" s="62"/>
      <c r="D14" s="63"/>
      <c r="E14" s="69" t="s">
        <v>82</v>
      </c>
      <c r="F14" s="65">
        <v>24</v>
      </c>
      <c r="G14" s="65">
        <v>56</v>
      </c>
      <c r="H14" s="66">
        <v>80</v>
      </c>
      <c r="I14" s="136">
        <v>0</v>
      </c>
      <c r="J14" s="65">
        <v>145</v>
      </c>
      <c r="K14" s="65">
        <v>127</v>
      </c>
      <c r="L14" s="65">
        <v>89</v>
      </c>
      <c r="M14" s="65">
        <v>80</v>
      </c>
      <c r="N14" s="65">
        <v>76</v>
      </c>
      <c r="O14" s="130">
        <v>517</v>
      </c>
      <c r="P14" s="68">
        <v>597</v>
      </c>
    </row>
    <row r="15" spans="3:16" s="61" customFormat="1" ht="30" customHeight="1">
      <c r="C15" s="62"/>
      <c r="D15" s="63"/>
      <c r="E15" s="69" t="s">
        <v>83</v>
      </c>
      <c r="F15" s="65">
        <v>38</v>
      </c>
      <c r="G15" s="65">
        <v>80</v>
      </c>
      <c r="H15" s="66">
        <v>118</v>
      </c>
      <c r="I15" s="136">
        <v>0</v>
      </c>
      <c r="J15" s="65">
        <v>139</v>
      </c>
      <c r="K15" s="65">
        <v>122</v>
      </c>
      <c r="L15" s="65">
        <v>105</v>
      </c>
      <c r="M15" s="65">
        <v>66</v>
      </c>
      <c r="N15" s="65">
        <v>33</v>
      </c>
      <c r="O15" s="130">
        <v>465</v>
      </c>
      <c r="P15" s="68">
        <v>583</v>
      </c>
    </row>
    <row r="16" spans="3:16" s="61" customFormat="1" ht="30" customHeight="1">
      <c r="C16" s="62"/>
      <c r="D16" s="63"/>
      <c r="E16" s="69" t="s">
        <v>84</v>
      </c>
      <c r="F16" s="65">
        <v>27</v>
      </c>
      <c r="G16" s="65">
        <v>36</v>
      </c>
      <c r="H16" s="66">
        <v>63</v>
      </c>
      <c r="I16" s="136">
        <v>0</v>
      </c>
      <c r="J16" s="65">
        <v>233</v>
      </c>
      <c r="K16" s="65">
        <v>271</v>
      </c>
      <c r="L16" s="65">
        <v>207</v>
      </c>
      <c r="M16" s="65">
        <v>188</v>
      </c>
      <c r="N16" s="65">
        <v>139</v>
      </c>
      <c r="O16" s="130">
        <v>1038</v>
      </c>
      <c r="P16" s="68">
        <v>1101</v>
      </c>
    </row>
    <row r="17" spans="3:16" s="61" customFormat="1" ht="30" customHeight="1">
      <c r="C17" s="62"/>
      <c r="D17" s="70" t="s">
        <v>49</v>
      </c>
      <c r="E17" s="71"/>
      <c r="F17" s="65">
        <v>1270</v>
      </c>
      <c r="G17" s="65">
        <v>1257</v>
      </c>
      <c r="H17" s="66">
        <v>2527</v>
      </c>
      <c r="I17" s="136">
        <v>0</v>
      </c>
      <c r="J17" s="65">
        <v>1867</v>
      </c>
      <c r="K17" s="65">
        <v>1226</v>
      </c>
      <c r="L17" s="65">
        <v>618</v>
      </c>
      <c r="M17" s="65">
        <v>434</v>
      </c>
      <c r="N17" s="65">
        <v>158</v>
      </c>
      <c r="O17" s="130">
        <v>4303</v>
      </c>
      <c r="P17" s="68">
        <v>6830</v>
      </c>
    </row>
    <row r="18" spans="3:16" s="61" customFormat="1" ht="30" customHeight="1">
      <c r="C18" s="62"/>
      <c r="D18" s="63"/>
      <c r="E18" s="69" t="s">
        <v>50</v>
      </c>
      <c r="F18" s="65">
        <v>1037</v>
      </c>
      <c r="G18" s="65">
        <v>953</v>
      </c>
      <c r="H18" s="66">
        <v>1990</v>
      </c>
      <c r="I18" s="136">
        <v>0</v>
      </c>
      <c r="J18" s="65">
        <v>1323</v>
      </c>
      <c r="K18" s="65">
        <v>854</v>
      </c>
      <c r="L18" s="65">
        <v>451</v>
      </c>
      <c r="M18" s="65">
        <v>332</v>
      </c>
      <c r="N18" s="65">
        <v>132</v>
      </c>
      <c r="O18" s="130">
        <v>3092</v>
      </c>
      <c r="P18" s="68">
        <v>5082</v>
      </c>
    </row>
    <row r="19" spans="3:16" s="61" customFormat="1" ht="30" customHeight="1">
      <c r="C19" s="62"/>
      <c r="D19" s="63"/>
      <c r="E19" s="69" t="s">
        <v>51</v>
      </c>
      <c r="F19" s="65">
        <v>233</v>
      </c>
      <c r="G19" s="65">
        <v>304</v>
      </c>
      <c r="H19" s="66">
        <v>537</v>
      </c>
      <c r="I19" s="136">
        <v>0</v>
      </c>
      <c r="J19" s="65">
        <v>544</v>
      </c>
      <c r="K19" s="65">
        <v>372</v>
      </c>
      <c r="L19" s="65">
        <v>167</v>
      </c>
      <c r="M19" s="65">
        <v>102</v>
      </c>
      <c r="N19" s="65">
        <v>26</v>
      </c>
      <c r="O19" s="130">
        <v>1211</v>
      </c>
      <c r="P19" s="68">
        <v>1748</v>
      </c>
    </row>
    <row r="20" spans="3:16" s="61" customFormat="1" ht="30" customHeight="1">
      <c r="C20" s="62"/>
      <c r="D20" s="70" t="s">
        <v>52</v>
      </c>
      <c r="E20" s="71"/>
      <c r="F20" s="65">
        <v>10</v>
      </c>
      <c r="G20" s="65">
        <v>23</v>
      </c>
      <c r="H20" s="66">
        <v>33</v>
      </c>
      <c r="I20" s="136">
        <v>0</v>
      </c>
      <c r="J20" s="65">
        <v>168</v>
      </c>
      <c r="K20" s="65">
        <v>197</v>
      </c>
      <c r="L20" s="65">
        <v>208</v>
      </c>
      <c r="M20" s="65">
        <v>151</v>
      </c>
      <c r="N20" s="65">
        <v>77</v>
      </c>
      <c r="O20" s="130">
        <v>801</v>
      </c>
      <c r="P20" s="68">
        <v>834</v>
      </c>
    </row>
    <row r="21" spans="3:16" s="61" customFormat="1" ht="30" customHeight="1">
      <c r="C21" s="62"/>
      <c r="D21" s="63"/>
      <c r="E21" s="69" t="s">
        <v>85</v>
      </c>
      <c r="F21" s="65">
        <v>9</v>
      </c>
      <c r="G21" s="65">
        <v>19</v>
      </c>
      <c r="H21" s="66">
        <v>28</v>
      </c>
      <c r="I21" s="136">
        <v>0</v>
      </c>
      <c r="J21" s="65">
        <v>134</v>
      </c>
      <c r="K21" s="65">
        <v>167</v>
      </c>
      <c r="L21" s="65">
        <v>185</v>
      </c>
      <c r="M21" s="65">
        <v>137</v>
      </c>
      <c r="N21" s="65">
        <v>72</v>
      </c>
      <c r="O21" s="130">
        <v>695</v>
      </c>
      <c r="P21" s="68">
        <v>723</v>
      </c>
    </row>
    <row r="22" spans="3:16" s="61" customFormat="1" ht="30" customHeight="1">
      <c r="C22" s="62"/>
      <c r="D22" s="63"/>
      <c r="E22" s="72" t="s">
        <v>86</v>
      </c>
      <c r="F22" s="65">
        <v>1</v>
      </c>
      <c r="G22" s="65">
        <v>4</v>
      </c>
      <c r="H22" s="66">
        <v>5</v>
      </c>
      <c r="I22" s="136">
        <v>0</v>
      </c>
      <c r="J22" s="65">
        <v>33</v>
      </c>
      <c r="K22" s="65">
        <v>30</v>
      </c>
      <c r="L22" s="65">
        <v>23</v>
      </c>
      <c r="M22" s="65">
        <v>14</v>
      </c>
      <c r="N22" s="65">
        <v>5</v>
      </c>
      <c r="O22" s="130">
        <v>105</v>
      </c>
      <c r="P22" s="68">
        <v>110</v>
      </c>
    </row>
    <row r="23" spans="3:16" s="61" customFormat="1" ht="30" customHeight="1">
      <c r="C23" s="62"/>
      <c r="D23" s="73"/>
      <c r="E23" s="72" t="s">
        <v>87</v>
      </c>
      <c r="F23" s="65">
        <v>0</v>
      </c>
      <c r="G23" s="65">
        <v>0</v>
      </c>
      <c r="H23" s="66">
        <v>0</v>
      </c>
      <c r="I23" s="136">
        <v>0</v>
      </c>
      <c r="J23" s="65">
        <v>1</v>
      </c>
      <c r="K23" s="65">
        <v>0</v>
      </c>
      <c r="L23" s="65">
        <v>0</v>
      </c>
      <c r="M23" s="65">
        <v>0</v>
      </c>
      <c r="N23" s="65">
        <v>0</v>
      </c>
      <c r="O23" s="130">
        <v>1</v>
      </c>
      <c r="P23" s="68">
        <v>1</v>
      </c>
    </row>
    <row r="24" spans="3:16" s="61" customFormat="1" ht="30" customHeight="1">
      <c r="C24" s="62"/>
      <c r="D24" s="70" t="s">
        <v>56</v>
      </c>
      <c r="E24" s="71"/>
      <c r="F24" s="65">
        <f>SUM(F25:F27)</f>
        <v>557</v>
      </c>
      <c r="G24" s="65">
        <f>SUM(G25:G27)</f>
        <v>879</v>
      </c>
      <c r="H24" s="66">
        <f>SUM(F24:G24)</f>
        <v>1436</v>
      </c>
      <c r="I24" s="136">
        <f aca="true" t="shared" si="1" ref="I24:N24">SUM(I25:I27)</f>
        <v>0</v>
      </c>
      <c r="J24" s="65">
        <f t="shared" si="1"/>
        <v>1269</v>
      </c>
      <c r="K24" s="65">
        <f t="shared" si="1"/>
        <v>1244</v>
      </c>
      <c r="L24" s="65">
        <f t="shared" si="1"/>
        <v>819</v>
      </c>
      <c r="M24" s="65">
        <f t="shared" si="1"/>
        <v>566</v>
      </c>
      <c r="N24" s="65">
        <f t="shared" si="1"/>
        <v>288</v>
      </c>
      <c r="O24" s="130">
        <f>SUM(I24:N24)</f>
        <v>4186</v>
      </c>
      <c r="P24" s="68">
        <f>SUM(O24,H24)</f>
        <v>5622</v>
      </c>
    </row>
    <row r="25" spans="3:16" s="61" customFormat="1" ht="30" customHeight="1">
      <c r="C25" s="62"/>
      <c r="D25" s="63"/>
      <c r="E25" s="72" t="s">
        <v>57</v>
      </c>
      <c r="F25" s="65">
        <v>490</v>
      </c>
      <c r="G25" s="65">
        <v>816</v>
      </c>
      <c r="H25" s="66">
        <v>1306</v>
      </c>
      <c r="I25" s="136">
        <v>0</v>
      </c>
      <c r="J25" s="65">
        <v>1201</v>
      </c>
      <c r="K25" s="65">
        <v>1200</v>
      </c>
      <c r="L25" s="65">
        <v>788</v>
      </c>
      <c r="M25" s="65">
        <v>553</v>
      </c>
      <c r="N25" s="65">
        <v>282</v>
      </c>
      <c r="O25" s="130">
        <v>4024</v>
      </c>
      <c r="P25" s="68">
        <v>5330</v>
      </c>
    </row>
    <row r="26" spans="3:16" s="61" customFormat="1" ht="30" customHeight="1">
      <c r="C26" s="62"/>
      <c r="D26" s="63"/>
      <c r="E26" s="72" t="s">
        <v>58</v>
      </c>
      <c r="F26" s="65">
        <v>33</v>
      </c>
      <c r="G26" s="65">
        <v>29</v>
      </c>
      <c r="H26" s="66">
        <f>SUM(F26:G26)</f>
        <v>62</v>
      </c>
      <c r="I26" s="136">
        <v>0</v>
      </c>
      <c r="J26" s="65">
        <v>35</v>
      </c>
      <c r="K26" s="65">
        <v>26</v>
      </c>
      <c r="L26" s="65">
        <v>17</v>
      </c>
      <c r="M26" s="65">
        <v>9</v>
      </c>
      <c r="N26" s="65">
        <v>3</v>
      </c>
      <c r="O26" s="130">
        <f>SUM(I26:N26)</f>
        <v>90</v>
      </c>
      <c r="P26" s="68">
        <f>SUM(O26,H26)</f>
        <v>152</v>
      </c>
    </row>
    <row r="27" spans="3:16" s="61" customFormat="1" ht="30" customHeight="1">
      <c r="C27" s="62"/>
      <c r="D27" s="63"/>
      <c r="E27" s="72" t="s">
        <v>59</v>
      </c>
      <c r="F27" s="65">
        <v>34</v>
      </c>
      <c r="G27" s="65">
        <v>34</v>
      </c>
      <c r="H27" s="66">
        <f>SUM(F27:G27)</f>
        <v>68</v>
      </c>
      <c r="I27" s="136">
        <v>0</v>
      </c>
      <c r="J27" s="65">
        <v>33</v>
      </c>
      <c r="K27" s="65">
        <v>18</v>
      </c>
      <c r="L27" s="65">
        <v>14</v>
      </c>
      <c r="M27" s="65">
        <v>4</v>
      </c>
      <c r="N27" s="65">
        <v>3</v>
      </c>
      <c r="O27" s="130">
        <f>SUM(I27:N27)</f>
        <v>72</v>
      </c>
      <c r="P27" s="68">
        <f>SUM(O27,H27)</f>
        <v>140</v>
      </c>
    </row>
    <row r="28" spans="3:16" s="61" customFormat="1" ht="30" customHeight="1">
      <c r="C28" s="62"/>
      <c r="D28" s="74" t="s">
        <v>60</v>
      </c>
      <c r="E28" s="75"/>
      <c r="F28" s="65">
        <v>16</v>
      </c>
      <c r="G28" s="65">
        <v>24</v>
      </c>
      <c r="H28" s="66">
        <v>40</v>
      </c>
      <c r="I28" s="136">
        <v>0</v>
      </c>
      <c r="J28" s="65">
        <v>90</v>
      </c>
      <c r="K28" s="65">
        <v>52</v>
      </c>
      <c r="L28" s="65">
        <v>53</v>
      </c>
      <c r="M28" s="65">
        <v>56</v>
      </c>
      <c r="N28" s="65">
        <v>24</v>
      </c>
      <c r="O28" s="130">
        <v>275</v>
      </c>
      <c r="P28" s="68">
        <v>315</v>
      </c>
    </row>
    <row r="29" spans="3:16" s="61" customFormat="1" ht="30" customHeight="1" thickBot="1">
      <c r="C29" s="76"/>
      <c r="D29" s="77" t="s">
        <v>61</v>
      </c>
      <c r="E29" s="78"/>
      <c r="F29" s="79">
        <v>1964</v>
      </c>
      <c r="G29" s="79">
        <v>1979</v>
      </c>
      <c r="H29" s="80">
        <v>3943</v>
      </c>
      <c r="I29" s="137">
        <v>0</v>
      </c>
      <c r="J29" s="79">
        <v>2971</v>
      </c>
      <c r="K29" s="79">
        <v>1845</v>
      </c>
      <c r="L29" s="79">
        <v>1027</v>
      </c>
      <c r="M29" s="79">
        <v>690</v>
      </c>
      <c r="N29" s="79">
        <v>345</v>
      </c>
      <c r="O29" s="131">
        <v>6878</v>
      </c>
      <c r="P29" s="82">
        <v>10821</v>
      </c>
    </row>
    <row r="30" spans="3:16" s="61" customFormat="1" ht="30" customHeight="1">
      <c r="C30" s="59" t="s">
        <v>62</v>
      </c>
      <c r="D30" s="83"/>
      <c r="E30" s="84"/>
      <c r="F30" s="60">
        <v>14</v>
      </c>
      <c r="G30" s="60">
        <v>23</v>
      </c>
      <c r="H30" s="85">
        <v>37</v>
      </c>
      <c r="I30" s="135">
        <v>0</v>
      </c>
      <c r="J30" s="60">
        <v>1081</v>
      </c>
      <c r="K30" s="60">
        <v>734</v>
      </c>
      <c r="L30" s="60">
        <v>619</v>
      </c>
      <c r="M30" s="60">
        <v>471</v>
      </c>
      <c r="N30" s="60">
        <v>273</v>
      </c>
      <c r="O30" s="129">
        <v>3178</v>
      </c>
      <c r="P30" s="87">
        <v>3215</v>
      </c>
    </row>
    <row r="31" spans="3:16" s="61" customFormat="1" ht="30" customHeight="1">
      <c r="C31" s="88"/>
      <c r="D31" s="74" t="s">
        <v>88</v>
      </c>
      <c r="E31" s="75"/>
      <c r="F31" s="89">
        <v>0</v>
      </c>
      <c r="G31" s="89">
        <v>0</v>
      </c>
      <c r="H31" s="90">
        <v>0</v>
      </c>
      <c r="I31" s="138">
        <v>0</v>
      </c>
      <c r="J31" s="89">
        <v>101</v>
      </c>
      <c r="K31" s="89">
        <v>99</v>
      </c>
      <c r="L31" s="89">
        <v>68</v>
      </c>
      <c r="M31" s="89">
        <v>44</v>
      </c>
      <c r="N31" s="89">
        <v>9</v>
      </c>
      <c r="O31" s="132">
        <v>321</v>
      </c>
      <c r="P31" s="92">
        <v>321</v>
      </c>
    </row>
    <row r="32" spans="3:16" s="61" customFormat="1" ht="30" customHeight="1">
      <c r="C32" s="62"/>
      <c r="D32" s="74" t="s">
        <v>64</v>
      </c>
      <c r="E32" s="75"/>
      <c r="F32" s="65">
        <v>0</v>
      </c>
      <c r="G32" s="65">
        <v>0</v>
      </c>
      <c r="H32" s="66">
        <v>0</v>
      </c>
      <c r="I32" s="138">
        <v>0</v>
      </c>
      <c r="J32" s="65">
        <v>22</v>
      </c>
      <c r="K32" s="65">
        <v>20</v>
      </c>
      <c r="L32" s="65">
        <v>18</v>
      </c>
      <c r="M32" s="65">
        <v>10</v>
      </c>
      <c r="N32" s="65">
        <v>7</v>
      </c>
      <c r="O32" s="130">
        <v>77</v>
      </c>
      <c r="P32" s="68">
        <v>77</v>
      </c>
    </row>
    <row r="33" spans="3:16" s="61" customFormat="1" ht="30" customHeight="1">
      <c r="C33" s="62"/>
      <c r="D33" s="74" t="s">
        <v>79</v>
      </c>
      <c r="E33" s="75"/>
      <c r="F33" s="65">
        <v>0</v>
      </c>
      <c r="G33" s="65">
        <v>0</v>
      </c>
      <c r="H33" s="66">
        <v>0</v>
      </c>
      <c r="I33" s="138">
        <v>0</v>
      </c>
      <c r="J33" s="65">
        <v>733</v>
      </c>
      <c r="K33" s="65">
        <v>418</v>
      </c>
      <c r="L33" s="65">
        <v>245</v>
      </c>
      <c r="M33" s="65">
        <v>125</v>
      </c>
      <c r="N33" s="65">
        <v>45</v>
      </c>
      <c r="O33" s="130">
        <v>1566</v>
      </c>
      <c r="P33" s="68">
        <v>1566</v>
      </c>
    </row>
    <row r="34" spans="3:16" s="61" customFormat="1" ht="30" customHeight="1">
      <c r="C34" s="62"/>
      <c r="D34" s="74" t="s">
        <v>65</v>
      </c>
      <c r="E34" s="75"/>
      <c r="F34" s="65">
        <v>0</v>
      </c>
      <c r="G34" s="65">
        <v>1</v>
      </c>
      <c r="H34" s="66">
        <v>1</v>
      </c>
      <c r="I34" s="136">
        <v>0</v>
      </c>
      <c r="J34" s="65">
        <v>40</v>
      </c>
      <c r="K34" s="65">
        <v>31</v>
      </c>
      <c r="L34" s="65">
        <v>59</v>
      </c>
      <c r="M34" s="65">
        <v>23</v>
      </c>
      <c r="N34" s="65">
        <v>24</v>
      </c>
      <c r="O34" s="130">
        <v>177</v>
      </c>
      <c r="P34" s="68">
        <v>178</v>
      </c>
    </row>
    <row r="35" spans="3:16" s="61" customFormat="1" ht="30" customHeight="1">
      <c r="C35" s="62"/>
      <c r="D35" s="74" t="s">
        <v>66</v>
      </c>
      <c r="E35" s="75"/>
      <c r="F35" s="65">
        <v>14</v>
      </c>
      <c r="G35" s="65">
        <v>20</v>
      </c>
      <c r="H35" s="66">
        <v>34</v>
      </c>
      <c r="I35" s="136">
        <v>0</v>
      </c>
      <c r="J35" s="65">
        <v>121</v>
      </c>
      <c r="K35" s="65">
        <v>57</v>
      </c>
      <c r="L35" s="65">
        <v>60</v>
      </c>
      <c r="M35" s="65">
        <v>23</v>
      </c>
      <c r="N35" s="65">
        <v>12</v>
      </c>
      <c r="O35" s="130">
        <v>273</v>
      </c>
      <c r="P35" s="68">
        <v>307</v>
      </c>
    </row>
    <row r="36" spans="3:16" s="61" customFormat="1" ht="30" customHeight="1">
      <c r="C36" s="62"/>
      <c r="D36" s="74" t="s">
        <v>67</v>
      </c>
      <c r="E36" s="75"/>
      <c r="F36" s="65">
        <v>0</v>
      </c>
      <c r="G36" s="65">
        <v>2</v>
      </c>
      <c r="H36" s="66">
        <v>2</v>
      </c>
      <c r="I36" s="138">
        <v>0</v>
      </c>
      <c r="J36" s="65">
        <v>59</v>
      </c>
      <c r="K36" s="65">
        <v>102</v>
      </c>
      <c r="L36" s="65">
        <v>95</v>
      </c>
      <c r="M36" s="65">
        <v>79</v>
      </c>
      <c r="N36" s="65">
        <v>30</v>
      </c>
      <c r="O36" s="130">
        <v>365</v>
      </c>
      <c r="P36" s="68">
        <v>367</v>
      </c>
    </row>
    <row r="37" spans="3:16" s="61" customFormat="1" ht="30" customHeight="1">
      <c r="C37" s="62"/>
      <c r="D37" s="74" t="s">
        <v>68</v>
      </c>
      <c r="E37" s="75"/>
      <c r="F37" s="65">
        <v>0</v>
      </c>
      <c r="G37" s="65">
        <v>0</v>
      </c>
      <c r="H37" s="66">
        <v>0</v>
      </c>
      <c r="I37" s="138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130">
        <v>0</v>
      </c>
      <c r="P37" s="68">
        <v>0</v>
      </c>
    </row>
    <row r="38" spans="3:16" s="61" customFormat="1" ht="30" customHeight="1">
      <c r="C38" s="62"/>
      <c r="D38" s="181" t="s">
        <v>69</v>
      </c>
      <c r="E38" s="182"/>
      <c r="F38" s="65">
        <v>0</v>
      </c>
      <c r="G38" s="65">
        <v>0</v>
      </c>
      <c r="H38" s="66">
        <v>0</v>
      </c>
      <c r="I38" s="138">
        <v>0</v>
      </c>
      <c r="J38" s="65">
        <v>5</v>
      </c>
      <c r="K38" s="65">
        <v>7</v>
      </c>
      <c r="L38" s="65">
        <v>74</v>
      </c>
      <c r="M38" s="65">
        <v>167</v>
      </c>
      <c r="N38" s="65">
        <v>146</v>
      </c>
      <c r="O38" s="130">
        <v>399</v>
      </c>
      <c r="P38" s="68">
        <v>399</v>
      </c>
    </row>
    <row r="39" spans="3:16" s="61" customFormat="1" ht="30" customHeight="1" thickBot="1">
      <c r="C39" s="76"/>
      <c r="D39" s="183" t="s">
        <v>70</v>
      </c>
      <c r="E39" s="184"/>
      <c r="F39" s="93">
        <v>0</v>
      </c>
      <c r="G39" s="93">
        <v>0</v>
      </c>
      <c r="H39" s="94">
        <v>0</v>
      </c>
      <c r="I39" s="139">
        <v>0</v>
      </c>
      <c r="J39" s="93">
        <v>0</v>
      </c>
      <c r="K39" s="93">
        <v>0</v>
      </c>
      <c r="L39" s="93">
        <v>0</v>
      </c>
      <c r="M39" s="93">
        <v>0</v>
      </c>
      <c r="N39" s="93">
        <v>0</v>
      </c>
      <c r="O39" s="133">
        <v>0</v>
      </c>
      <c r="P39" s="96">
        <v>0</v>
      </c>
    </row>
    <row r="40" spans="3:16" s="61" customFormat="1" ht="30" customHeight="1">
      <c r="C40" s="59" t="s">
        <v>71</v>
      </c>
      <c r="D40" s="83"/>
      <c r="E40" s="84"/>
      <c r="F40" s="60">
        <v>0</v>
      </c>
      <c r="G40" s="60">
        <v>0</v>
      </c>
      <c r="H40" s="85">
        <v>0</v>
      </c>
      <c r="I40" s="140">
        <v>0</v>
      </c>
      <c r="J40" s="60">
        <v>192</v>
      </c>
      <c r="K40" s="60">
        <v>225</v>
      </c>
      <c r="L40" s="60">
        <v>435</v>
      </c>
      <c r="M40" s="60">
        <v>814</v>
      </c>
      <c r="N40" s="60">
        <v>651</v>
      </c>
      <c r="O40" s="129">
        <v>2317</v>
      </c>
      <c r="P40" s="87">
        <v>2317</v>
      </c>
    </row>
    <row r="41" spans="3:16" s="61" customFormat="1" ht="30" customHeight="1">
      <c r="C41" s="62"/>
      <c r="D41" s="74" t="s">
        <v>72</v>
      </c>
      <c r="E41" s="75"/>
      <c r="F41" s="65">
        <v>0</v>
      </c>
      <c r="G41" s="65">
        <v>0</v>
      </c>
      <c r="H41" s="66">
        <v>0</v>
      </c>
      <c r="I41" s="138">
        <v>0</v>
      </c>
      <c r="J41" s="65">
        <v>17</v>
      </c>
      <c r="K41" s="65">
        <v>36</v>
      </c>
      <c r="L41" s="65">
        <v>208</v>
      </c>
      <c r="M41" s="65">
        <v>443</v>
      </c>
      <c r="N41" s="65">
        <v>395</v>
      </c>
      <c r="O41" s="130">
        <v>1099</v>
      </c>
      <c r="P41" s="68">
        <v>1099</v>
      </c>
    </row>
    <row r="42" spans="3:16" s="61" customFormat="1" ht="30" customHeight="1">
      <c r="C42" s="62"/>
      <c r="D42" s="74" t="s">
        <v>73</v>
      </c>
      <c r="E42" s="75"/>
      <c r="F42" s="65">
        <v>0</v>
      </c>
      <c r="G42" s="65">
        <v>0</v>
      </c>
      <c r="H42" s="66">
        <v>0</v>
      </c>
      <c r="I42" s="138">
        <v>0</v>
      </c>
      <c r="J42" s="65">
        <v>162</v>
      </c>
      <c r="K42" s="65">
        <v>171</v>
      </c>
      <c r="L42" s="65">
        <v>181</v>
      </c>
      <c r="M42" s="65">
        <v>192</v>
      </c>
      <c r="N42" s="65">
        <v>91</v>
      </c>
      <c r="O42" s="130">
        <v>797</v>
      </c>
      <c r="P42" s="68">
        <v>797</v>
      </c>
    </row>
    <row r="43" spans="3:16" s="61" customFormat="1" ht="30" customHeight="1" thickBot="1">
      <c r="C43" s="76"/>
      <c r="D43" s="77" t="s">
        <v>74</v>
      </c>
      <c r="E43" s="78"/>
      <c r="F43" s="79">
        <v>0</v>
      </c>
      <c r="G43" s="79">
        <v>0</v>
      </c>
      <c r="H43" s="80">
        <v>0</v>
      </c>
      <c r="I43" s="141">
        <v>0</v>
      </c>
      <c r="J43" s="79">
        <v>13</v>
      </c>
      <c r="K43" s="79">
        <v>18</v>
      </c>
      <c r="L43" s="79">
        <v>46</v>
      </c>
      <c r="M43" s="79">
        <v>179</v>
      </c>
      <c r="N43" s="79">
        <v>165</v>
      </c>
      <c r="O43" s="131">
        <v>421</v>
      </c>
      <c r="P43" s="82">
        <v>421</v>
      </c>
    </row>
    <row r="44" spans="3:16" s="61" customFormat="1" ht="30" customHeight="1" thickBot="1">
      <c r="C44" s="185" t="s">
        <v>75</v>
      </c>
      <c r="D44" s="186"/>
      <c r="E44" s="187"/>
      <c r="F44" s="99">
        <f>SUM(F10,F30,F40)</f>
        <v>4628</v>
      </c>
      <c r="G44" s="99">
        <f>SUM(G10,G30,G40)</f>
        <v>5217</v>
      </c>
      <c r="H44" s="101">
        <f>SUM(F44:G44)</f>
        <v>9845</v>
      </c>
      <c r="I44" s="142">
        <f aca="true" t="shared" si="2" ref="I44:N44">SUM(I10,I30,I40)</f>
        <v>0</v>
      </c>
      <c r="J44" s="99">
        <f t="shared" si="2"/>
        <v>9215</v>
      </c>
      <c r="K44" s="99">
        <f t="shared" si="2"/>
        <v>6659</v>
      </c>
      <c r="L44" s="99">
        <f t="shared" si="2"/>
        <v>4483</v>
      </c>
      <c r="M44" s="99">
        <f t="shared" si="2"/>
        <v>3780</v>
      </c>
      <c r="N44" s="99">
        <f t="shared" si="2"/>
        <v>2266</v>
      </c>
      <c r="O44" s="134">
        <f>SUM(I44:N44)</f>
        <v>26403</v>
      </c>
      <c r="P44" s="103">
        <f>SUM(O44,H44)</f>
        <v>36248</v>
      </c>
    </row>
    <row r="45" spans="3:17" s="61" customFormat="1" ht="30" customHeight="1" thickBot="1" thickTop="1">
      <c r="C45" s="100" t="s">
        <v>76</v>
      </c>
      <c r="D45" s="55"/>
      <c r="E45" s="55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143"/>
      <c r="Q45" s="17"/>
    </row>
    <row r="46" spans="3:17" s="61" customFormat="1" ht="30" customHeight="1">
      <c r="C46" s="59" t="s">
        <v>42</v>
      </c>
      <c r="D46" s="53"/>
      <c r="E46" s="54"/>
      <c r="F46" s="60">
        <v>4983186</v>
      </c>
      <c r="G46" s="60">
        <v>8658271</v>
      </c>
      <c r="H46" s="85">
        <v>13641457</v>
      </c>
      <c r="I46" s="86">
        <v>0</v>
      </c>
      <c r="J46" s="60">
        <v>23486183</v>
      </c>
      <c r="K46" s="60">
        <v>20373726</v>
      </c>
      <c r="L46" s="60">
        <v>15999156</v>
      </c>
      <c r="M46" s="60">
        <v>14218174</v>
      </c>
      <c r="N46" s="60">
        <v>8198054</v>
      </c>
      <c r="O46" s="129">
        <v>82275293</v>
      </c>
      <c r="P46" s="87">
        <v>95916750</v>
      </c>
      <c r="Q46" s="17"/>
    </row>
    <row r="47" spans="3:16" s="61" customFormat="1" ht="30" customHeight="1">
      <c r="C47" s="62"/>
      <c r="D47" s="63" t="s">
        <v>43</v>
      </c>
      <c r="E47" s="64"/>
      <c r="F47" s="65">
        <v>1297414</v>
      </c>
      <c r="G47" s="65">
        <v>2189674</v>
      </c>
      <c r="H47" s="66">
        <v>3487088</v>
      </c>
      <c r="I47" s="67">
        <v>0</v>
      </c>
      <c r="J47" s="65">
        <v>4475061</v>
      </c>
      <c r="K47" s="65">
        <v>3982988</v>
      </c>
      <c r="L47" s="65">
        <v>2936802</v>
      </c>
      <c r="M47" s="65">
        <v>2883844</v>
      </c>
      <c r="N47" s="65">
        <v>2762013</v>
      </c>
      <c r="O47" s="130">
        <v>17040708</v>
      </c>
      <c r="P47" s="68">
        <v>20527796</v>
      </c>
    </row>
    <row r="48" spans="3:16" s="61" customFormat="1" ht="30" customHeight="1">
      <c r="C48" s="62"/>
      <c r="D48" s="63"/>
      <c r="E48" s="69" t="s">
        <v>44</v>
      </c>
      <c r="F48" s="65">
        <v>1103934</v>
      </c>
      <c r="G48" s="65">
        <v>1714320</v>
      </c>
      <c r="H48" s="66">
        <v>2818254</v>
      </c>
      <c r="I48" s="67">
        <v>0</v>
      </c>
      <c r="J48" s="65">
        <v>3215564</v>
      </c>
      <c r="K48" s="65">
        <v>2679490</v>
      </c>
      <c r="L48" s="65">
        <v>1966080</v>
      </c>
      <c r="M48" s="65">
        <v>1988425</v>
      </c>
      <c r="N48" s="65">
        <v>1834175</v>
      </c>
      <c r="O48" s="130">
        <v>11683734</v>
      </c>
      <c r="P48" s="68">
        <v>14501988</v>
      </c>
    </row>
    <row r="49" spans="3:16" s="61" customFormat="1" ht="30" customHeight="1">
      <c r="C49" s="62"/>
      <c r="D49" s="63"/>
      <c r="E49" s="69" t="s">
        <v>45</v>
      </c>
      <c r="F49" s="65">
        <v>0</v>
      </c>
      <c r="G49" s="65">
        <v>0</v>
      </c>
      <c r="H49" s="66">
        <v>0</v>
      </c>
      <c r="I49" s="67">
        <v>0</v>
      </c>
      <c r="J49" s="65">
        <v>8549</v>
      </c>
      <c r="K49" s="65">
        <v>40832</v>
      </c>
      <c r="L49" s="65">
        <v>51040</v>
      </c>
      <c r="M49" s="65">
        <v>126259</v>
      </c>
      <c r="N49" s="65">
        <v>301581</v>
      </c>
      <c r="O49" s="130">
        <v>528261</v>
      </c>
      <c r="P49" s="68">
        <v>528261</v>
      </c>
    </row>
    <row r="50" spans="3:16" s="61" customFormat="1" ht="30" customHeight="1">
      <c r="C50" s="62"/>
      <c r="D50" s="63"/>
      <c r="E50" s="69" t="s">
        <v>46</v>
      </c>
      <c r="F50" s="65">
        <v>62817</v>
      </c>
      <c r="G50" s="65">
        <v>175632</v>
      </c>
      <c r="H50" s="66">
        <v>238449</v>
      </c>
      <c r="I50" s="67">
        <v>0</v>
      </c>
      <c r="J50" s="65">
        <v>511272</v>
      </c>
      <c r="K50" s="65">
        <v>509832</v>
      </c>
      <c r="L50" s="65">
        <v>350315</v>
      </c>
      <c r="M50" s="65">
        <v>345845</v>
      </c>
      <c r="N50" s="65">
        <v>390915</v>
      </c>
      <c r="O50" s="130">
        <v>2108179</v>
      </c>
      <c r="P50" s="68">
        <v>2346628</v>
      </c>
    </row>
    <row r="51" spans="3:16" s="61" customFormat="1" ht="30" customHeight="1">
      <c r="C51" s="62"/>
      <c r="D51" s="63"/>
      <c r="E51" s="69" t="s">
        <v>47</v>
      </c>
      <c r="F51" s="65">
        <v>104911</v>
      </c>
      <c r="G51" s="65">
        <v>268372</v>
      </c>
      <c r="H51" s="66">
        <v>373283</v>
      </c>
      <c r="I51" s="67">
        <v>0</v>
      </c>
      <c r="J51" s="65">
        <v>543871</v>
      </c>
      <c r="K51" s="65">
        <v>529145</v>
      </c>
      <c r="L51" s="65">
        <v>399355</v>
      </c>
      <c r="M51" s="65">
        <v>285418</v>
      </c>
      <c r="N51" s="65">
        <v>135462</v>
      </c>
      <c r="O51" s="130">
        <v>1893251</v>
      </c>
      <c r="P51" s="68">
        <v>2266534</v>
      </c>
    </row>
    <row r="52" spans="3:16" s="61" customFormat="1" ht="30" customHeight="1">
      <c r="C52" s="62"/>
      <c r="D52" s="63"/>
      <c r="E52" s="69" t="s">
        <v>48</v>
      </c>
      <c r="F52" s="65">
        <v>25752</v>
      </c>
      <c r="G52" s="65">
        <v>31350</v>
      </c>
      <c r="H52" s="66">
        <v>57102</v>
      </c>
      <c r="I52" s="67">
        <v>0</v>
      </c>
      <c r="J52" s="65">
        <v>195805</v>
      </c>
      <c r="K52" s="65">
        <v>223689</v>
      </c>
      <c r="L52" s="65">
        <v>170012</v>
      </c>
      <c r="M52" s="65">
        <v>137897</v>
      </c>
      <c r="N52" s="65">
        <v>99880</v>
      </c>
      <c r="O52" s="130">
        <v>827283</v>
      </c>
      <c r="P52" s="68">
        <v>884385</v>
      </c>
    </row>
    <row r="53" spans="3:16" s="61" customFormat="1" ht="30" customHeight="1">
      <c r="C53" s="62"/>
      <c r="D53" s="70" t="s">
        <v>49</v>
      </c>
      <c r="E53" s="71"/>
      <c r="F53" s="65">
        <v>2423967</v>
      </c>
      <c r="G53" s="65">
        <v>4696377</v>
      </c>
      <c r="H53" s="66">
        <v>7120344</v>
      </c>
      <c r="I53" s="67">
        <v>0</v>
      </c>
      <c r="J53" s="65">
        <v>12125441</v>
      </c>
      <c r="K53" s="65">
        <v>10193899</v>
      </c>
      <c r="L53" s="65">
        <v>6755522</v>
      </c>
      <c r="M53" s="65">
        <v>5919191</v>
      </c>
      <c r="N53" s="65">
        <v>2630435</v>
      </c>
      <c r="O53" s="130">
        <v>37624488</v>
      </c>
      <c r="P53" s="68">
        <v>44744832</v>
      </c>
    </row>
    <row r="54" spans="3:16" s="61" customFormat="1" ht="30" customHeight="1">
      <c r="C54" s="62"/>
      <c r="D54" s="63"/>
      <c r="E54" s="69" t="s">
        <v>50</v>
      </c>
      <c r="F54" s="65">
        <v>1925798</v>
      </c>
      <c r="G54" s="65">
        <v>3445337</v>
      </c>
      <c r="H54" s="66">
        <v>5371135</v>
      </c>
      <c r="I54" s="67">
        <v>0</v>
      </c>
      <c r="J54" s="65">
        <v>8894122</v>
      </c>
      <c r="K54" s="65">
        <v>7373778</v>
      </c>
      <c r="L54" s="65">
        <v>5248615</v>
      </c>
      <c r="M54" s="65">
        <v>4800075</v>
      </c>
      <c r="N54" s="65">
        <v>2257317</v>
      </c>
      <c r="O54" s="130">
        <v>28573907</v>
      </c>
      <c r="P54" s="68">
        <v>33945042</v>
      </c>
    </row>
    <row r="55" spans="3:16" s="61" customFormat="1" ht="30" customHeight="1">
      <c r="C55" s="62"/>
      <c r="D55" s="63"/>
      <c r="E55" s="69" t="s">
        <v>51</v>
      </c>
      <c r="F55" s="65">
        <v>498169</v>
      </c>
      <c r="G55" s="65">
        <v>1251040</v>
      </c>
      <c r="H55" s="66">
        <v>1749209</v>
      </c>
      <c r="I55" s="67">
        <v>0</v>
      </c>
      <c r="J55" s="65">
        <v>3231319</v>
      </c>
      <c r="K55" s="65">
        <v>2820121</v>
      </c>
      <c r="L55" s="65">
        <v>1506907</v>
      </c>
      <c r="M55" s="65">
        <v>1119116</v>
      </c>
      <c r="N55" s="65">
        <v>373118</v>
      </c>
      <c r="O55" s="130">
        <v>9050581</v>
      </c>
      <c r="P55" s="68">
        <v>10799790</v>
      </c>
    </row>
    <row r="56" spans="3:16" s="61" customFormat="1" ht="30" customHeight="1">
      <c r="C56" s="62"/>
      <c r="D56" s="70" t="s">
        <v>52</v>
      </c>
      <c r="E56" s="71"/>
      <c r="F56" s="65">
        <v>29473</v>
      </c>
      <c r="G56" s="65">
        <v>107055</v>
      </c>
      <c r="H56" s="66">
        <v>136528</v>
      </c>
      <c r="I56" s="67">
        <v>0</v>
      </c>
      <c r="J56" s="65">
        <v>1036231</v>
      </c>
      <c r="K56" s="65">
        <v>1561867</v>
      </c>
      <c r="L56" s="65">
        <v>2549688</v>
      </c>
      <c r="M56" s="65">
        <v>2279777</v>
      </c>
      <c r="N56" s="65">
        <v>1207084</v>
      </c>
      <c r="O56" s="130">
        <v>8634647</v>
      </c>
      <c r="P56" s="68">
        <v>8771175</v>
      </c>
    </row>
    <row r="57" spans="3:16" s="61" customFormat="1" ht="30" customHeight="1">
      <c r="C57" s="62"/>
      <c r="D57" s="63"/>
      <c r="E57" s="69" t="s">
        <v>53</v>
      </c>
      <c r="F57" s="65">
        <v>24955</v>
      </c>
      <c r="G57" s="65">
        <v>94287</v>
      </c>
      <c r="H57" s="66">
        <v>119242</v>
      </c>
      <c r="I57" s="67">
        <v>0</v>
      </c>
      <c r="J57" s="65">
        <v>797487</v>
      </c>
      <c r="K57" s="65">
        <v>1299079</v>
      </c>
      <c r="L57" s="65">
        <v>2321863</v>
      </c>
      <c r="M57" s="65">
        <v>2135615</v>
      </c>
      <c r="N57" s="65">
        <v>1169627</v>
      </c>
      <c r="O57" s="130">
        <v>7723671</v>
      </c>
      <c r="P57" s="68">
        <v>7842913</v>
      </c>
    </row>
    <row r="58" spans="3:16" s="61" customFormat="1" ht="30" customHeight="1">
      <c r="C58" s="62"/>
      <c r="D58" s="63"/>
      <c r="E58" s="72" t="s">
        <v>54</v>
      </c>
      <c r="F58" s="65">
        <v>4518</v>
      </c>
      <c r="G58" s="65">
        <v>12768</v>
      </c>
      <c r="H58" s="66">
        <v>17286</v>
      </c>
      <c r="I58" s="67">
        <v>0</v>
      </c>
      <c r="J58" s="65">
        <v>233678</v>
      </c>
      <c r="K58" s="65">
        <v>262788</v>
      </c>
      <c r="L58" s="65">
        <v>227825</v>
      </c>
      <c r="M58" s="65">
        <v>144162</v>
      </c>
      <c r="N58" s="65">
        <v>37457</v>
      </c>
      <c r="O58" s="130">
        <v>905910</v>
      </c>
      <c r="P58" s="68">
        <v>923196</v>
      </c>
    </row>
    <row r="59" spans="3:16" s="61" customFormat="1" ht="30" customHeight="1">
      <c r="C59" s="62"/>
      <c r="D59" s="73"/>
      <c r="E59" s="72" t="s">
        <v>55</v>
      </c>
      <c r="F59" s="65">
        <v>0</v>
      </c>
      <c r="G59" s="65">
        <v>0</v>
      </c>
      <c r="H59" s="66">
        <v>0</v>
      </c>
      <c r="I59" s="67">
        <v>0</v>
      </c>
      <c r="J59" s="65">
        <v>5066</v>
      </c>
      <c r="K59" s="65">
        <v>0</v>
      </c>
      <c r="L59" s="65">
        <v>0</v>
      </c>
      <c r="M59" s="65">
        <v>0</v>
      </c>
      <c r="N59" s="65">
        <v>0</v>
      </c>
      <c r="O59" s="130">
        <v>5066</v>
      </c>
      <c r="P59" s="68">
        <v>5066</v>
      </c>
    </row>
    <row r="60" spans="3:16" s="61" customFormat="1" ht="30" customHeight="1">
      <c r="C60" s="62"/>
      <c r="D60" s="70" t="s">
        <v>56</v>
      </c>
      <c r="E60" s="71"/>
      <c r="F60" s="65">
        <v>263738</v>
      </c>
      <c r="G60" s="65">
        <v>537621</v>
      </c>
      <c r="H60" s="66">
        <v>801359</v>
      </c>
      <c r="I60" s="67">
        <v>0</v>
      </c>
      <c r="J60" s="65">
        <v>908199</v>
      </c>
      <c r="K60" s="65">
        <v>1524091</v>
      </c>
      <c r="L60" s="65">
        <v>1208523</v>
      </c>
      <c r="M60" s="65">
        <v>937451</v>
      </c>
      <c r="N60" s="65">
        <v>568329</v>
      </c>
      <c r="O60" s="130">
        <v>5146593</v>
      </c>
      <c r="P60" s="68">
        <v>5947952</v>
      </c>
    </row>
    <row r="61" spans="3:16" s="61" customFormat="1" ht="30" customHeight="1">
      <c r="C61" s="62"/>
      <c r="D61" s="63"/>
      <c r="E61" s="72" t="s">
        <v>57</v>
      </c>
      <c r="F61" s="65">
        <v>263738</v>
      </c>
      <c r="G61" s="65">
        <v>537621</v>
      </c>
      <c r="H61" s="66">
        <v>801359</v>
      </c>
      <c r="I61" s="67">
        <v>0</v>
      </c>
      <c r="J61" s="65">
        <v>908199</v>
      </c>
      <c r="K61" s="65">
        <v>1524091</v>
      </c>
      <c r="L61" s="65">
        <v>1208523</v>
      </c>
      <c r="M61" s="65">
        <v>937451</v>
      </c>
      <c r="N61" s="65">
        <v>568329</v>
      </c>
      <c r="O61" s="130">
        <v>5146593</v>
      </c>
      <c r="P61" s="68">
        <v>5947952</v>
      </c>
    </row>
    <row r="62" spans="3:16" s="61" customFormat="1" ht="30" customHeight="1" hidden="1">
      <c r="C62" s="62"/>
      <c r="D62" s="63"/>
      <c r="E62" s="72" t="s">
        <v>58</v>
      </c>
      <c r="F62" s="65">
        <v>0</v>
      </c>
      <c r="G62" s="65">
        <v>0</v>
      </c>
      <c r="H62" s="66">
        <v>0</v>
      </c>
      <c r="I62" s="67">
        <v>0</v>
      </c>
      <c r="J62" s="65">
        <v>0</v>
      </c>
      <c r="K62" s="65">
        <v>0</v>
      </c>
      <c r="L62" s="65">
        <v>0</v>
      </c>
      <c r="M62" s="65">
        <v>0</v>
      </c>
      <c r="N62" s="65">
        <v>0</v>
      </c>
      <c r="O62" s="130">
        <v>0</v>
      </c>
      <c r="P62" s="68">
        <v>0</v>
      </c>
    </row>
    <row r="63" spans="3:16" s="61" customFormat="1" ht="30" customHeight="1" hidden="1">
      <c r="C63" s="62"/>
      <c r="D63" s="63"/>
      <c r="E63" s="72" t="s">
        <v>59</v>
      </c>
      <c r="F63" s="65">
        <v>0</v>
      </c>
      <c r="G63" s="65">
        <v>0</v>
      </c>
      <c r="H63" s="66">
        <v>0</v>
      </c>
      <c r="I63" s="67">
        <v>0</v>
      </c>
      <c r="J63" s="65">
        <v>0</v>
      </c>
      <c r="K63" s="65">
        <v>0</v>
      </c>
      <c r="L63" s="65">
        <v>0</v>
      </c>
      <c r="M63" s="65">
        <v>0</v>
      </c>
      <c r="N63" s="65">
        <v>0</v>
      </c>
      <c r="O63" s="130">
        <v>0</v>
      </c>
      <c r="P63" s="68">
        <v>0</v>
      </c>
    </row>
    <row r="64" spans="3:16" s="61" customFormat="1" ht="30" customHeight="1">
      <c r="C64" s="62"/>
      <c r="D64" s="74" t="s">
        <v>60</v>
      </c>
      <c r="E64" s="75"/>
      <c r="F64" s="65">
        <v>102774</v>
      </c>
      <c r="G64" s="65">
        <v>255874</v>
      </c>
      <c r="H64" s="66">
        <v>358648</v>
      </c>
      <c r="I64" s="67">
        <v>0</v>
      </c>
      <c r="J64" s="65">
        <v>1534270</v>
      </c>
      <c r="K64" s="65">
        <v>999266</v>
      </c>
      <c r="L64" s="65">
        <v>1063735</v>
      </c>
      <c r="M64" s="65">
        <v>1187033</v>
      </c>
      <c r="N64" s="65">
        <v>537942</v>
      </c>
      <c r="O64" s="130">
        <v>5322246</v>
      </c>
      <c r="P64" s="68">
        <v>5680894</v>
      </c>
    </row>
    <row r="65" spans="3:16" s="61" customFormat="1" ht="30" customHeight="1" thickBot="1">
      <c r="C65" s="76"/>
      <c r="D65" s="77" t="s">
        <v>61</v>
      </c>
      <c r="E65" s="78"/>
      <c r="F65" s="79">
        <v>865820</v>
      </c>
      <c r="G65" s="79">
        <v>871670</v>
      </c>
      <c r="H65" s="80">
        <v>1737490</v>
      </c>
      <c r="I65" s="81">
        <v>0</v>
      </c>
      <c r="J65" s="79">
        <v>3406981</v>
      </c>
      <c r="K65" s="79">
        <v>2111615</v>
      </c>
      <c r="L65" s="79">
        <v>1484886</v>
      </c>
      <c r="M65" s="79">
        <v>1010878</v>
      </c>
      <c r="N65" s="79">
        <v>492251</v>
      </c>
      <c r="O65" s="131">
        <v>8506611</v>
      </c>
      <c r="P65" s="82">
        <v>10244101</v>
      </c>
    </row>
    <row r="66" spans="3:16" s="61" customFormat="1" ht="30" customHeight="1">
      <c r="C66" s="59" t="s">
        <v>62</v>
      </c>
      <c r="D66" s="83"/>
      <c r="E66" s="84"/>
      <c r="F66" s="60">
        <v>64086</v>
      </c>
      <c r="G66" s="60">
        <v>227284</v>
      </c>
      <c r="H66" s="85">
        <v>291370</v>
      </c>
      <c r="I66" s="86">
        <v>0</v>
      </c>
      <c r="J66" s="60">
        <v>8771747</v>
      </c>
      <c r="K66" s="60">
        <v>8875965</v>
      </c>
      <c r="L66" s="60">
        <v>10957337</v>
      </c>
      <c r="M66" s="60">
        <v>10954070</v>
      </c>
      <c r="N66" s="60">
        <v>7757520</v>
      </c>
      <c r="O66" s="129">
        <v>47316639</v>
      </c>
      <c r="P66" s="87">
        <v>47608009</v>
      </c>
    </row>
    <row r="67" spans="3:16" s="61" customFormat="1" ht="30" customHeight="1">
      <c r="C67" s="88"/>
      <c r="D67" s="74" t="s">
        <v>63</v>
      </c>
      <c r="E67" s="75"/>
      <c r="F67" s="89">
        <v>0</v>
      </c>
      <c r="G67" s="89">
        <v>0</v>
      </c>
      <c r="H67" s="90">
        <v>0</v>
      </c>
      <c r="I67" s="91">
        <v>0</v>
      </c>
      <c r="J67" s="89">
        <v>636880</v>
      </c>
      <c r="K67" s="89">
        <v>1044386</v>
      </c>
      <c r="L67" s="89">
        <v>1113100</v>
      </c>
      <c r="M67" s="89">
        <v>923967</v>
      </c>
      <c r="N67" s="89">
        <v>215616</v>
      </c>
      <c r="O67" s="132">
        <v>3933949</v>
      </c>
      <c r="P67" s="92">
        <v>3933949</v>
      </c>
    </row>
    <row r="68" spans="3:16" s="61" customFormat="1" ht="30" customHeight="1">
      <c r="C68" s="62"/>
      <c r="D68" s="74" t="s">
        <v>64</v>
      </c>
      <c r="E68" s="75"/>
      <c r="F68" s="65">
        <v>0</v>
      </c>
      <c r="G68" s="65">
        <v>0</v>
      </c>
      <c r="H68" s="65">
        <v>0</v>
      </c>
      <c r="I68" s="91">
        <v>0</v>
      </c>
      <c r="J68" s="65">
        <v>29829</v>
      </c>
      <c r="K68" s="65">
        <v>42806</v>
      </c>
      <c r="L68" s="65">
        <v>24419</v>
      </c>
      <c r="M68" s="65">
        <v>14260</v>
      </c>
      <c r="N68" s="65">
        <v>32290</v>
      </c>
      <c r="O68" s="130">
        <v>143604</v>
      </c>
      <c r="P68" s="68">
        <v>143604</v>
      </c>
    </row>
    <row r="69" spans="3:16" s="61" customFormat="1" ht="30" customHeight="1">
      <c r="C69" s="62"/>
      <c r="D69" s="74" t="s">
        <v>79</v>
      </c>
      <c r="E69" s="75"/>
      <c r="F69" s="65">
        <v>0</v>
      </c>
      <c r="G69" s="65">
        <v>0</v>
      </c>
      <c r="H69" s="65">
        <v>0</v>
      </c>
      <c r="I69" s="91">
        <v>0</v>
      </c>
      <c r="J69" s="65">
        <v>4544819</v>
      </c>
      <c r="K69" s="65">
        <v>3480490</v>
      </c>
      <c r="L69" s="65">
        <v>2805165</v>
      </c>
      <c r="M69" s="65">
        <v>1934481</v>
      </c>
      <c r="N69" s="65">
        <v>1009562</v>
      </c>
      <c r="O69" s="130">
        <v>13774517</v>
      </c>
      <c r="P69" s="68">
        <v>13774517</v>
      </c>
    </row>
    <row r="70" spans="3:16" s="61" customFormat="1" ht="30" customHeight="1">
      <c r="C70" s="62"/>
      <c r="D70" s="74" t="s">
        <v>65</v>
      </c>
      <c r="E70" s="75"/>
      <c r="F70" s="65">
        <v>0</v>
      </c>
      <c r="G70" s="65">
        <v>8698</v>
      </c>
      <c r="H70" s="65">
        <v>8698</v>
      </c>
      <c r="I70" s="67">
        <v>0</v>
      </c>
      <c r="J70" s="65">
        <v>472342</v>
      </c>
      <c r="K70" s="65">
        <v>377100</v>
      </c>
      <c r="L70" s="65">
        <v>967967</v>
      </c>
      <c r="M70" s="65">
        <v>489139</v>
      </c>
      <c r="N70" s="65">
        <v>635136</v>
      </c>
      <c r="O70" s="130">
        <v>2941684</v>
      </c>
      <c r="P70" s="68">
        <v>2950382</v>
      </c>
    </row>
    <row r="71" spans="3:16" s="61" customFormat="1" ht="30" customHeight="1">
      <c r="C71" s="62"/>
      <c r="D71" s="74" t="s">
        <v>66</v>
      </c>
      <c r="E71" s="75"/>
      <c r="F71" s="65">
        <v>64086</v>
      </c>
      <c r="G71" s="65">
        <v>170402</v>
      </c>
      <c r="H71" s="65">
        <v>234488</v>
      </c>
      <c r="I71" s="67">
        <v>0</v>
      </c>
      <c r="J71" s="65">
        <v>1536498</v>
      </c>
      <c r="K71" s="65">
        <v>1016063</v>
      </c>
      <c r="L71" s="65">
        <v>1511082</v>
      </c>
      <c r="M71" s="65">
        <v>571601</v>
      </c>
      <c r="N71" s="65">
        <v>372624</v>
      </c>
      <c r="O71" s="130">
        <v>5007868</v>
      </c>
      <c r="P71" s="68">
        <v>5242356</v>
      </c>
    </row>
    <row r="72" spans="3:16" s="61" customFormat="1" ht="30" customHeight="1">
      <c r="C72" s="62"/>
      <c r="D72" s="74" t="s">
        <v>67</v>
      </c>
      <c r="E72" s="75"/>
      <c r="F72" s="65">
        <v>0</v>
      </c>
      <c r="G72" s="65">
        <v>48184</v>
      </c>
      <c r="H72" s="65">
        <v>48184</v>
      </c>
      <c r="I72" s="91">
        <v>0</v>
      </c>
      <c r="J72" s="65">
        <v>1439077</v>
      </c>
      <c r="K72" s="65">
        <v>2737037</v>
      </c>
      <c r="L72" s="65">
        <v>2607655</v>
      </c>
      <c r="M72" s="65">
        <v>2196715</v>
      </c>
      <c r="N72" s="65">
        <v>873447</v>
      </c>
      <c r="O72" s="130">
        <v>9853931</v>
      </c>
      <c r="P72" s="68">
        <v>9902115</v>
      </c>
    </row>
    <row r="73" spans="3:16" s="61" customFormat="1" ht="30" customHeight="1">
      <c r="C73" s="62"/>
      <c r="D73" s="74" t="s">
        <v>68</v>
      </c>
      <c r="E73" s="75"/>
      <c r="F73" s="65">
        <v>0</v>
      </c>
      <c r="G73" s="65">
        <v>0</v>
      </c>
      <c r="H73" s="65">
        <v>0</v>
      </c>
      <c r="I73" s="91">
        <v>0</v>
      </c>
      <c r="J73" s="65">
        <v>0</v>
      </c>
      <c r="K73" s="65">
        <v>0</v>
      </c>
      <c r="L73" s="65">
        <v>0</v>
      </c>
      <c r="M73" s="65">
        <v>0</v>
      </c>
      <c r="N73" s="65">
        <v>0</v>
      </c>
      <c r="O73" s="130">
        <v>0</v>
      </c>
      <c r="P73" s="68">
        <v>0</v>
      </c>
    </row>
    <row r="74" spans="3:16" s="61" customFormat="1" ht="30" customHeight="1">
      <c r="C74" s="62"/>
      <c r="D74" s="181" t="s">
        <v>69</v>
      </c>
      <c r="E74" s="182"/>
      <c r="F74" s="65">
        <v>0</v>
      </c>
      <c r="G74" s="65">
        <v>0</v>
      </c>
      <c r="H74" s="66">
        <v>0</v>
      </c>
      <c r="I74" s="91">
        <v>0</v>
      </c>
      <c r="J74" s="65">
        <v>112302</v>
      </c>
      <c r="K74" s="65">
        <v>178083</v>
      </c>
      <c r="L74" s="65">
        <v>1927949</v>
      </c>
      <c r="M74" s="65">
        <v>4823907</v>
      </c>
      <c r="N74" s="65">
        <v>4618845</v>
      </c>
      <c r="O74" s="130">
        <v>11661086</v>
      </c>
      <c r="P74" s="68">
        <v>11661086</v>
      </c>
    </row>
    <row r="75" spans="3:16" s="61" customFormat="1" ht="30" customHeight="1" thickBot="1">
      <c r="C75" s="76"/>
      <c r="D75" s="183" t="s">
        <v>70</v>
      </c>
      <c r="E75" s="184"/>
      <c r="F75" s="93">
        <v>0</v>
      </c>
      <c r="G75" s="93">
        <v>0</v>
      </c>
      <c r="H75" s="94">
        <v>0</v>
      </c>
      <c r="I75" s="95">
        <v>0</v>
      </c>
      <c r="J75" s="93">
        <v>0</v>
      </c>
      <c r="K75" s="93">
        <v>0</v>
      </c>
      <c r="L75" s="93">
        <v>0</v>
      </c>
      <c r="M75" s="93">
        <v>0</v>
      </c>
      <c r="N75" s="93">
        <v>0</v>
      </c>
      <c r="O75" s="133">
        <v>0</v>
      </c>
      <c r="P75" s="96">
        <v>0</v>
      </c>
    </row>
    <row r="76" spans="3:16" s="61" customFormat="1" ht="30" customHeight="1">
      <c r="C76" s="59" t="s">
        <v>71</v>
      </c>
      <c r="D76" s="83"/>
      <c r="E76" s="84"/>
      <c r="F76" s="60">
        <v>0</v>
      </c>
      <c r="G76" s="60">
        <v>0</v>
      </c>
      <c r="H76" s="85">
        <v>0</v>
      </c>
      <c r="I76" s="97">
        <v>0</v>
      </c>
      <c r="J76" s="60">
        <v>4757150</v>
      </c>
      <c r="K76" s="60">
        <v>5690996</v>
      </c>
      <c r="L76" s="60">
        <v>11960974</v>
      </c>
      <c r="M76" s="60">
        <v>24334044</v>
      </c>
      <c r="N76" s="60">
        <v>20837816</v>
      </c>
      <c r="O76" s="129">
        <v>67580980</v>
      </c>
      <c r="P76" s="87">
        <v>67580980</v>
      </c>
    </row>
    <row r="77" spans="3:16" s="61" customFormat="1" ht="30" customHeight="1">
      <c r="C77" s="62"/>
      <c r="D77" s="74" t="s">
        <v>72</v>
      </c>
      <c r="E77" s="75"/>
      <c r="F77" s="65">
        <v>0</v>
      </c>
      <c r="G77" s="65">
        <v>0</v>
      </c>
      <c r="H77" s="66">
        <v>0</v>
      </c>
      <c r="I77" s="91">
        <v>0</v>
      </c>
      <c r="J77" s="65">
        <v>361483</v>
      </c>
      <c r="K77" s="65">
        <v>829717</v>
      </c>
      <c r="L77" s="65">
        <v>5071608</v>
      </c>
      <c r="M77" s="65">
        <v>11956883</v>
      </c>
      <c r="N77" s="65">
        <v>11692060</v>
      </c>
      <c r="O77" s="130">
        <v>29911751</v>
      </c>
      <c r="P77" s="68">
        <v>29911751</v>
      </c>
    </row>
    <row r="78" spans="3:16" s="61" customFormat="1" ht="30" customHeight="1">
      <c r="C78" s="62"/>
      <c r="D78" s="74" t="s">
        <v>73</v>
      </c>
      <c r="E78" s="75"/>
      <c r="F78" s="65">
        <v>0</v>
      </c>
      <c r="G78" s="65">
        <v>0</v>
      </c>
      <c r="H78" s="66">
        <v>0</v>
      </c>
      <c r="I78" s="91">
        <v>0</v>
      </c>
      <c r="J78" s="65">
        <v>4056955</v>
      </c>
      <c r="K78" s="65">
        <v>4401100</v>
      </c>
      <c r="L78" s="65">
        <v>5280674</v>
      </c>
      <c r="M78" s="65">
        <v>5748471</v>
      </c>
      <c r="N78" s="65">
        <v>2803774</v>
      </c>
      <c r="O78" s="130">
        <v>22290974</v>
      </c>
      <c r="P78" s="68">
        <v>22290974</v>
      </c>
    </row>
    <row r="79" spans="3:16" s="61" customFormat="1" ht="30" customHeight="1" thickBot="1">
      <c r="C79" s="76"/>
      <c r="D79" s="77" t="s">
        <v>74</v>
      </c>
      <c r="E79" s="78"/>
      <c r="F79" s="79">
        <v>0</v>
      </c>
      <c r="G79" s="79">
        <v>0</v>
      </c>
      <c r="H79" s="80">
        <v>0</v>
      </c>
      <c r="I79" s="98">
        <v>0</v>
      </c>
      <c r="J79" s="79">
        <v>338712</v>
      </c>
      <c r="K79" s="79">
        <v>460179</v>
      </c>
      <c r="L79" s="79">
        <v>1608692</v>
      </c>
      <c r="M79" s="79">
        <v>6628690</v>
      </c>
      <c r="N79" s="79">
        <v>6341982</v>
      </c>
      <c r="O79" s="131">
        <v>15378255</v>
      </c>
      <c r="P79" s="82">
        <v>15378255</v>
      </c>
    </row>
    <row r="80" spans="3:16" s="61" customFormat="1" ht="30" customHeight="1" thickBot="1">
      <c r="C80" s="185" t="s">
        <v>75</v>
      </c>
      <c r="D80" s="186"/>
      <c r="E80" s="186"/>
      <c r="F80" s="99">
        <v>5047272</v>
      </c>
      <c r="G80" s="99">
        <v>8885555</v>
      </c>
      <c r="H80" s="101">
        <v>13932827</v>
      </c>
      <c r="I80" s="102">
        <v>0</v>
      </c>
      <c r="J80" s="99">
        <v>37015080</v>
      </c>
      <c r="K80" s="99">
        <v>34940687</v>
      </c>
      <c r="L80" s="99">
        <v>38917467</v>
      </c>
      <c r="M80" s="99">
        <v>49506288</v>
      </c>
      <c r="N80" s="99">
        <v>36793390</v>
      </c>
      <c r="O80" s="134">
        <v>197172912</v>
      </c>
      <c r="P80" s="103">
        <v>211105739</v>
      </c>
    </row>
    <row r="81" ht="12.75" thickTop="1"/>
  </sheetData>
  <sheetProtection/>
  <mergeCells count="15">
    <mergeCell ref="G1:M1"/>
    <mergeCell ref="G2:M2"/>
    <mergeCell ref="O2:P2"/>
    <mergeCell ref="O3:P3"/>
    <mergeCell ref="O4:P4"/>
    <mergeCell ref="C7:E8"/>
    <mergeCell ref="F7:H7"/>
    <mergeCell ref="I7:O7"/>
    <mergeCell ref="P7:P8"/>
    <mergeCell ref="D38:E38"/>
    <mergeCell ref="D39:E39"/>
    <mergeCell ref="C44:E44"/>
    <mergeCell ref="D74:E74"/>
    <mergeCell ref="D75:E75"/>
    <mergeCell ref="C80:E80"/>
  </mergeCells>
  <printOptions/>
  <pageMargins left="0.5905511811023623" right="0.3937007874015748" top="0.7874015748031497" bottom="0.3937007874015748" header="0.5118110236220472" footer="0.31496062992125984"/>
  <pageSetup fitToHeight="1" fitToWidth="1"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80"/>
  <sheetViews>
    <sheetView zoomScale="55" zoomScaleNormal="55" zoomScalePageLayoutView="0" workbookViewId="0" topLeftCell="A1">
      <selection activeCell="G1" sqref="G1:M1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88" t="s">
        <v>26</v>
      </c>
      <c r="H1" s="188"/>
      <c r="I1" s="188"/>
      <c r="J1" s="188"/>
      <c r="K1" s="188"/>
      <c r="L1" s="188"/>
      <c r="M1" s="188"/>
      <c r="N1" s="37"/>
      <c r="O1" s="4"/>
    </row>
    <row r="2" spans="5:16" ht="30" customHeight="1">
      <c r="E2" s="5"/>
      <c r="G2" s="158" t="s">
        <v>89</v>
      </c>
      <c r="H2" s="158"/>
      <c r="I2" s="158"/>
      <c r="J2" s="158"/>
      <c r="K2" s="158"/>
      <c r="L2" s="158"/>
      <c r="M2" s="158"/>
      <c r="N2" s="38"/>
      <c r="O2" s="189">
        <v>41086</v>
      </c>
      <c r="P2" s="189"/>
    </row>
    <row r="3" spans="5:17" ht="27.75" customHeight="1">
      <c r="E3" s="39"/>
      <c r="F3" s="40"/>
      <c r="N3" s="41"/>
      <c r="O3" s="189"/>
      <c r="P3" s="189"/>
      <c r="Q3" s="6"/>
    </row>
    <row r="4" spans="3:17" ht="27.75" customHeight="1">
      <c r="C4" s="7"/>
      <c r="N4" s="39"/>
      <c r="O4" s="189" t="s">
        <v>36</v>
      </c>
      <c r="P4" s="189"/>
      <c r="Q4" s="6"/>
    </row>
    <row r="5" spans="3:17" ht="27" customHeight="1">
      <c r="C5" s="7" t="s">
        <v>32</v>
      </c>
      <c r="E5" s="8"/>
      <c r="F5" s="9"/>
      <c r="N5" s="58"/>
      <c r="O5" s="58"/>
      <c r="P5" s="6"/>
      <c r="Q5" s="6"/>
    </row>
    <row r="6" spans="3:17" ht="9" customHeight="1" thickBot="1">
      <c r="C6" s="42"/>
      <c r="D6" s="42"/>
      <c r="E6" s="42"/>
      <c r="F6" s="43"/>
      <c r="L6" s="10"/>
      <c r="M6" s="10"/>
      <c r="N6" s="57"/>
      <c r="O6" s="57"/>
      <c r="P6" s="57"/>
      <c r="Q6" s="10"/>
    </row>
    <row r="7" spans="3:17" ht="30" customHeight="1" thickBot="1" thickTop="1">
      <c r="C7" s="190" t="s">
        <v>37</v>
      </c>
      <c r="D7" s="191"/>
      <c r="E7" s="191"/>
      <c r="F7" s="194" t="s">
        <v>38</v>
      </c>
      <c r="G7" s="195"/>
      <c r="H7" s="195"/>
      <c r="I7" s="196" t="s">
        <v>39</v>
      </c>
      <c r="J7" s="196"/>
      <c r="K7" s="196"/>
      <c r="L7" s="196"/>
      <c r="M7" s="196"/>
      <c r="N7" s="196"/>
      <c r="O7" s="197"/>
      <c r="P7" s="198" t="s">
        <v>6</v>
      </c>
      <c r="Q7" s="17"/>
    </row>
    <row r="8" spans="3:17" ht="42" customHeight="1" thickBot="1">
      <c r="C8" s="192"/>
      <c r="D8" s="193"/>
      <c r="E8" s="193"/>
      <c r="F8" s="44" t="s">
        <v>7</v>
      </c>
      <c r="G8" s="44" t="s">
        <v>8</v>
      </c>
      <c r="H8" s="45" t="s">
        <v>9</v>
      </c>
      <c r="I8" s="46" t="s">
        <v>40</v>
      </c>
      <c r="J8" s="47" t="s">
        <v>1</v>
      </c>
      <c r="K8" s="47" t="s">
        <v>2</v>
      </c>
      <c r="L8" s="47" t="s">
        <v>3</v>
      </c>
      <c r="M8" s="47" t="s">
        <v>4</v>
      </c>
      <c r="N8" s="47" t="s">
        <v>5</v>
      </c>
      <c r="O8" s="48" t="s">
        <v>9</v>
      </c>
      <c r="P8" s="199"/>
      <c r="Q8" s="17"/>
    </row>
    <row r="9" spans="3:17" ht="30" customHeight="1" thickBot="1">
      <c r="C9" s="49" t="s">
        <v>77</v>
      </c>
      <c r="D9" s="50"/>
      <c r="E9" s="50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  <c r="Q9" s="17"/>
    </row>
    <row r="10" spans="3:17" s="61" customFormat="1" ht="30" customHeight="1">
      <c r="C10" s="59" t="s">
        <v>42</v>
      </c>
      <c r="D10" s="53"/>
      <c r="E10" s="54"/>
      <c r="F10" s="60">
        <f>SUM(F11,F17,F20,F24,F28,F29)</f>
        <v>53963268</v>
      </c>
      <c r="G10" s="60">
        <f>SUM(G11,G17,G20,G24,G28,G29)</f>
        <v>91188723</v>
      </c>
      <c r="H10" s="85">
        <f>SUM(F10:G10)</f>
        <v>145151991</v>
      </c>
      <c r="I10" s="135">
        <f aca="true" t="shared" si="0" ref="I10:N10">SUM(I11,I17,I20,I24,I28,I29)</f>
        <v>0</v>
      </c>
      <c r="J10" s="60">
        <f t="shared" si="0"/>
        <v>238889185</v>
      </c>
      <c r="K10" s="60">
        <f t="shared" si="0"/>
        <v>206559227</v>
      </c>
      <c r="L10" s="60">
        <f t="shared" si="0"/>
        <v>162217020</v>
      </c>
      <c r="M10" s="60">
        <f t="shared" si="0"/>
        <v>143027093</v>
      </c>
      <c r="N10" s="60">
        <f t="shared" si="0"/>
        <v>82312716</v>
      </c>
      <c r="O10" s="129">
        <f>SUM(I10:N10)</f>
        <v>833005241</v>
      </c>
      <c r="P10" s="87">
        <f>SUM(O10,H10)</f>
        <v>978157232</v>
      </c>
      <c r="Q10" s="17"/>
    </row>
    <row r="11" spans="3:16" s="61" customFormat="1" ht="30" customHeight="1">
      <c r="C11" s="62"/>
      <c r="D11" s="63" t="s">
        <v>43</v>
      </c>
      <c r="E11" s="64"/>
      <c r="F11" s="65">
        <v>12976713</v>
      </c>
      <c r="G11" s="65">
        <v>21896740</v>
      </c>
      <c r="H11" s="66">
        <v>34873453</v>
      </c>
      <c r="I11" s="136">
        <v>0</v>
      </c>
      <c r="J11" s="65">
        <v>44774476</v>
      </c>
      <c r="K11" s="65">
        <v>39891994</v>
      </c>
      <c r="L11" s="65">
        <v>29430547</v>
      </c>
      <c r="M11" s="65">
        <v>28887496</v>
      </c>
      <c r="N11" s="65">
        <v>27663708</v>
      </c>
      <c r="O11" s="130">
        <v>170648221</v>
      </c>
      <c r="P11" s="68">
        <v>205521674</v>
      </c>
    </row>
    <row r="12" spans="3:16" s="61" customFormat="1" ht="30" customHeight="1">
      <c r="C12" s="62"/>
      <c r="D12" s="63"/>
      <c r="E12" s="69" t="s">
        <v>44</v>
      </c>
      <c r="F12" s="65">
        <v>11041913</v>
      </c>
      <c r="G12" s="65">
        <v>17143200</v>
      </c>
      <c r="H12" s="66">
        <v>28185113</v>
      </c>
      <c r="I12" s="136">
        <v>0</v>
      </c>
      <c r="J12" s="65">
        <v>32179506</v>
      </c>
      <c r="K12" s="65">
        <v>26855978</v>
      </c>
      <c r="L12" s="65">
        <v>19720149</v>
      </c>
      <c r="M12" s="65">
        <v>19925806</v>
      </c>
      <c r="N12" s="65">
        <v>18363377</v>
      </c>
      <c r="O12" s="130">
        <v>117044816</v>
      </c>
      <c r="P12" s="68">
        <v>145229929</v>
      </c>
    </row>
    <row r="13" spans="3:16" s="61" customFormat="1" ht="30" customHeight="1">
      <c r="C13" s="62"/>
      <c r="D13" s="63"/>
      <c r="E13" s="69" t="s">
        <v>45</v>
      </c>
      <c r="F13" s="65">
        <v>0</v>
      </c>
      <c r="G13" s="65">
        <v>0</v>
      </c>
      <c r="H13" s="66">
        <v>0</v>
      </c>
      <c r="I13" s="136">
        <v>0</v>
      </c>
      <c r="J13" s="65">
        <v>85490</v>
      </c>
      <c r="K13" s="65">
        <v>408320</v>
      </c>
      <c r="L13" s="65">
        <v>511471</v>
      </c>
      <c r="M13" s="65">
        <v>1270090</v>
      </c>
      <c r="N13" s="65">
        <v>3029301</v>
      </c>
      <c r="O13" s="130">
        <v>5304672</v>
      </c>
      <c r="P13" s="68">
        <v>5304672</v>
      </c>
    </row>
    <row r="14" spans="3:16" s="61" customFormat="1" ht="30" customHeight="1">
      <c r="C14" s="62"/>
      <c r="D14" s="63"/>
      <c r="E14" s="69" t="s">
        <v>46</v>
      </c>
      <c r="F14" s="65">
        <v>628170</v>
      </c>
      <c r="G14" s="65">
        <v>1756320</v>
      </c>
      <c r="H14" s="66">
        <v>2384490</v>
      </c>
      <c r="I14" s="136">
        <v>0</v>
      </c>
      <c r="J14" s="65">
        <v>5112720</v>
      </c>
      <c r="K14" s="65">
        <v>5098320</v>
      </c>
      <c r="L14" s="65">
        <v>3505257</v>
      </c>
      <c r="M14" s="65">
        <v>3458450</v>
      </c>
      <c r="N14" s="65">
        <v>3917610</v>
      </c>
      <c r="O14" s="130">
        <v>21092357</v>
      </c>
      <c r="P14" s="68">
        <v>23476847</v>
      </c>
    </row>
    <row r="15" spans="3:16" s="61" customFormat="1" ht="30" customHeight="1">
      <c r="C15" s="62"/>
      <c r="D15" s="63"/>
      <c r="E15" s="69" t="s">
        <v>47</v>
      </c>
      <c r="F15" s="65">
        <v>1049110</v>
      </c>
      <c r="G15" s="65">
        <v>2683720</v>
      </c>
      <c r="H15" s="66">
        <v>3732830</v>
      </c>
      <c r="I15" s="136">
        <v>0</v>
      </c>
      <c r="J15" s="65">
        <v>5438710</v>
      </c>
      <c r="K15" s="65">
        <v>5292486</v>
      </c>
      <c r="L15" s="65">
        <v>3993550</v>
      </c>
      <c r="M15" s="65">
        <v>2854180</v>
      </c>
      <c r="N15" s="65">
        <v>1354620</v>
      </c>
      <c r="O15" s="130">
        <v>18933546</v>
      </c>
      <c r="P15" s="68">
        <v>22666376</v>
      </c>
    </row>
    <row r="16" spans="3:16" s="61" customFormat="1" ht="30" customHeight="1">
      <c r="C16" s="62"/>
      <c r="D16" s="63"/>
      <c r="E16" s="69" t="s">
        <v>48</v>
      </c>
      <c r="F16" s="65">
        <v>257520</v>
      </c>
      <c r="G16" s="65">
        <v>313500</v>
      </c>
      <c r="H16" s="66">
        <v>571020</v>
      </c>
      <c r="I16" s="136">
        <v>0</v>
      </c>
      <c r="J16" s="65">
        <v>1958050</v>
      </c>
      <c r="K16" s="65">
        <v>2236890</v>
      </c>
      <c r="L16" s="65">
        <v>1700120</v>
      </c>
      <c r="M16" s="65">
        <v>1378970</v>
      </c>
      <c r="N16" s="65">
        <v>998800</v>
      </c>
      <c r="O16" s="130">
        <v>8272830</v>
      </c>
      <c r="P16" s="68">
        <v>8843850</v>
      </c>
    </row>
    <row r="17" spans="3:16" s="61" customFormat="1" ht="30" customHeight="1">
      <c r="C17" s="62"/>
      <c r="D17" s="70" t="s">
        <v>49</v>
      </c>
      <c r="E17" s="71"/>
      <c r="F17" s="65">
        <v>24241356</v>
      </c>
      <c r="G17" s="65">
        <v>46964294</v>
      </c>
      <c r="H17" s="66">
        <v>71205650</v>
      </c>
      <c r="I17" s="136">
        <v>0</v>
      </c>
      <c r="J17" s="65">
        <v>121277022</v>
      </c>
      <c r="K17" s="65">
        <v>101972405</v>
      </c>
      <c r="L17" s="65">
        <v>67571607</v>
      </c>
      <c r="M17" s="65">
        <v>59193775</v>
      </c>
      <c r="N17" s="65">
        <v>26314028</v>
      </c>
      <c r="O17" s="130">
        <v>376328837</v>
      </c>
      <c r="P17" s="68">
        <v>447534487</v>
      </c>
    </row>
    <row r="18" spans="3:16" s="61" customFormat="1" ht="30" customHeight="1">
      <c r="C18" s="62"/>
      <c r="D18" s="63"/>
      <c r="E18" s="69" t="s">
        <v>50</v>
      </c>
      <c r="F18" s="65">
        <v>19259666</v>
      </c>
      <c r="G18" s="65">
        <v>34453894</v>
      </c>
      <c r="H18" s="66">
        <v>53713560</v>
      </c>
      <c r="I18" s="136">
        <v>0</v>
      </c>
      <c r="J18" s="65">
        <v>88962849</v>
      </c>
      <c r="K18" s="65">
        <v>73764628</v>
      </c>
      <c r="L18" s="65">
        <v>52502537</v>
      </c>
      <c r="M18" s="65">
        <v>48002615</v>
      </c>
      <c r="N18" s="65">
        <v>22582848</v>
      </c>
      <c r="O18" s="130">
        <v>285815477</v>
      </c>
      <c r="P18" s="68">
        <v>339529037</v>
      </c>
    </row>
    <row r="19" spans="3:16" s="61" customFormat="1" ht="30" customHeight="1">
      <c r="C19" s="62"/>
      <c r="D19" s="63"/>
      <c r="E19" s="69" t="s">
        <v>51</v>
      </c>
      <c r="F19" s="65">
        <v>4981690</v>
      </c>
      <c r="G19" s="65">
        <v>12510400</v>
      </c>
      <c r="H19" s="66">
        <v>17492090</v>
      </c>
      <c r="I19" s="136">
        <v>0</v>
      </c>
      <c r="J19" s="65">
        <v>32314173</v>
      </c>
      <c r="K19" s="65">
        <v>28207777</v>
      </c>
      <c r="L19" s="65">
        <v>15069070</v>
      </c>
      <c r="M19" s="65">
        <v>11191160</v>
      </c>
      <c r="N19" s="65">
        <v>3731180</v>
      </c>
      <c r="O19" s="130">
        <v>90513360</v>
      </c>
      <c r="P19" s="68">
        <v>108005450</v>
      </c>
    </row>
    <row r="20" spans="3:16" s="61" customFormat="1" ht="30" customHeight="1">
      <c r="C20" s="62"/>
      <c r="D20" s="70" t="s">
        <v>52</v>
      </c>
      <c r="E20" s="71"/>
      <c r="F20" s="65">
        <v>294730</v>
      </c>
      <c r="G20" s="65">
        <v>1070550</v>
      </c>
      <c r="H20" s="66">
        <v>1365280</v>
      </c>
      <c r="I20" s="136">
        <v>0</v>
      </c>
      <c r="J20" s="65">
        <v>10363470</v>
      </c>
      <c r="K20" s="65">
        <v>15624209</v>
      </c>
      <c r="L20" s="65">
        <v>25507767</v>
      </c>
      <c r="M20" s="65">
        <v>22801690</v>
      </c>
      <c r="N20" s="65">
        <v>12079785</v>
      </c>
      <c r="O20" s="130">
        <v>86376921</v>
      </c>
      <c r="P20" s="68">
        <v>87742201</v>
      </c>
    </row>
    <row r="21" spans="3:16" s="61" customFormat="1" ht="30" customHeight="1">
      <c r="C21" s="62"/>
      <c r="D21" s="63"/>
      <c r="E21" s="69" t="s">
        <v>53</v>
      </c>
      <c r="F21" s="65">
        <v>249550</v>
      </c>
      <c r="G21" s="65">
        <v>942870</v>
      </c>
      <c r="H21" s="66">
        <v>1192420</v>
      </c>
      <c r="I21" s="136">
        <v>0</v>
      </c>
      <c r="J21" s="65">
        <v>7976030</v>
      </c>
      <c r="K21" s="65">
        <v>12996329</v>
      </c>
      <c r="L21" s="65">
        <v>23229517</v>
      </c>
      <c r="M21" s="65">
        <v>21360070</v>
      </c>
      <c r="N21" s="65">
        <v>11705215</v>
      </c>
      <c r="O21" s="130">
        <v>77267161</v>
      </c>
      <c r="P21" s="68">
        <v>78459581</v>
      </c>
    </row>
    <row r="22" spans="3:16" s="61" customFormat="1" ht="30" customHeight="1">
      <c r="C22" s="62"/>
      <c r="D22" s="63"/>
      <c r="E22" s="72" t="s">
        <v>54</v>
      </c>
      <c r="F22" s="65">
        <v>45180</v>
      </c>
      <c r="G22" s="65">
        <v>127680</v>
      </c>
      <c r="H22" s="66">
        <v>172860</v>
      </c>
      <c r="I22" s="136">
        <v>0</v>
      </c>
      <c r="J22" s="65">
        <v>2336780</v>
      </c>
      <c r="K22" s="65">
        <v>2627880</v>
      </c>
      <c r="L22" s="65">
        <v>2278250</v>
      </c>
      <c r="M22" s="65">
        <v>1441620</v>
      </c>
      <c r="N22" s="65">
        <v>374570</v>
      </c>
      <c r="O22" s="130">
        <v>9059100</v>
      </c>
      <c r="P22" s="68">
        <v>9231960</v>
      </c>
    </row>
    <row r="23" spans="3:16" s="61" customFormat="1" ht="30" customHeight="1">
      <c r="C23" s="62"/>
      <c r="D23" s="73"/>
      <c r="E23" s="72" t="s">
        <v>55</v>
      </c>
      <c r="F23" s="65">
        <v>0</v>
      </c>
      <c r="G23" s="65">
        <v>0</v>
      </c>
      <c r="H23" s="66">
        <v>0</v>
      </c>
      <c r="I23" s="136">
        <v>0</v>
      </c>
      <c r="J23" s="65">
        <v>50660</v>
      </c>
      <c r="K23" s="65">
        <v>0</v>
      </c>
      <c r="L23" s="65">
        <v>0</v>
      </c>
      <c r="M23" s="65">
        <v>0</v>
      </c>
      <c r="N23" s="65">
        <v>0</v>
      </c>
      <c r="O23" s="130">
        <v>50660</v>
      </c>
      <c r="P23" s="68">
        <v>50660</v>
      </c>
    </row>
    <row r="24" spans="3:16" s="61" customFormat="1" ht="30" customHeight="1">
      <c r="C24" s="62"/>
      <c r="D24" s="70" t="s">
        <v>56</v>
      </c>
      <c r="E24" s="71"/>
      <c r="F24" s="65">
        <f>SUM(F25:F27)</f>
        <v>6759397</v>
      </c>
      <c r="G24" s="65">
        <f>SUM(G25:G27)</f>
        <v>9971081</v>
      </c>
      <c r="H24" s="66">
        <f>SUM(F24:G24)</f>
        <v>16730478</v>
      </c>
      <c r="I24" s="136">
        <f aca="true" t="shared" si="1" ref="I24:N24">SUM(I25:I27)</f>
        <v>0</v>
      </c>
      <c r="J24" s="65">
        <f t="shared" si="1"/>
        <v>13023968</v>
      </c>
      <c r="K24" s="65">
        <f t="shared" si="1"/>
        <v>17896608</v>
      </c>
      <c r="L24" s="65">
        <f t="shared" si="1"/>
        <v>14161862</v>
      </c>
      <c r="M24" s="65">
        <f t="shared" si="1"/>
        <v>10117330</v>
      </c>
      <c r="N24" s="65">
        <f t="shared" si="1"/>
        <v>5921708</v>
      </c>
      <c r="O24" s="130">
        <f>SUM(I24:N24)</f>
        <v>61121476</v>
      </c>
      <c r="P24" s="68">
        <f>SUM(O24,H24)</f>
        <v>77851954</v>
      </c>
    </row>
    <row r="25" spans="3:16" s="61" customFormat="1" ht="30" customHeight="1">
      <c r="C25" s="62"/>
      <c r="D25" s="63"/>
      <c r="E25" s="72" t="s">
        <v>57</v>
      </c>
      <c r="F25" s="65">
        <v>2637380</v>
      </c>
      <c r="G25" s="65">
        <v>5376210</v>
      </c>
      <c r="H25" s="66">
        <v>8013590</v>
      </c>
      <c r="I25" s="136">
        <v>0</v>
      </c>
      <c r="J25" s="65">
        <v>9081990</v>
      </c>
      <c r="K25" s="65">
        <v>15240910</v>
      </c>
      <c r="L25" s="65">
        <v>12085230</v>
      </c>
      <c r="M25" s="65">
        <v>9374510</v>
      </c>
      <c r="N25" s="65">
        <v>5683290</v>
      </c>
      <c r="O25" s="130">
        <v>51465930</v>
      </c>
      <c r="P25" s="68">
        <v>59479520</v>
      </c>
    </row>
    <row r="26" spans="3:16" s="61" customFormat="1" ht="30" customHeight="1">
      <c r="C26" s="62"/>
      <c r="D26" s="63"/>
      <c r="E26" s="72" t="s">
        <v>58</v>
      </c>
      <c r="F26" s="65">
        <v>840830</v>
      </c>
      <c r="G26" s="65">
        <v>779238</v>
      </c>
      <c r="H26" s="66">
        <f>SUM(F26:G26)</f>
        <v>1620068</v>
      </c>
      <c r="I26" s="136">
        <v>0</v>
      </c>
      <c r="J26" s="65">
        <v>1039551</v>
      </c>
      <c r="K26" s="65">
        <v>959697</v>
      </c>
      <c r="L26" s="65">
        <v>777904</v>
      </c>
      <c r="M26" s="65">
        <v>400300</v>
      </c>
      <c r="N26" s="65">
        <v>74846</v>
      </c>
      <c r="O26" s="130">
        <f>SUM(I26:N26)</f>
        <v>3252298</v>
      </c>
      <c r="P26" s="68">
        <f>SUM(O26,H26)</f>
        <v>4872366</v>
      </c>
    </row>
    <row r="27" spans="3:16" s="61" customFormat="1" ht="30" customHeight="1">
      <c r="C27" s="62"/>
      <c r="D27" s="63"/>
      <c r="E27" s="72" t="s">
        <v>59</v>
      </c>
      <c r="F27" s="65">
        <v>3281187</v>
      </c>
      <c r="G27" s="65">
        <v>3815633</v>
      </c>
      <c r="H27" s="66">
        <f>SUM(F27:G27)</f>
        <v>7096820</v>
      </c>
      <c r="I27" s="136">
        <v>0</v>
      </c>
      <c r="J27" s="65">
        <v>2902427</v>
      </c>
      <c r="K27" s="65">
        <v>1696001</v>
      </c>
      <c r="L27" s="65">
        <v>1298728</v>
      </c>
      <c r="M27" s="65">
        <v>342520</v>
      </c>
      <c r="N27" s="65">
        <v>163572</v>
      </c>
      <c r="O27" s="130">
        <f>SUM(I27:N27)</f>
        <v>6403248</v>
      </c>
      <c r="P27" s="68">
        <f>SUM(O27,H27)</f>
        <v>13500068</v>
      </c>
    </row>
    <row r="28" spans="3:16" s="61" customFormat="1" ht="30" customHeight="1">
      <c r="C28" s="62"/>
      <c r="D28" s="74" t="s">
        <v>60</v>
      </c>
      <c r="E28" s="75"/>
      <c r="F28" s="65">
        <v>1032571</v>
      </c>
      <c r="G28" s="65">
        <v>2569057</v>
      </c>
      <c r="H28" s="66">
        <v>3601628</v>
      </c>
      <c r="I28" s="136">
        <v>0</v>
      </c>
      <c r="J28" s="65">
        <v>15371791</v>
      </c>
      <c r="K28" s="65">
        <v>10043539</v>
      </c>
      <c r="L28" s="65">
        <v>10687716</v>
      </c>
      <c r="M28" s="65">
        <v>11914119</v>
      </c>
      <c r="N28" s="65">
        <v>5407176</v>
      </c>
      <c r="O28" s="130">
        <v>53424341</v>
      </c>
      <c r="P28" s="68">
        <v>57025969</v>
      </c>
    </row>
    <row r="29" spans="3:16" s="61" customFormat="1" ht="30" customHeight="1" thickBot="1">
      <c r="C29" s="76"/>
      <c r="D29" s="77" t="s">
        <v>61</v>
      </c>
      <c r="E29" s="78"/>
      <c r="F29" s="79">
        <v>8658501</v>
      </c>
      <c r="G29" s="79">
        <v>8717001</v>
      </c>
      <c r="H29" s="80">
        <v>17375502</v>
      </c>
      <c r="I29" s="137">
        <v>0</v>
      </c>
      <c r="J29" s="79">
        <v>34078458</v>
      </c>
      <c r="K29" s="79">
        <v>21130472</v>
      </c>
      <c r="L29" s="79">
        <v>14857521</v>
      </c>
      <c r="M29" s="79">
        <v>10112683</v>
      </c>
      <c r="N29" s="79">
        <v>4926311</v>
      </c>
      <c r="O29" s="131">
        <v>85105445</v>
      </c>
      <c r="P29" s="82">
        <v>102480947</v>
      </c>
    </row>
    <row r="30" spans="3:16" s="61" customFormat="1" ht="30" customHeight="1">
      <c r="C30" s="59" t="s">
        <v>62</v>
      </c>
      <c r="D30" s="83"/>
      <c r="E30" s="84"/>
      <c r="F30" s="60">
        <v>640860</v>
      </c>
      <c r="G30" s="60">
        <v>2272840</v>
      </c>
      <c r="H30" s="85">
        <v>2913700</v>
      </c>
      <c r="I30" s="135">
        <v>0</v>
      </c>
      <c r="J30" s="60">
        <v>87721826</v>
      </c>
      <c r="K30" s="60">
        <v>88801411</v>
      </c>
      <c r="L30" s="60">
        <v>109591614</v>
      </c>
      <c r="M30" s="60">
        <v>109549447</v>
      </c>
      <c r="N30" s="60">
        <v>77588451</v>
      </c>
      <c r="O30" s="129">
        <v>473252749</v>
      </c>
      <c r="P30" s="87">
        <v>476166449</v>
      </c>
    </row>
    <row r="31" spans="3:16" s="61" customFormat="1" ht="30" customHeight="1">
      <c r="C31" s="88"/>
      <c r="D31" s="74" t="s">
        <v>63</v>
      </c>
      <c r="E31" s="75"/>
      <c r="F31" s="89">
        <v>0</v>
      </c>
      <c r="G31" s="89">
        <v>0</v>
      </c>
      <c r="H31" s="90">
        <v>0</v>
      </c>
      <c r="I31" s="138">
        <v>0</v>
      </c>
      <c r="J31" s="89">
        <v>6368800</v>
      </c>
      <c r="K31" s="89">
        <v>10450081</v>
      </c>
      <c r="L31" s="89">
        <v>11131000</v>
      </c>
      <c r="M31" s="89">
        <v>9244509</v>
      </c>
      <c r="N31" s="89">
        <v>2156160</v>
      </c>
      <c r="O31" s="132">
        <v>39350550</v>
      </c>
      <c r="P31" s="92">
        <v>39350550</v>
      </c>
    </row>
    <row r="32" spans="3:16" s="61" customFormat="1" ht="30" customHeight="1">
      <c r="C32" s="62"/>
      <c r="D32" s="74" t="s">
        <v>64</v>
      </c>
      <c r="E32" s="75"/>
      <c r="F32" s="65">
        <v>0</v>
      </c>
      <c r="G32" s="65">
        <v>0</v>
      </c>
      <c r="H32" s="66">
        <v>0</v>
      </c>
      <c r="I32" s="138">
        <v>0</v>
      </c>
      <c r="J32" s="65">
        <v>298290</v>
      </c>
      <c r="K32" s="65">
        <v>428060</v>
      </c>
      <c r="L32" s="65">
        <v>244190</v>
      </c>
      <c r="M32" s="65">
        <v>142600</v>
      </c>
      <c r="N32" s="65">
        <v>322900</v>
      </c>
      <c r="O32" s="130">
        <v>1436040</v>
      </c>
      <c r="P32" s="68">
        <v>1436040</v>
      </c>
    </row>
    <row r="33" spans="3:16" s="61" customFormat="1" ht="30" customHeight="1">
      <c r="C33" s="62"/>
      <c r="D33" s="74" t="s">
        <v>79</v>
      </c>
      <c r="E33" s="75"/>
      <c r="F33" s="65">
        <v>0</v>
      </c>
      <c r="G33" s="65">
        <v>0</v>
      </c>
      <c r="H33" s="66">
        <v>0</v>
      </c>
      <c r="I33" s="138">
        <v>0</v>
      </c>
      <c r="J33" s="65">
        <v>45452546</v>
      </c>
      <c r="K33" s="65">
        <v>34827946</v>
      </c>
      <c r="L33" s="65">
        <v>28069894</v>
      </c>
      <c r="M33" s="65">
        <v>19344810</v>
      </c>
      <c r="N33" s="65">
        <v>10108871</v>
      </c>
      <c r="O33" s="130">
        <v>137804067</v>
      </c>
      <c r="P33" s="68">
        <v>137804067</v>
      </c>
    </row>
    <row r="34" spans="3:16" s="61" customFormat="1" ht="30" customHeight="1">
      <c r="C34" s="62"/>
      <c r="D34" s="74" t="s">
        <v>65</v>
      </c>
      <c r="E34" s="75"/>
      <c r="F34" s="65">
        <v>0</v>
      </c>
      <c r="G34" s="65">
        <v>86980</v>
      </c>
      <c r="H34" s="66">
        <v>86980</v>
      </c>
      <c r="I34" s="136">
        <v>0</v>
      </c>
      <c r="J34" s="65">
        <v>4723420</v>
      </c>
      <c r="K34" s="65">
        <v>3771000</v>
      </c>
      <c r="L34" s="65">
        <v>9679670</v>
      </c>
      <c r="M34" s="65">
        <v>4891390</v>
      </c>
      <c r="N34" s="65">
        <v>6351360</v>
      </c>
      <c r="O34" s="130">
        <v>29416840</v>
      </c>
      <c r="P34" s="68">
        <v>29503820</v>
      </c>
    </row>
    <row r="35" spans="3:16" s="61" customFormat="1" ht="30" customHeight="1">
      <c r="C35" s="62"/>
      <c r="D35" s="74" t="s">
        <v>66</v>
      </c>
      <c r="E35" s="75"/>
      <c r="F35" s="65">
        <v>640860</v>
      </c>
      <c r="G35" s="65">
        <v>1704020</v>
      </c>
      <c r="H35" s="66">
        <v>2344880</v>
      </c>
      <c r="I35" s="136">
        <v>0</v>
      </c>
      <c r="J35" s="65">
        <v>15364980</v>
      </c>
      <c r="K35" s="65">
        <v>10160630</v>
      </c>
      <c r="L35" s="65">
        <v>15110820</v>
      </c>
      <c r="M35" s="65">
        <v>5716010</v>
      </c>
      <c r="N35" s="65">
        <v>3726240</v>
      </c>
      <c r="O35" s="130">
        <v>50078680</v>
      </c>
      <c r="P35" s="68">
        <v>52423560</v>
      </c>
    </row>
    <row r="36" spans="3:16" s="61" customFormat="1" ht="30" customHeight="1">
      <c r="C36" s="62"/>
      <c r="D36" s="74" t="s">
        <v>67</v>
      </c>
      <c r="E36" s="75"/>
      <c r="F36" s="65">
        <v>0</v>
      </c>
      <c r="G36" s="65">
        <v>481840</v>
      </c>
      <c r="H36" s="66">
        <v>481840</v>
      </c>
      <c r="I36" s="138">
        <v>0</v>
      </c>
      <c r="J36" s="65">
        <v>14390770</v>
      </c>
      <c r="K36" s="65">
        <v>27382864</v>
      </c>
      <c r="L36" s="65">
        <v>26076550</v>
      </c>
      <c r="M36" s="65">
        <v>21971058</v>
      </c>
      <c r="N36" s="65">
        <v>8734470</v>
      </c>
      <c r="O36" s="130">
        <v>98555712</v>
      </c>
      <c r="P36" s="68">
        <v>99037552</v>
      </c>
    </row>
    <row r="37" spans="3:16" s="61" customFormat="1" ht="30" customHeight="1">
      <c r="C37" s="62"/>
      <c r="D37" s="74" t="s">
        <v>68</v>
      </c>
      <c r="E37" s="75"/>
      <c r="F37" s="65">
        <v>0</v>
      </c>
      <c r="G37" s="65">
        <v>0</v>
      </c>
      <c r="H37" s="66">
        <v>0</v>
      </c>
      <c r="I37" s="138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130">
        <v>0</v>
      </c>
      <c r="P37" s="68">
        <v>0</v>
      </c>
    </row>
    <row r="38" spans="3:16" s="61" customFormat="1" ht="30" customHeight="1">
      <c r="C38" s="62"/>
      <c r="D38" s="181" t="s">
        <v>69</v>
      </c>
      <c r="E38" s="200"/>
      <c r="F38" s="65">
        <v>0</v>
      </c>
      <c r="G38" s="65">
        <v>0</v>
      </c>
      <c r="H38" s="66">
        <v>0</v>
      </c>
      <c r="I38" s="138">
        <v>0</v>
      </c>
      <c r="J38" s="65">
        <v>1123020</v>
      </c>
      <c r="K38" s="65">
        <v>1780830</v>
      </c>
      <c r="L38" s="65">
        <v>19279490</v>
      </c>
      <c r="M38" s="65">
        <v>48239070</v>
      </c>
      <c r="N38" s="65">
        <v>46188450</v>
      </c>
      <c r="O38" s="130">
        <v>116610860</v>
      </c>
      <c r="P38" s="68">
        <v>116610860</v>
      </c>
    </row>
    <row r="39" spans="3:16" s="61" customFormat="1" ht="30" customHeight="1" thickBot="1">
      <c r="C39" s="76"/>
      <c r="D39" s="183" t="s">
        <v>70</v>
      </c>
      <c r="E39" s="184"/>
      <c r="F39" s="93">
        <v>0</v>
      </c>
      <c r="G39" s="93">
        <v>0</v>
      </c>
      <c r="H39" s="94">
        <v>0</v>
      </c>
      <c r="I39" s="139">
        <v>0</v>
      </c>
      <c r="J39" s="93">
        <v>0</v>
      </c>
      <c r="K39" s="93">
        <v>0</v>
      </c>
      <c r="L39" s="93">
        <v>0</v>
      </c>
      <c r="M39" s="93">
        <v>0</v>
      </c>
      <c r="N39" s="93">
        <v>0</v>
      </c>
      <c r="O39" s="133">
        <v>0</v>
      </c>
      <c r="P39" s="96">
        <v>0</v>
      </c>
    </row>
    <row r="40" spans="3:16" s="61" customFormat="1" ht="30" customHeight="1">
      <c r="C40" s="59" t="s">
        <v>71</v>
      </c>
      <c r="D40" s="83"/>
      <c r="E40" s="84"/>
      <c r="F40" s="60">
        <v>0</v>
      </c>
      <c r="G40" s="60">
        <v>0</v>
      </c>
      <c r="H40" s="85">
        <v>0</v>
      </c>
      <c r="I40" s="140">
        <v>0</v>
      </c>
      <c r="J40" s="60">
        <v>47589907</v>
      </c>
      <c r="K40" s="60">
        <v>56932347</v>
      </c>
      <c r="L40" s="60">
        <v>119645474</v>
      </c>
      <c r="M40" s="60">
        <v>243419795</v>
      </c>
      <c r="N40" s="60">
        <v>208521277</v>
      </c>
      <c r="O40" s="129">
        <v>676108800</v>
      </c>
      <c r="P40" s="87">
        <v>676108800</v>
      </c>
    </row>
    <row r="41" spans="3:16" s="61" customFormat="1" ht="30" customHeight="1">
      <c r="C41" s="62"/>
      <c r="D41" s="74" t="s">
        <v>72</v>
      </c>
      <c r="E41" s="75"/>
      <c r="F41" s="65">
        <v>0</v>
      </c>
      <c r="G41" s="65">
        <v>0</v>
      </c>
      <c r="H41" s="66">
        <v>0</v>
      </c>
      <c r="I41" s="138">
        <v>0</v>
      </c>
      <c r="J41" s="65">
        <v>3614830</v>
      </c>
      <c r="K41" s="65">
        <v>8304101</v>
      </c>
      <c r="L41" s="65">
        <v>50742232</v>
      </c>
      <c r="M41" s="65">
        <v>119619549</v>
      </c>
      <c r="N41" s="65">
        <v>117028234</v>
      </c>
      <c r="O41" s="130">
        <v>299308946</v>
      </c>
      <c r="P41" s="68">
        <v>299308946</v>
      </c>
    </row>
    <row r="42" spans="3:16" s="61" customFormat="1" ht="30" customHeight="1">
      <c r="C42" s="62"/>
      <c r="D42" s="74" t="s">
        <v>73</v>
      </c>
      <c r="E42" s="75"/>
      <c r="F42" s="65">
        <v>0</v>
      </c>
      <c r="G42" s="65">
        <v>0</v>
      </c>
      <c r="H42" s="66">
        <v>0</v>
      </c>
      <c r="I42" s="138">
        <v>0</v>
      </c>
      <c r="J42" s="65">
        <v>40587957</v>
      </c>
      <c r="K42" s="65">
        <v>44026456</v>
      </c>
      <c r="L42" s="65">
        <v>52816322</v>
      </c>
      <c r="M42" s="65">
        <v>57501391</v>
      </c>
      <c r="N42" s="65">
        <v>28061713</v>
      </c>
      <c r="O42" s="130">
        <v>222993839</v>
      </c>
      <c r="P42" s="68">
        <v>222993839</v>
      </c>
    </row>
    <row r="43" spans="3:16" s="61" customFormat="1" ht="30" customHeight="1" thickBot="1">
      <c r="C43" s="76"/>
      <c r="D43" s="77" t="s">
        <v>74</v>
      </c>
      <c r="E43" s="78"/>
      <c r="F43" s="79">
        <v>0</v>
      </c>
      <c r="G43" s="79">
        <v>0</v>
      </c>
      <c r="H43" s="80">
        <v>0</v>
      </c>
      <c r="I43" s="141">
        <v>0</v>
      </c>
      <c r="J43" s="79">
        <v>3387120</v>
      </c>
      <c r="K43" s="79">
        <v>4601790</v>
      </c>
      <c r="L43" s="79">
        <v>16086920</v>
      </c>
      <c r="M43" s="79">
        <v>66298855</v>
      </c>
      <c r="N43" s="79">
        <v>63431330</v>
      </c>
      <c r="O43" s="131">
        <v>153806015</v>
      </c>
      <c r="P43" s="82">
        <v>153806015</v>
      </c>
    </row>
    <row r="44" spans="3:16" s="61" customFormat="1" ht="30" customHeight="1" thickBot="1">
      <c r="C44" s="185" t="s">
        <v>75</v>
      </c>
      <c r="D44" s="186"/>
      <c r="E44" s="186"/>
      <c r="F44" s="99">
        <f>SUM(F10,F30,F40)</f>
        <v>54604128</v>
      </c>
      <c r="G44" s="99">
        <f>SUM(G10,G30,G40)</f>
        <v>93461563</v>
      </c>
      <c r="H44" s="101">
        <f>SUM(F44:G44)</f>
        <v>148065691</v>
      </c>
      <c r="I44" s="142">
        <f aca="true" t="shared" si="2" ref="I44:N44">SUM(I10,I30,I40)</f>
        <v>0</v>
      </c>
      <c r="J44" s="99">
        <f t="shared" si="2"/>
        <v>374200918</v>
      </c>
      <c r="K44" s="99">
        <f t="shared" si="2"/>
        <v>352292985</v>
      </c>
      <c r="L44" s="99">
        <f t="shared" si="2"/>
        <v>391454108</v>
      </c>
      <c r="M44" s="99">
        <f t="shared" si="2"/>
        <v>495996335</v>
      </c>
      <c r="N44" s="99">
        <f t="shared" si="2"/>
        <v>368422444</v>
      </c>
      <c r="O44" s="134">
        <f>SUM(I44:N44)</f>
        <v>1982366790</v>
      </c>
      <c r="P44" s="103">
        <f>SUM(O44,H44)</f>
        <v>2130432481</v>
      </c>
    </row>
    <row r="45" spans="3:17" s="61" customFormat="1" ht="30" customHeight="1" thickBot="1" thickTop="1">
      <c r="C45" s="100" t="s">
        <v>78</v>
      </c>
      <c r="D45" s="55"/>
      <c r="E45" s="55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143"/>
      <c r="Q45" s="17"/>
    </row>
    <row r="46" spans="3:17" s="61" customFormat="1" ht="30" customHeight="1">
      <c r="C46" s="59" t="s">
        <v>42</v>
      </c>
      <c r="D46" s="53"/>
      <c r="E46" s="54"/>
      <c r="F46" s="60">
        <f>SUM(F47,F53,F56,F60,F64,F65)</f>
        <v>49007020</v>
      </c>
      <c r="G46" s="60">
        <f>SUM(G47,G53,G56,G60,G64,G65)</f>
        <v>82237873</v>
      </c>
      <c r="H46" s="85">
        <f>SUM(F46:G46)</f>
        <v>131244893</v>
      </c>
      <c r="I46" s="135">
        <f aca="true" t="shared" si="3" ref="I46:N46">SUM(I47,I53,I56,I60,I64,I65)</f>
        <v>0</v>
      </c>
      <c r="J46" s="60">
        <f t="shared" si="3"/>
        <v>216402795</v>
      </c>
      <c r="K46" s="60">
        <f t="shared" si="3"/>
        <v>186296955</v>
      </c>
      <c r="L46" s="60">
        <f t="shared" si="3"/>
        <v>146181044</v>
      </c>
      <c r="M46" s="60">
        <f t="shared" si="3"/>
        <v>128277946</v>
      </c>
      <c r="N46" s="60">
        <f t="shared" si="3"/>
        <v>73942023</v>
      </c>
      <c r="O46" s="129">
        <f>SUM(I46:N46)</f>
        <v>751100763</v>
      </c>
      <c r="P46" s="87">
        <f>SUM(O46,H46)</f>
        <v>882345656</v>
      </c>
      <c r="Q46" s="17"/>
    </row>
    <row r="47" spans="3:16" s="61" customFormat="1" ht="30" customHeight="1">
      <c r="C47" s="62"/>
      <c r="D47" s="63" t="s">
        <v>43</v>
      </c>
      <c r="E47" s="64"/>
      <c r="F47" s="65">
        <v>11525528</v>
      </c>
      <c r="G47" s="65">
        <v>19528899</v>
      </c>
      <c r="H47" s="66">
        <v>31054427</v>
      </c>
      <c r="I47" s="136">
        <v>0</v>
      </c>
      <c r="J47" s="65">
        <v>39759639</v>
      </c>
      <c r="K47" s="65">
        <v>35545934</v>
      </c>
      <c r="L47" s="65">
        <v>26266901</v>
      </c>
      <c r="M47" s="65">
        <v>25676087</v>
      </c>
      <c r="N47" s="65">
        <v>24654921</v>
      </c>
      <c r="O47" s="130">
        <v>151903482</v>
      </c>
      <c r="P47" s="68">
        <v>182957909</v>
      </c>
    </row>
    <row r="48" spans="3:16" s="61" customFormat="1" ht="30" customHeight="1">
      <c r="C48" s="62"/>
      <c r="D48" s="63"/>
      <c r="E48" s="69" t="s">
        <v>44</v>
      </c>
      <c r="F48" s="65">
        <v>9812167</v>
      </c>
      <c r="G48" s="65">
        <v>15300610</v>
      </c>
      <c r="H48" s="66">
        <v>25112777</v>
      </c>
      <c r="I48" s="136">
        <v>0</v>
      </c>
      <c r="J48" s="65">
        <v>28570666</v>
      </c>
      <c r="K48" s="65">
        <v>23957525</v>
      </c>
      <c r="L48" s="65">
        <v>17612265</v>
      </c>
      <c r="M48" s="65">
        <v>17707855</v>
      </c>
      <c r="N48" s="65">
        <v>16409992</v>
      </c>
      <c r="O48" s="130">
        <v>104258303</v>
      </c>
      <c r="P48" s="68">
        <v>129371080</v>
      </c>
    </row>
    <row r="49" spans="3:16" s="61" customFormat="1" ht="30" customHeight="1">
      <c r="C49" s="62"/>
      <c r="D49" s="63"/>
      <c r="E49" s="69" t="s">
        <v>45</v>
      </c>
      <c r="F49" s="65">
        <v>0</v>
      </c>
      <c r="G49" s="65">
        <v>0</v>
      </c>
      <c r="H49" s="66">
        <v>0</v>
      </c>
      <c r="I49" s="136">
        <v>0</v>
      </c>
      <c r="J49" s="65">
        <v>76941</v>
      </c>
      <c r="K49" s="65">
        <v>367488</v>
      </c>
      <c r="L49" s="65">
        <v>448839</v>
      </c>
      <c r="M49" s="65">
        <v>1137974</v>
      </c>
      <c r="N49" s="65">
        <v>2671497</v>
      </c>
      <c r="O49" s="130">
        <v>4702739</v>
      </c>
      <c r="P49" s="68">
        <v>4702739</v>
      </c>
    </row>
    <row r="50" spans="3:16" s="61" customFormat="1" ht="30" customHeight="1">
      <c r="C50" s="62"/>
      <c r="D50" s="63"/>
      <c r="E50" s="69" t="s">
        <v>46</v>
      </c>
      <c r="F50" s="65">
        <v>556926</v>
      </c>
      <c r="G50" s="65">
        <v>1559014</v>
      </c>
      <c r="H50" s="66">
        <v>2115940</v>
      </c>
      <c r="I50" s="136">
        <v>0</v>
      </c>
      <c r="J50" s="65">
        <v>4542708</v>
      </c>
      <c r="K50" s="65">
        <v>4543502</v>
      </c>
      <c r="L50" s="65">
        <v>3139514</v>
      </c>
      <c r="M50" s="65">
        <v>3076830</v>
      </c>
      <c r="N50" s="65">
        <v>3466108</v>
      </c>
      <c r="O50" s="130">
        <v>18768662</v>
      </c>
      <c r="P50" s="68">
        <v>20884602</v>
      </c>
    </row>
    <row r="51" spans="3:16" s="61" customFormat="1" ht="30" customHeight="1">
      <c r="C51" s="62"/>
      <c r="D51" s="63"/>
      <c r="E51" s="69" t="s">
        <v>47</v>
      </c>
      <c r="F51" s="65">
        <v>929415</v>
      </c>
      <c r="G51" s="65">
        <v>2387628</v>
      </c>
      <c r="H51" s="66">
        <v>3317043</v>
      </c>
      <c r="I51" s="136">
        <v>0</v>
      </c>
      <c r="J51" s="65">
        <v>4829840</v>
      </c>
      <c r="K51" s="65">
        <v>4687029</v>
      </c>
      <c r="L51" s="65">
        <v>3547297</v>
      </c>
      <c r="M51" s="65">
        <v>2520435</v>
      </c>
      <c r="N51" s="65">
        <v>1217250</v>
      </c>
      <c r="O51" s="130">
        <v>16801851</v>
      </c>
      <c r="P51" s="68">
        <v>20118894</v>
      </c>
    </row>
    <row r="52" spans="3:16" s="61" customFormat="1" ht="30" customHeight="1">
      <c r="C52" s="62"/>
      <c r="D52" s="63"/>
      <c r="E52" s="69" t="s">
        <v>48</v>
      </c>
      <c r="F52" s="65">
        <v>227020</v>
      </c>
      <c r="G52" s="65">
        <v>281647</v>
      </c>
      <c r="H52" s="66">
        <v>508667</v>
      </c>
      <c r="I52" s="136">
        <v>0</v>
      </c>
      <c r="J52" s="65">
        <v>1739484</v>
      </c>
      <c r="K52" s="65">
        <v>1990390</v>
      </c>
      <c r="L52" s="65">
        <v>1518986</v>
      </c>
      <c r="M52" s="65">
        <v>1232993</v>
      </c>
      <c r="N52" s="65">
        <v>890074</v>
      </c>
      <c r="O52" s="130">
        <v>7371927</v>
      </c>
      <c r="P52" s="68">
        <v>7880594</v>
      </c>
    </row>
    <row r="53" spans="3:16" s="61" customFormat="1" ht="30" customHeight="1">
      <c r="C53" s="62"/>
      <c r="D53" s="70" t="s">
        <v>49</v>
      </c>
      <c r="E53" s="71"/>
      <c r="F53" s="65">
        <v>21598764</v>
      </c>
      <c r="G53" s="65">
        <v>41882593</v>
      </c>
      <c r="H53" s="66">
        <v>63481357</v>
      </c>
      <c r="I53" s="136">
        <v>0</v>
      </c>
      <c r="J53" s="65">
        <v>108030730</v>
      </c>
      <c r="K53" s="65">
        <v>90867679</v>
      </c>
      <c r="L53" s="65">
        <v>60166120</v>
      </c>
      <c r="M53" s="65">
        <v>52516795</v>
      </c>
      <c r="N53" s="65">
        <v>23504535</v>
      </c>
      <c r="O53" s="130">
        <v>335085859</v>
      </c>
      <c r="P53" s="68">
        <v>398567216</v>
      </c>
    </row>
    <row r="54" spans="3:16" s="61" customFormat="1" ht="30" customHeight="1">
      <c r="C54" s="62"/>
      <c r="D54" s="63"/>
      <c r="E54" s="69" t="s">
        <v>50</v>
      </c>
      <c r="F54" s="65">
        <v>17151438</v>
      </c>
      <c r="G54" s="65">
        <v>30735516</v>
      </c>
      <c r="H54" s="66">
        <v>47886954</v>
      </c>
      <c r="I54" s="136">
        <v>0</v>
      </c>
      <c r="J54" s="65">
        <v>79247014</v>
      </c>
      <c r="K54" s="65">
        <v>65734210</v>
      </c>
      <c r="L54" s="65">
        <v>46826208</v>
      </c>
      <c r="M54" s="65">
        <v>42658517</v>
      </c>
      <c r="N54" s="65">
        <v>20152416</v>
      </c>
      <c r="O54" s="130">
        <v>254618365</v>
      </c>
      <c r="P54" s="68">
        <v>302505319</v>
      </c>
    </row>
    <row r="55" spans="3:16" s="61" customFormat="1" ht="30" customHeight="1">
      <c r="C55" s="62"/>
      <c r="D55" s="63"/>
      <c r="E55" s="69" t="s">
        <v>51</v>
      </c>
      <c r="F55" s="65">
        <v>4447326</v>
      </c>
      <c r="G55" s="65">
        <v>11147077</v>
      </c>
      <c r="H55" s="66">
        <v>15594403</v>
      </c>
      <c r="I55" s="136">
        <v>0</v>
      </c>
      <c r="J55" s="65">
        <v>28783716</v>
      </c>
      <c r="K55" s="65">
        <v>25133469</v>
      </c>
      <c r="L55" s="65">
        <v>13339912</v>
      </c>
      <c r="M55" s="65">
        <v>9858278</v>
      </c>
      <c r="N55" s="65">
        <v>3352119</v>
      </c>
      <c r="O55" s="130">
        <v>80467494</v>
      </c>
      <c r="P55" s="68">
        <v>96061897</v>
      </c>
    </row>
    <row r="56" spans="3:16" s="61" customFormat="1" ht="30" customHeight="1">
      <c r="C56" s="62"/>
      <c r="D56" s="70" t="s">
        <v>52</v>
      </c>
      <c r="E56" s="71"/>
      <c r="F56" s="65">
        <v>265257</v>
      </c>
      <c r="G56" s="65">
        <v>960657</v>
      </c>
      <c r="H56" s="66">
        <v>1225914</v>
      </c>
      <c r="I56" s="136">
        <v>0</v>
      </c>
      <c r="J56" s="65">
        <v>9262076</v>
      </c>
      <c r="K56" s="65">
        <v>13993714</v>
      </c>
      <c r="L56" s="65">
        <v>22825884</v>
      </c>
      <c r="M56" s="65">
        <v>20293891</v>
      </c>
      <c r="N56" s="65">
        <v>10840002</v>
      </c>
      <c r="O56" s="130">
        <v>77215567</v>
      </c>
      <c r="P56" s="68">
        <v>78441481</v>
      </c>
    </row>
    <row r="57" spans="3:16" s="61" customFormat="1" ht="30" customHeight="1">
      <c r="C57" s="62"/>
      <c r="D57" s="63"/>
      <c r="E57" s="69" t="s">
        <v>53</v>
      </c>
      <c r="F57" s="65">
        <v>224595</v>
      </c>
      <c r="G57" s="65">
        <v>845745</v>
      </c>
      <c r="H57" s="66">
        <v>1070340</v>
      </c>
      <c r="I57" s="136">
        <v>0</v>
      </c>
      <c r="J57" s="65">
        <v>7116969</v>
      </c>
      <c r="K57" s="65">
        <v>11638189</v>
      </c>
      <c r="L57" s="65">
        <v>20812033</v>
      </c>
      <c r="M57" s="65">
        <v>19016996</v>
      </c>
      <c r="N57" s="65">
        <v>10502889</v>
      </c>
      <c r="O57" s="130">
        <v>69087076</v>
      </c>
      <c r="P57" s="68">
        <v>70157416</v>
      </c>
    </row>
    <row r="58" spans="3:16" s="61" customFormat="1" ht="30" customHeight="1">
      <c r="C58" s="62"/>
      <c r="D58" s="63"/>
      <c r="E58" s="72" t="s">
        <v>54</v>
      </c>
      <c r="F58" s="65">
        <v>40662</v>
      </c>
      <c r="G58" s="65">
        <v>114912</v>
      </c>
      <c r="H58" s="66">
        <v>155574</v>
      </c>
      <c r="I58" s="136">
        <v>0</v>
      </c>
      <c r="J58" s="65">
        <v>2099513</v>
      </c>
      <c r="K58" s="65">
        <v>2355525</v>
      </c>
      <c r="L58" s="65">
        <v>2013851</v>
      </c>
      <c r="M58" s="65">
        <v>1276895</v>
      </c>
      <c r="N58" s="65">
        <v>337113</v>
      </c>
      <c r="O58" s="130">
        <v>8082897</v>
      </c>
      <c r="P58" s="68">
        <v>8238471</v>
      </c>
    </row>
    <row r="59" spans="3:16" s="61" customFormat="1" ht="30" customHeight="1">
      <c r="C59" s="62"/>
      <c r="D59" s="73"/>
      <c r="E59" s="72" t="s">
        <v>55</v>
      </c>
      <c r="F59" s="65">
        <v>0</v>
      </c>
      <c r="G59" s="65">
        <v>0</v>
      </c>
      <c r="H59" s="66">
        <v>0</v>
      </c>
      <c r="I59" s="136">
        <v>0</v>
      </c>
      <c r="J59" s="65">
        <v>45594</v>
      </c>
      <c r="K59" s="65">
        <v>0</v>
      </c>
      <c r="L59" s="65">
        <v>0</v>
      </c>
      <c r="M59" s="65">
        <v>0</v>
      </c>
      <c r="N59" s="65">
        <v>0</v>
      </c>
      <c r="O59" s="130">
        <v>45594</v>
      </c>
      <c r="P59" s="68">
        <v>45594</v>
      </c>
    </row>
    <row r="60" spans="3:16" s="61" customFormat="1" ht="30" customHeight="1">
      <c r="C60" s="62"/>
      <c r="D60" s="70" t="s">
        <v>56</v>
      </c>
      <c r="E60" s="71"/>
      <c r="F60" s="65">
        <f>SUM(F61:F63)</f>
        <v>6042983</v>
      </c>
      <c r="G60" s="65">
        <f>SUM(G61:G63)</f>
        <v>8869842</v>
      </c>
      <c r="H60" s="66">
        <f>SUM(F60:G60)</f>
        <v>14912825</v>
      </c>
      <c r="I60" s="136">
        <f aca="true" t="shared" si="4" ref="I60:N60">SUM(I61:I63)</f>
        <v>0</v>
      </c>
      <c r="J60" s="65">
        <f t="shared" si="4"/>
        <v>11597745</v>
      </c>
      <c r="K60" s="65">
        <f t="shared" si="4"/>
        <v>15905180</v>
      </c>
      <c r="L60" s="65">
        <f t="shared" si="4"/>
        <v>12592012</v>
      </c>
      <c r="M60" s="65">
        <f t="shared" si="4"/>
        <v>9000313</v>
      </c>
      <c r="N60" s="65">
        <f t="shared" si="4"/>
        <v>5289258</v>
      </c>
      <c r="O60" s="130">
        <f>SUM(I60:N60)</f>
        <v>54384508</v>
      </c>
      <c r="P60" s="68">
        <f>SUM(O60,H60)</f>
        <v>69297333</v>
      </c>
    </row>
    <row r="61" spans="3:16" s="61" customFormat="1" ht="30" customHeight="1">
      <c r="C61" s="62"/>
      <c r="D61" s="63"/>
      <c r="E61" s="72" t="s">
        <v>57</v>
      </c>
      <c r="F61" s="65">
        <v>2357884</v>
      </c>
      <c r="G61" s="65">
        <v>4798572</v>
      </c>
      <c r="H61" s="66">
        <v>7156456</v>
      </c>
      <c r="I61" s="136">
        <v>0</v>
      </c>
      <c r="J61" s="65">
        <v>8085898</v>
      </c>
      <c r="K61" s="65">
        <v>13557686</v>
      </c>
      <c r="L61" s="65">
        <v>10764666</v>
      </c>
      <c r="M61" s="65">
        <v>8333435</v>
      </c>
      <c r="N61" s="65">
        <v>5074683</v>
      </c>
      <c r="O61" s="130">
        <v>45816368</v>
      </c>
      <c r="P61" s="68">
        <v>52972824</v>
      </c>
    </row>
    <row r="62" spans="3:16" s="61" customFormat="1" ht="30" customHeight="1">
      <c r="C62" s="62"/>
      <c r="D62" s="63"/>
      <c r="E62" s="72" t="s">
        <v>58</v>
      </c>
      <c r="F62" s="65">
        <v>750513</v>
      </c>
      <c r="G62" s="65">
        <v>691749</v>
      </c>
      <c r="H62" s="66">
        <f>SUM(F62:G62)</f>
        <v>1442262</v>
      </c>
      <c r="I62" s="136">
        <v>0</v>
      </c>
      <c r="J62" s="65">
        <v>928954</v>
      </c>
      <c r="K62" s="65">
        <v>849750</v>
      </c>
      <c r="L62" s="65">
        <v>700112</v>
      </c>
      <c r="M62" s="65">
        <v>358610</v>
      </c>
      <c r="N62" s="65">
        <v>67361</v>
      </c>
      <c r="O62" s="130">
        <f>SUM(I62:N62)</f>
        <v>2904787</v>
      </c>
      <c r="P62" s="68">
        <f>SUM(O62,H62)</f>
        <v>4347049</v>
      </c>
    </row>
    <row r="63" spans="3:16" s="61" customFormat="1" ht="30" customHeight="1">
      <c r="C63" s="62"/>
      <c r="D63" s="63"/>
      <c r="E63" s="72" t="s">
        <v>59</v>
      </c>
      <c r="F63" s="65">
        <v>2934586</v>
      </c>
      <c r="G63" s="65">
        <v>3379521</v>
      </c>
      <c r="H63" s="66">
        <f>SUM(F63:G63)</f>
        <v>6314107</v>
      </c>
      <c r="I63" s="136">
        <v>0</v>
      </c>
      <c r="J63" s="65">
        <v>2582893</v>
      </c>
      <c r="K63" s="65">
        <v>1497744</v>
      </c>
      <c r="L63" s="65">
        <v>1127234</v>
      </c>
      <c r="M63" s="65">
        <v>308268</v>
      </c>
      <c r="N63" s="65">
        <v>147214</v>
      </c>
      <c r="O63" s="130">
        <f>SUM(I63:N63)</f>
        <v>5663353</v>
      </c>
      <c r="P63" s="68">
        <f>SUM(O63,H63)</f>
        <v>11977460</v>
      </c>
    </row>
    <row r="64" spans="3:16" s="61" customFormat="1" ht="30" customHeight="1">
      <c r="C64" s="62"/>
      <c r="D64" s="74" t="s">
        <v>60</v>
      </c>
      <c r="E64" s="75"/>
      <c r="F64" s="65">
        <v>915987</v>
      </c>
      <c r="G64" s="65">
        <v>2278881</v>
      </c>
      <c r="H64" s="66">
        <v>3194868</v>
      </c>
      <c r="I64" s="136">
        <v>0</v>
      </c>
      <c r="J64" s="65">
        <v>13674147</v>
      </c>
      <c r="K64" s="65">
        <v>8853976</v>
      </c>
      <c r="L64" s="65">
        <v>9472606</v>
      </c>
      <c r="M64" s="65">
        <v>10678177</v>
      </c>
      <c r="N64" s="65">
        <v>4726996</v>
      </c>
      <c r="O64" s="130">
        <v>47405902</v>
      </c>
      <c r="P64" s="68">
        <v>50600770</v>
      </c>
    </row>
    <row r="65" spans="3:16" s="61" customFormat="1" ht="30" customHeight="1" thickBot="1">
      <c r="C65" s="76"/>
      <c r="D65" s="77" t="s">
        <v>61</v>
      </c>
      <c r="E65" s="78"/>
      <c r="F65" s="79">
        <v>8658501</v>
      </c>
      <c r="G65" s="79">
        <v>8717001</v>
      </c>
      <c r="H65" s="80">
        <v>17375502</v>
      </c>
      <c r="I65" s="137">
        <v>0</v>
      </c>
      <c r="J65" s="79">
        <v>34078458</v>
      </c>
      <c r="K65" s="79">
        <v>21130472</v>
      </c>
      <c r="L65" s="79">
        <v>14857521</v>
      </c>
      <c r="M65" s="79">
        <v>10112683</v>
      </c>
      <c r="N65" s="79">
        <v>4926311</v>
      </c>
      <c r="O65" s="131">
        <v>85105445</v>
      </c>
      <c r="P65" s="82">
        <v>102480947</v>
      </c>
    </row>
    <row r="66" spans="3:16" s="61" customFormat="1" ht="30" customHeight="1">
      <c r="C66" s="59" t="s">
        <v>62</v>
      </c>
      <c r="D66" s="83"/>
      <c r="E66" s="84"/>
      <c r="F66" s="60">
        <v>572399</v>
      </c>
      <c r="G66" s="60">
        <v>2003235</v>
      </c>
      <c r="H66" s="85">
        <v>2575634</v>
      </c>
      <c r="I66" s="135">
        <v>0</v>
      </c>
      <c r="J66" s="60">
        <v>78263479</v>
      </c>
      <c r="K66" s="60">
        <v>79248351</v>
      </c>
      <c r="L66" s="60">
        <v>97629840</v>
      </c>
      <c r="M66" s="60">
        <v>97687514</v>
      </c>
      <c r="N66" s="60">
        <v>69235589</v>
      </c>
      <c r="O66" s="129">
        <v>422064773</v>
      </c>
      <c r="P66" s="87">
        <v>424640407</v>
      </c>
    </row>
    <row r="67" spans="3:16" s="61" customFormat="1" ht="30" customHeight="1">
      <c r="C67" s="88"/>
      <c r="D67" s="74" t="s">
        <v>63</v>
      </c>
      <c r="E67" s="75"/>
      <c r="F67" s="89">
        <v>0</v>
      </c>
      <c r="G67" s="89">
        <v>0</v>
      </c>
      <c r="H67" s="90">
        <v>0</v>
      </c>
      <c r="I67" s="138">
        <v>0</v>
      </c>
      <c r="J67" s="89">
        <v>5705959</v>
      </c>
      <c r="K67" s="89">
        <v>9319662</v>
      </c>
      <c r="L67" s="89">
        <v>9965817</v>
      </c>
      <c r="M67" s="89">
        <v>8297707</v>
      </c>
      <c r="N67" s="89">
        <v>1915836</v>
      </c>
      <c r="O67" s="132">
        <v>35204981</v>
      </c>
      <c r="P67" s="92">
        <v>35204981</v>
      </c>
    </row>
    <row r="68" spans="3:16" s="61" customFormat="1" ht="30" customHeight="1">
      <c r="C68" s="62"/>
      <c r="D68" s="74" t="s">
        <v>64</v>
      </c>
      <c r="E68" s="75"/>
      <c r="F68" s="65">
        <v>0</v>
      </c>
      <c r="G68" s="65">
        <v>0</v>
      </c>
      <c r="H68" s="66">
        <v>0</v>
      </c>
      <c r="I68" s="138">
        <v>0</v>
      </c>
      <c r="J68" s="65">
        <v>268461</v>
      </c>
      <c r="K68" s="65">
        <v>385254</v>
      </c>
      <c r="L68" s="65">
        <v>214848</v>
      </c>
      <c r="M68" s="65">
        <v>128340</v>
      </c>
      <c r="N68" s="65">
        <v>290610</v>
      </c>
      <c r="O68" s="130">
        <v>1287513</v>
      </c>
      <c r="P68" s="68">
        <v>1287513</v>
      </c>
    </row>
    <row r="69" spans="3:16" s="61" customFormat="1" ht="30" customHeight="1">
      <c r="C69" s="62"/>
      <c r="D69" s="74" t="s">
        <v>79</v>
      </c>
      <c r="E69" s="75"/>
      <c r="F69" s="65">
        <v>0</v>
      </c>
      <c r="G69" s="65">
        <v>0</v>
      </c>
      <c r="H69" s="66">
        <v>0</v>
      </c>
      <c r="I69" s="138">
        <v>0</v>
      </c>
      <c r="J69" s="65">
        <v>40550531</v>
      </c>
      <c r="K69" s="65">
        <v>31124063</v>
      </c>
      <c r="L69" s="65">
        <v>25051869</v>
      </c>
      <c r="M69" s="65">
        <v>17210194</v>
      </c>
      <c r="N69" s="65">
        <v>9058115</v>
      </c>
      <c r="O69" s="130">
        <v>122994772</v>
      </c>
      <c r="P69" s="68">
        <v>122994772</v>
      </c>
    </row>
    <row r="70" spans="3:16" s="61" customFormat="1" ht="30" customHeight="1">
      <c r="C70" s="62"/>
      <c r="D70" s="74" t="s">
        <v>65</v>
      </c>
      <c r="E70" s="75"/>
      <c r="F70" s="65">
        <v>0</v>
      </c>
      <c r="G70" s="65">
        <v>78282</v>
      </c>
      <c r="H70" s="66">
        <v>78282</v>
      </c>
      <c r="I70" s="136">
        <v>0</v>
      </c>
      <c r="J70" s="65">
        <v>4220161</v>
      </c>
      <c r="K70" s="65">
        <v>3389434</v>
      </c>
      <c r="L70" s="65">
        <v>8552622</v>
      </c>
      <c r="M70" s="65">
        <v>4366375</v>
      </c>
      <c r="N70" s="65">
        <v>5613657</v>
      </c>
      <c r="O70" s="130">
        <v>26142249</v>
      </c>
      <c r="P70" s="68">
        <v>26220531</v>
      </c>
    </row>
    <row r="71" spans="3:16" s="61" customFormat="1" ht="30" customHeight="1">
      <c r="C71" s="62"/>
      <c r="D71" s="74" t="s">
        <v>66</v>
      </c>
      <c r="E71" s="75"/>
      <c r="F71" s="65">
        <v>572399</v>
      </c>
      <c r="G71" s="65">
        <v>1491297</v>
      </c>
      <c r="H71" s="66">
        <v>2063696</v>
      </c>
      <c r="I71" s="136">
        <v>0</v>
      </c>
      <c r="J71" s="65">
        <v>13634218</v>
      </c>
      <c r="K71" s="65">
        <v>9007050</v>
      </c>
      <c r="L71" s="65">
        <v>13363467</v>
      </c>
      <c r="M71" s="65">
        <v>5144409</v>
      </c>
      <c r="N71" s="65">
        <v>3259489</v>
      </c>
      <c r="O71" s="130">
        <v>44408633</v>
      </c>
      <c r="P71" s="68">
        <v>46472329</v>
      </c>
    </row>
    <row r="72" spans="3:16" s="61" customFormat="1" ht="30" customHeight="1">
      <c r="C72" s="62"/>
      <c r="D72" s="74" t="s">
        <v>67</v>
      </c>
      <c r="E72" s="75"/>
      <c r="F72" s="65">
        <v>0</v>
      </c>
      <c r="G72" s="65">
        <v>433656</v>
      </c>
      <c r="H72" s="66">
        <v>433656</v>
      </c>
      <c r="I72" s="138">
        <v>0</v>
      </c>
      <c r="J72" s="65">
        <v>12873431</v>
      </c>
      <c r="K72" s="65">
        <v>24420141</v>
      </c>
      <c r="L72" s="65">
        <v>23157810</v>
      </c>
      <c r="M72" s="65">
        <v>19571028</v>
      </c>
      <c r="N72" s="65">
        <v>7779353</v>
      </c>
      <c r="O72" s="130">
        <v>87801763</v>
      </c>
      <c r="P72" s="68">
        <v>88235419</v>
      </c>
    </row>
    <row r="73" spans="3:16" s="61" customFormat="1" ht="30" customHeight="1">
      <c r="C73" s="62"/>
      <c r="D73" s="74" t="s">
        <v>68</v>
      </c>
      <c r="E73" s="75"/>
      <c r="F73" s="65">
        <v>0</v>
      </c>
      <c r="G73" s="65">
        <v>0</v>
      </c>
      <c r="H73" s="66">
        <v>0</v>
      </c>
      <c r="I73" s="138">
        <v>0</v>
      </c>
      <c r="J73" s="65">
        <v>0</v>
      </c>
      <c r="K73" s="65">
        <v>0</v>
      </c>
      <c r="L73" s="65">
        <v>0</v>
      </c>
      <c r="M73" s="65">
        <v>0</v>
      </c>
      <c r="N73" s="65">
        <v>0</v>
      </c>
      <c r="O73" s="130">
        <v>0</v>
      </c>
      <c r="P73" s="68">
        <v>0</v>
      </c>
    </row>
    <row r="74" spans="3:16" s="61" customFormat="1" ht="30" customHeight="1">
      <c r="C74" s="62"/>
      <c r="D74" s="181" t="s">
        <v>69</v>
      </c>
      <c r="E74" s="200"/>
      <c r="F74" s="65">
        <v>0</v>
      </c>
      <c r="G74" s="65">
        <v>0</v>
      </c>
      <c r="H74" s="66">
        <v>0</v>
      </c>
      <c r="I74" s="138">
        <v>0</v>
      </c>
      <c r="J74" s="65">
        <v>1010718</v>
      </c>
      <c r="K74" s="65">
        <v>1602747</v>
      </c>
      <c r="L74" s="65">
        <v>17323407</v>
      </c>
      <c r="M74" s="65">
        <v>42969461</v>
      </c>
      <c r="N74" s="65">
        <v>41318529</v>
      </c>
      <c r="O74" s="130">
        <v>104224862</v>
      </c>
      <c r="P74" s="68">
        <v>104224862</v>
      </c>
    </row>
    <row r="75" spans="3:16" s="61" customFormat="1" ht="30" customHeight="1" thickBot="1">
      <c r="C75" s="76"/>
      <c r="D75" s="183" t="s">
        <v>70</v>
      </c>
      <c r="E75" s="184"/>
      <c r="F75" s="93">
        <v>0</v>
      </c>
      <c r="G75" s="93">
        <v>0</v>
      </c>
      <c r="H75" s="94">
        <v>0</v>
      </c>
      <c r="I75" s="139">
        <v>0</v>
      </c>
      <c r="J75" s="93">
        <v>0</v>
      </c>
      <c r="K75" s="93">
        <v>0</v>
      </c>
      <c r="L75" s="93">
        <v>0</v>
      </c>
      <c r="M75" s="93">
        <v>0</v>
      </c>
      <c r="N75" s="93">
        <v>0</v>
      </c>
      <c r="O75" s="133">
        <v>0</v>
      </c>
      <c r="P75" s="96">
        <v>0</v>
      </c>
    </row>
    <row r="76" spans="3:16" s="61" customFormat="1" ht="30" customHeight="1">
      <c r="C76" s="59" t="s">
        <v>71</v>
      </c>
      <c r="D76" s="83"/>
      <c r="E76" s="84"/>
      <c r="F76" s="60">
        <v>0</v>
      </c>
      <c r="G76" s="60">
        <v>0</v>
      </c>
      <c r="H76" s="85">
        <v>0</v>
      </c>
      <c r="I76" s="140">
        <v>0</v>
      </c>
      <c r="J76" s="60">
        <v>42790824</v>
      </c>
      <c r="K76" s="60">
        <v>50912641</v>
      </c>
      <c r="L76" s="60">
        <v>107335828</v>
      </c>
      <c r="M76" s="60">
        <v>217908341</v>
      </c>
      <c r="N76" s="60">
        <v>186532747</v>
      </c>
      <c r="O76" s="129">
        <v>605480381</v>
      </c>
      <c r="P76" s="87">
        <v>605480381</v>
      </c>
    </row>
    <row r="77" spans="3:16" s="61" customFormat="1" ht="30" customHeight="1">
      <c r="C77" s="62"/>
      <c r="D77" s="74" t="s">
        <v>72</v>
      </c>
      <c r="E77" s="75"/>
      <c r="F77" s="65">
        <v>0</v>
      </c>
      <c r="G77" s="65">
        <v>0</v>
      </c>
      <c r="H77" s="66">
        <v>0</v>
      </c>
      <c r="I77" s="138">
        <v>0</v>
      </c>
      <c r="J77" s="65">
        <v>3294725</v>
      </c>
      <c r="K77" s="65">
        <v>7447986</v>
      </c>
      <c r="L77" s="65">
        <v>45521936</v>
      </c>
      <c r="M77" s="65">
        <v>107309818</v>
      </c>
      <c r="N77" s="65">
        <v>104815125</v>
      </c>
      <c r="O77" s="130">
        <v>268389590</v>
      </c>
      <c r="P77" s="68">
        <v>268389590</v>
      </c>
    </row>
    <row r="78" spans="3:16" s="61" customFormat="1" ht="30" customHeight="1">
      <c r="C78" s="62"/>
      <c r="D78" s="74" t="s">
        <v>73</v>
      </c>
      <c r="E78" s="75"/>
      <c r="F78" s="65">
        <v>0</v>
      </c>
      <c r="G78" s="65">
        <v>0</v>
      </c>
      <c r="H78" s="66">
        <v>0</v>
      </c>
      <c r="I78" s="138">
        <v>0</v>
      </c>
      <c r="J78" s="65">
        <v>36447691</v>
      </c>
      <c r="K78" s="65">
        <v>39399683</v>
      </c>
      <c r="L78" s="65">
        <v>47342136</v>
      </c>
      <c r="M78" s="65">
        <v>51329716</v>
      </c>
      <c r="N78" s="65">
        <v>25027248</v>
      </c>
      <c r="O78" s="130">
        <v>199546474</v>
      </c>
      <c r="P78" s="68">
        <v>199546474</v>
      </c>
    </row>
    <row r="79" spans="3:16" s="61" customFormat="1" ht="30" customHeight="1" thickBot="1">
      <c r="C79" s="76"/>
      <c r="D79" s="77" t="s">
        <v>74</v>
      </c>
      <c r="E79" s="78"/>
      <c r="F79" s="79">
        <v>0</v>
      </c>
      <c r="G79" s="79">
        <v>0</v>
      </c>
      <c r="H79" s="80">
        <v>0</v>
      </c>
      <c r="I79" s="141">
        <v>0</v>
      </c>
      <c r="J79" s="79">
        <v>3048408</v>
      </c>
      <c r="K79" s="79">
        <v>4064972</v>
      </c>
      <c r="L79" s="79">
        <v>14471756</v>
      </c>
      <c r="M79" s="79">
        <v>59268807</v>
      </c>
      <c r="N79" s="79">
        <v>56690374</v>
      </c>
      <c r="O79" s="131">
        <v>137544317</v>
      </c>
      <c r="P79" s="82">
        <v>137544317</v>
      </c>
    </row>
    <row r="80" spans="3:16" s="61" customFormat="1" ht="30" customHeight="1" thickBot="1">
      <c r="C80" s="185" t="s">
        <v>75</v>
      </c>
      <c r="D80" s="186"/>
      <c r="E80" s="186"/>
      <c r="F80" s="99">
        <f>SUM(F46,F66,F76)</f>
        <v>49579419</v>
      </c>
      <c r="G80" s="99">
        <f>SUM(G46,G66,G76)</f>
        <v>84241108</v>
      </c>
      <c r="H80" s="101">
        <f>SUM(F80:G80)</f>
        <v>133820527</v>
      </c>
      <c r="I80" s="142">
        <f aca="true" t="shared" si="5" ref="I80:N80">SUM(I46,I66,I76)</f>
        <v>0</v>
      </c>
      <c r="J80" s="99">
        <f t="shared" si="5"/>
        <v>337457098</v>
      </c>
      <c r="K80" s="99">
        <f t="shared" si="5"/>
        <v>316457947</v>
      </c>
      <c r="L80" s="99">
        <f t="shared" si="5"/>
        <v>351146712</v>
      </c>
      <c r="M80" s="99">
        <f t="shared" si="5"/>
        <v>443873801</v>
      </c>
      <c r="N80" s="99">
        <f t="shared" si="5"/>
        <v>329710359</v>
      </c>
      <c r="O80" s="134">
        <f>SUM(I80:N80)</f>
        <v>1778645917</v>
      </c>
      <c r="P80" s="103">
        <f>SUM(O80,H80)</f>
        <v>1912466444</v>
      </c>
    </row>
    <row r="81" ht="12.75" thickTop="1"/>
  </sheetData>
  <sheetProtection/>
  <mergeCells count="15">
    <mergeCell ref="G1:M1"/>
    <mergeCell ref="G2:M2"/>
    <mergeCell ref="O2:P2"/>
    <mergeCell ref="O3:P3"/>
    <mergeCell ref="O4:P4"/>
    <mergeCell ref="C7:E8"/>
    <mergeCell ref="F7:H7"/>
    <mergeCell ref="I7:O7"/>
    <mergeCell ref="P7:P8"/>
    <mergeCell ref="D38:E38"/>
    <mergeCell ref="D39:E39"/>
    <mergeCell ref="C44:E44"/>
    <mergeCell ref="D74:E74"/>
    <mergeCell ref="D75:E75"/>
    <mergeCell ref="C80:E80"/>
  </mergeCells>
  <printOptions/>
  <pageMargins left="0.5905511811023623" right="0.3937007874015748" top="0.7874015748031497" bottom="0.3937007874015748" header="0.5118110236220472" footer="0.31496062992125984"/>
  <pageSetup fitToHeight="1" fitToWidth="1" horizontalDpi="600" verticalDpi="6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下関市情報政策課</dc:creator>
  <cp:keywords/>
  <dc:description/>
  <cp:lastModifiedBy>情報政策課</cp:lastModifiedBy>
  <cp:lastPrinted>2016-08-12T07:10:39Z</cp:lastPrinted>
  <dcterms:created xsi:type="dcterms:W3CDTF">2012-04-10T04:28:23Z</dcterms:created>
  <dcterms:modified xsi:type="dcterms:W3CDTF">2018-07-02T01:46:20Z</dcterms:modified>
  <cp:category/>
  <cp:version/>
  <cp:contentType/>
  <cp:contentStatus/>
</cp:coreProperties>
</file>