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<sst xmlns="http://schemas.openxmlformats.org/spreadsheetml/2006/main" count="263" uniqueCount="90">
  <si>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</si>
  <si>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</si>
  <si>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</si>
  <si>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</si>
  <si>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</si>
  <si>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</si>
  <si>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</si>
  <si>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</si>
  <si>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</si>
  <si>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</si>
  <si>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</si>
  <si>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</si>
  <si>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合計</t>
  </si>
  <si>
    <t>　第１号被保険者</t>
  </si>
  <si>
    <t>　　６５歳以上７５歳未満</t>
  </si>
  <si>
    <t>　　７５歳以上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</si>
  <si>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</si>
  <si>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</si>
  <si>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</si>
  <si>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</si>
  <si>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</si>
  <si>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</si>
  <si>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65歳以上75歳未満</t>
  </si>
  <si>
    <t>75歳以上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</si>
  <si>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</si>
  <si>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</si>
  <si>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</si>
  <si>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</si>
  <si>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</si>
  <si>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</si>
  <si>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</si>
  <si>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</si>
  <si>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</si>
  <si>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</si>
  <si>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</si>
  <si>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</si>
  <si>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</si>
  <si>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</si>
  <si>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</si>
  <si>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</si>
  <si>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</si>
  <si>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</si>
  <si>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</si>
  <si>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</si>
  <si>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</si>
  <si>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</si>
  <si>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</si>
  <si>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</si>
  <si>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</si>
  <si>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</si>
  <si>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</si>
  <si>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</si>
  <si>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</si>
  <si>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</si>
  <si>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</si>
  <si>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</si>
  <si>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</si>
  <si>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</si>
  <si>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</si>
  <si>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</si>
  <si>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</si>
  <si>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</si>
  <si>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</si>
  <si>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</si>
  <si>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</si>
  <si>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</si>
  <si>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</si>
  <si>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</si>
  <si>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</si>
  <si>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</si>
  <si>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</si>
  <si>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</si>
  <si>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</si>
  <si>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</si>
  <si>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</si>
  <si>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</si>
  <si>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</si>
  <si>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</si>
  <si>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</si>
  <si>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（平成 28年 6月分）</t>
  </si>
  <si>
    <t>地域密着型通所介護</t>
  </si>
  <si>
    <t>訪問介護</t>
  </si>
  <si>
    <t>訪問入浴介護</t>
  </si>
  <si>
    <t>訪問看護</t>
  </si>
  <si>
    <t>訪問リハビリテーション</t>
  </si>
  <si>
    <t>居宅療養管理指導</t>
  </si>
  <si>
    <t>短期入所生活介護</t>
  </si>
  <si>
    <t>短期入所療養介護（介護老人保健施設）</t>
  </si>
  <si>
    <t>短期入所療養介護（介護療養型医療施設等）</t>
  </si>
  <si>
    <t>定期巡回・随時対応型訪問介護看護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</si>
</sst>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[$-411]&quot;(&quot;ggg\ ee&quot;年 &quot;\ m&quot;月分）&quot;"/>
    <numFmt numFmtId="182" formatCode="&quot;保険者名　：&quot;@"/>
    <numFmt numFmtId="183" formatCode="[$-411]&quot;(&quot;ggg\ ee&quot;年 &quot;\ m&quot;月　審査分）&quot;"/>
    <numFmt numFmtId="184" formatCode="#,##0_ ;[Red]\-#,##0\ "/>
    <numFmt numFmtId="185" formatCode="&quot; (&quot;??0.0%&quot;)&quot;"/>
    <numFmt numFmtId="186" formatCode="[$-411]&quot;受付状況その１（媒体別明細書件数）＜&quot;ggge&quot;年&quot;m&quot;月審査分＞全制度計&quot;"/>
    <numFmt numFmtId="187" formatCode="[$-411]&quot;受付状況その２（媒体別給付管理票件数）＜&quot;ggge&quot;年&quot;m&quot;月審査分＞全制度計&quot;"/>
    <numFmt numFmtId="188" formatCode="&quot;(&quot;??0.0%&quot;)  &quot;"/>
    <numFmt numFmtId="189" formatCode="&quot; (&quot;??0.0%&quot;)  &quot;"/>
    <numFmt numFmtId="190" formatCode="[$-411]&quot;（&quot;ggg\ ee&quot;年 &quot;\ m&quot;月分）&quot;"/>
    <numFmt numFmtId="191" formatCode="[$-411]&quot;（&quot;ggg\ ee&quot;年  &quot;m&quot;月分）&quot;"/>
    <numFmt numFmtId="192" formatCode="####0&quot; 頁&quot;"/>
    <numFmt numFmtId="193" formatCode="0_ "/>
    <numFmt numFmtId="194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 diagonalUp="1">
      <left style="double"/>
      <right style="medium"/>
      <top style="thin"/>
      <bottom style="thin"/>
      <diagonal style="thin"/>
    </border>
    <border>
      <left style="double"/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 diagonalUp="1">
      <left style="double"/>
      <right style="medium"/>
      <top>
        <color indexed="63"/>
      </top>
      <bottom style="medium"/>
      <diagonal style="thin"/>
    </border>
    <border>
      <left style="double"/>
      <right style="thick"/>
      <top>
        <color indexed="63"/>
      </top>
      <bottom style="medium"/>
    </border>
    <border diagonalUp="1">
      <left style="double"/>
      <right style="medium"/>
      <top style="medium"/>
      <bottom style="thin"/>
      <diagonal style="thin"/>
    </border>
    <border diagonalUp="1">
      <left style="double"/>
      <right style="medium"/>
      <top style="thin"/>
      <bottom style="medium"/>
      <diagonal style="thin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thick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>
        <color indexed="63"/>
      </right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179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191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left"/>
    </xf>
    <xf numFmtId="180" fontId="5" fillId="0" borderId="0" xfId="0" applyNumberFormat="1" applyFont="1" applyAlignment="1">
      <alignment/>
    </xf>
    <xf numFmtId="19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vertical="center" shrinkToFit="1"/>
    </xf>
    <xf numFmtId="176" fontId="11" fillId="0" borderId="30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6" fontId="11" fillId="0" borderId="33" xfId="0" applyNumberFormat="1" applyFont="1" applyFill="1" applyBorder="1" applyAlignment="1">
      <alignment vertical="center" shrinkToFit="1"/>
    </xf>
    <xf numFmtId="182" fontId="7" fillId="0" borderId="34" xfId="0" applyNumberFormat="1" applyFont="1" applyBorder="1" applyAlignment="1">
      <alignment vertical="center" shrinkToFit="1"/>
    </xf>
    <xf numFmtId="179" fontId="7" fillId="0" borderId="0" xfId="0" applyNumberFormat="1" applyFont="1" applyAlignment="1">
      <alignment/>
    </xf>
    <xf numFmtId="0" fontId="7" fillId="0" borderId="35" xfId="0" applyFont="1" applyFill="1" applyBorder="1" applyAlignment="1">
      <alignment horizontal="left" vertical="center"/>
    </xf>
    <xf numFmtId="178" fontId="11" fillId="0" borderId="36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178" fontId="11" fillId="0" borderId="40" xfId="0" applyNumberFormat="1" applyFont="1" applyFill="1" applyBorder="1" applyAlignment="1">
      <alignment vertical="center" shrinkToFit="1"/>
    </xf>
    <xf numFmtId="178" fontId="11" fillId="0" borderId="41" xfId="0" applyNumberFormat="1" applyFont="1" applyFill="1" applyBorder="1" applyAlignment="1">
      <alignment vertical="center" shrinkToFit="1"/>
    </xf>
    <xf numFmtId="178" fontId="11" fillId="0" borderId="19" xfId="0" applyNumberFormat="1" applyFont="1" applyFill="1" applyBorder="1" applyAlignment="1">
      <alignment vertical="center" shrinkToFit="1"/>
    </xf>
    <xf numFmtId="178" fontId="11" fillId="0" borderId="42" xfId="0" applyNumberFormat="1" applyFont="1" applyFill="1" applyBorder="1" applyAlignment="1">
      <alignment vertical="center" shrinkToFit="1"/>
    </xf>
    <xf numFmtId="0" fontId="7" fillId="0" borderId="4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 shrinkToFit="1"/>
    </xf>
    <xf numFmtId="0" fontId="7" fillId="0" borderId="4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178" fontId="11" fillId="0" borderId="50" xfId="0" applyNumberFormat="1" applyFont="1" applyFill="1" applyBorder="1" applyAlignment="1">
      <alignment vertical="center" shrinkToFit="1"/>
    </xf>
    <xf numFmtId="178" fontId="11" fillId="0" borderId="51" xfId="0" applyNumberFormat="1" applyFont="1" applyFill="1" applyBorder="1" applyAlignment="1">
      <alignment vertical="center" shrinkToFit="1"/>
    </xf>
    <xf numFmtId="178" fontId="11" fillId="0" borderId="52" xfId="0" applyNumberFormat="1" applyFont="1" applyFill="1" applyBorder="1" applyAlignment="1">
      <alignment vertical="center" shrinkToFit="1"/>
    </xf>
    <xf numFmtId="178" fontId="11" fillId="0" borderId="53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178" fontId="11" fillId="0" borderId="54" xfId="0" applyNumberFormat="1" applyFont="1" applyFill="1" applyBorder="1" applyAlignment="1">
      <alignment vertical="center" shrinkToFit="1"/>
    </xf>
    <xf numFmtId="178" fontId="11" fillId="0" borderId="13" xfId="0" applyNumberFormat="1" applyFont="1" applyFill="1" applyBorder="1" applyAlignment="1">
      <alignment vertical="center" shrinkToFit="1"/>
    </xf>
    <xf numFmtId="178" fontId="11" fillId="0" borderId="55" xfId="0" applyNumberFormat="1" applyFont="1" applyFill="1" applyBorder="1" applyAlignment="1">
      <alignment vertical="center" shrinkToFit="1"/>
    </xf>
    <xf numFmtId="0" fontId="7" fillId="0" borderId="56" xfId="0" applyFont="1" applyFill="1" applyBorder="1" applyAlignment="1">
      <alignment horizontal="left" vertical="center"/>
    </xf>
    <xf numFmtId="178" fontId="11" fillId="0" borderId="57" xfId="0" applyNumberFormat="1" applyFont="1" applyFill="1" applyBorder="1" applyAlignment="1">
      <alignment vertical="center" shrinkToFit="1"/>
    </xf>
    <xf numFmtId="178" fontId="11" fillId="0" borderId="58" xfId="0" applyNumberFormat="1" applyFont="1" applyFill="1" applyBorder="1" applyAlignment="1">
      <alignment vertical="center" shrinkToFit="1"/>
    </xf>
    <xf numFmtId="176" fontId="11" fillId="0" borderId="59" xfId="0" applyNumberFormat="1" applyFont="1" applyFill="1" applyBorder="1" applyAlignment="1">
      <alignment vertical="center" shrinkToFit="1"/>
    </xf>
    <xf numFmtId="178" fontId="11" fillId="0" borderId="60" xfId="0" applyNumberFormat="1" applyFont="1" applyFill="1" applyBorder="1" applyAlignment="1">
      <alignment vertical="center" shrinkToFit="1"/>
    </xf>
    <xf numFmtId="178" fontId="11" fillId="0" borderId="61" xfId="0" applyNumberFormat="1" applyFont="1" applyFill="1" applyBorder="1" applyAlignment="1">
      <alignment vertical="center" shrinkToFit="1"/>
    </xf>
    <xf numFmtId="178" fontId="11" fillId="0" borderId="62" xfId="0" applyNumberFormat="1" applyFont="1" applyFill="1" applyBorder="1" applyAlignment="1">
      <alignment vertical="center" shrinkToFit="1"/>
    </xf>
    <xf numFmtId="176" fontId="11" fillId="0" borderId="63" xfId="0" applyNumberFormat="1" applyFont="1" applyFill="1" applyBorder="1" applyAlignment="1">
      <alignment vertical="center" shrinkToFit="1"/>
    </xf>
    <xf numFmtId="178" fontId="11" fillId="0" borderId="64" xfId="0" applyNumberFormat="1" applyFont="1" applyFill="1" applyBorder="1" applyAlignment="1">
      <alignment vertical="center" shrinkToFit="1"/>
    </xf>
    <xf numFmtId="176" fontId="11" fillId="0" borderId="65" xfId="0" applyNumberFormat="1" applyFont="1" applyFill="1" applyBorder="1" applyAlignment="1">
      <alignment vertical="center" shrinkToFit="1"/>
    </xf>
    <xf numFmtId="176" fontId="11" fillId="0" borderId="66" xfId="0" applyNumberFormat="1" applyFont="1" applyFill="1" applyBorder="1" applyAlignment="1">
      <alignment vertical="center" shrinkToFit="1"/>
    </xf>
    <xf numFmtId="178" fontId="11" fillId="0" borderId="67" xfId="0" applyNumberFormat="1" applyFont="1" applyFill="1" applyBorder="1" applyAlignment="1">
      <alignment vertical="center" shrinkToFit="1"/>
    </xf>
    <xf numFmtId="0" fontId="7" fillId="0" borderId="68" xfId="0" applyFont="1" applyFill="1" applyBorder="1" applyAlignment="1">
      <alignment horizontal="left" vertical="center"/>
    </xf>
    <xf numFmtId="178" fontId="11" fillId="0" borderId="69" xfId="0" applyNumberFormat="1" applyFont="1" applyFill="1" applyBorder="1" applyAlignment="1">
      <alignment vertical="center" shrinkToFit="1"/>
    </xf>
    <xf numFmtId="178" fontId="11" fillId="0" borderId="70" xfId="0" applyNumberFormat="1" applyFont="1" applyFill="1" applyBorder="1" applyAlignment="1">
      <alignment vertical="center" shrinkToFit="1"/>
    </xf>
    <xf numFmtId="178" fontId="11" fillId="0" borderId="71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176" fontId="7" fillId="0" borderId="0" xfId="0" applyNumberFormat="1" applyFont="1" applyFill="1" applyAlignment="1">
      <alignment horizontal="right" vertical="center"/>
    </xf>
    <xf numFmtId="183" fontId="5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179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78" fontId="7" fillId="0" borderId="73" xfId="0" applyNumberFormat="1" applyFont="1" applyFill="1" applyBorder="1" applyAlignment="1">
      <alignment vertical="center"/>
    </xf>
    <xf numFmtId="176" fontId="7" fillId="0" borderId="74" xfId="0" applyNumberFormat="1" applyFont="1" applyFill="1" applyBorder="1" applyAlignment="1">
      <alignment vertical="center"/>
    </xf>
    <xf numFmtId="178" fontId="7" fillId="0" borderId="52" xfId="0" applyNumberFormat="1" applyFont="1" applyFill="1" applyBorder="1" applyAlignment="1">
      <alignment vertical="center"/>
    </xf>
    <xf numFmtId="178" fontId="7" fillId="0" borderId="75" xfId="0" applyNumberFormat="1" applyFont="1" applyFill="1" applyBorder="1" applyAlignment="1">
      <alignment vertical="center"/>
    </xf>
    <xf numFmtId="178" fontId="7" fillId="0" borderId="76" xfId="0" applyNumberFormat="1" applyFont="1" applyFill="1" applyBorder="1" applyAlignment="1">
      <alignment vertical="center"/>
    </xf>
    <xf numFmtId="0" fontId="7" fillId="0" borderId="77" xfId="0" applyFont="1" applyFill="1" applyBorder="1" applyAlignment="1">
      <alignment horizontal="left" vertical="center"/>
    </xf>
    <xf numFmtId="178" fontId="7" fillId="0" borderId="78" xfId="0" applyNumberFormat="1" applyFont="1" applyFill="1" applyBorder="1" applyAlignment="1">
      <alignment vertical="center"/>
    </xf>
    <xf numFmtId="178" fontId="7" fillId="0" borderId="79" xfId="0" applyNumberFormat="1" applyFont="1" applyFill="1" applyBorder="1" applyAlignment="1">
      <alignment vertical="center"/>
    </xf>
    <xf numFmtId="178" fontId="7" fillId="0" borderId="80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8" fontId="11" fillId="0" borderId="81" xfId="0" applyNumberFormat="1" applyFont="1" applyFill="1" applyBorder="1" applyAlignment="1">
      <alignment vertical="center" shrinkToFit="1"/>
    </xf>
    <xf numFmtId="178" fontId="11" fillId="0" borderId="82" xfId="0" applyNumberFormat="1" applyFont="1" applyFill="1" applyBorder="1" applyAlignment="1">
      <alignment vertical="center" shrinkToFit="1"/>
    </xf>
    <xf numFmtId="178" fontId="11" fillId="0" borderId="83" xfId="0" applyNumberFormat="1" applyFont="1" applyFill="1" applyBorder="1" applyAlignment="1">
      <alignment vertical="center" shrinkToFit="1"/>
    </xf>
    <xf numFmtId="178" fontId="11" fillId="0" borderId="84" xfId="0" applyNumberFormat="1" applyFont="1" applyFill="1" applyBorder="1" applyAlignment="1">
      <alignment vertical="center" shrinkToFit="1"/>
    </xf>
    <xf numFmtId="178" fontId="11" fillId="0" borderId="85" xfId="0" applyNumberFormat="1" applyFont="1" applyFill="1" applyBorder="1" applyAlignment="1">
      <alignment vertical="center" shrinkToFit="1"/>
    </xf>
    <xf numFmtId="178" fontId="11" fillId="0" borderId="86" xfId="0" applyNumberFormat="1" applyFont="1" applyFill="1" applyBorder="1" applyAlignment="1">
      <alignment vertical="center" shrinkToFit="1"/>
    </xf>
    <xf numFmtId="178" fontId="11" fillId="0" borderId="32" xfId="0" applyNumberFormat="1" applyFont="1" applyFill="1" applyBorder="1" applyAlignment="1">
      <alignment vertical="center" shrinkToFit="1"/>
    </xf>
    <xf numFmtId="178" fontId="11" fillId="0" borderId="46" xfId="0" applyNumberFormat="1" applyFont="1" applyFill="1" applyBorder="1" applyAlignment="1">
      <alignment vertical="center" shrinkToFit="1"/>
    </xf>
    <xf numFmtId="178" fontId="11" fillId="0" borderId="49" xfId="0" applyNumberFormat="1" applyFont="1" applyFill="1" applyBorder="1" applyAlignment="1">
      <alignment vertical="center" shrinkToFit="1"/>
    </xf>
    <xf numFmtId="176" fontId="11" fillId="0" borderId="87" xfId="0" applyNumberFormat="1" applyFont="1" applyFill="1" applyBorder="1" applyAlignment="1">
      <alignment vertical="center" shrinkToFit="1"/>
    </xf>
    <xf numFmtId="176" fontId="11" fillId="0" borderId="88" xfId="0" applyNumberFormat="1" applyFont="1" applyFill="1" applyBorder="1" applyAlignment="1">
      <alignment vertical="center" shrinkToFit="1"/>
    </xf>
    <xf numFmtId="176" fontId="11" fillId="0" borderId="89" xfId="0" applyNumberFormat="1" applyFont="1" applyFill="1" applyBorder="1" applyAlignment="1">
      <alignment vertical="center" shrinkToFit="1"/>
    </xf>
    <xf numFmtId="176" fontId="11" fillId="0" borderId="90" xfId="0" applyNumberFormat="1" applyFont="1" applyFill="1" applyBorder="1" applyAlignment="1">
      <alignment vertical="center" shrinkToFit="1"/>
    </xf>
    <xf numFmtId="178" fontId="11" fillId="0" borderId="91" xfId="0" applyNumberFormat="1" applyFont="1" applyFill="1" applyBorder="1" applyAlignment="1">
      <alignment vertical="center" shrinkToFit="1"/>
    </xf>
    <xf numFmtId="176" fontId="11" fillId="0" borderId="92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Alignment="1">
      <alignment/>
    </xf>
    <xf numFmtId="0" fontId="7" fillId="0" borderId="8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178" fontId="7" fillId="0" borderId="48" xfId="0" applyNumberFormat="1" applyFont="1" applyFill="1" applyBorder="1" applyAlignment="1">
      <alignment vertical="center"/>
    </xf>
    <xf numFmtId="178" fontId="7" fillId="0" borderId="95" xfId="0" applyNumberFormat="1" applyFont="1" applyFill="1" applyBorder="1" applyAlignment="1">
      <alignment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01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190" fontId="6" fillId="0" borderId="0" xfId="0" applyNumberFormat="1" applyFont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32" xfId="0" applyFont="1" applyFill="1" applyBorder="1" applyAlignment="1">
      <alignment horizontal="center" vertical="center"/>
    </xf>
    <xf numFmtId="178" fontId="7" fillId="0" borderId="49" xfId="0" applyNumberFormat="1" applyFont="1" applyFill="1" applyBorder="1" applyAlignment="1">
      <alignment vertical="center"/>
    </xf>
    <xf numFmtId="0" fontId="7" fillId="0" borderId="102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80" fontId="2" fillId="0" borderId="29" xfId="0" applyNumberFormat="1" applyFont="1" applyFill="1" applyBorder="1" applyAlignment="1">
      <alignment horizontal="left" vertical="center"/>
    </xf>
    <xf numFmtId="182" fontId="7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center" vertical="center" wrapText="1"/>
    </xf>
    <xf numFmtId="0" fontId="7" fillId="0" borderId="109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shrinkToFit="1"/>
    </xf>
    <xf numFmtId="0" fontId="7" fillId="0" borderId="46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7" fillId="0" borderId="111" xfId="0" applyFont="1" applyFill="1" applyBorder="1" applyAlignment="1">
      <alignment horizontal="left" vertical="center"/>
    </xf>
    <xf numFmtId="0" fontId="7" fillId="0" borderId="112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47"/>
  <sheetViews>
    <sheetView tabSelected="1" zoomScale="55" zoomScaleNormal="55" zoomScalePageLayoutView="0" workbookViewId="0" topLeftCell="A1">
      <selection activeCell="F1" sqref="F1:N1"/>
    </sheetView>
  </sheetViews>
  <sheetFormatPr defaultColWidth="0" defaultRowHeight="13.5" zeroHeight="1"/>
  <cols>
    <col min="1" max="1" width="4.625" style="61" customWidth="1"/>
    <col min="2" max="2" width="3.75390625" style="61" customWidth="1"/>
    <col min="3" max="4" width="6.125" style="61" customWidth="1"/>
    <col min="5" max="5" width="20.625" style="61" customWidth="1"/>
    <col min="6" max="16" width="16.625" style="61" customWidth="1"/>
    <col min="17" max="17" width="4.25390625" style="61" customWidth="1"/>
    <col min="18" max="16384" width="0" style="61" hidden="1" customWidth="1"/>
  </cols>
  <sheetData>
    <row r="1" spans="4:15" ht="39.75" customHeight="1">
      <c r="D1" s="104"/>
      <c r="E1" s="105"/>
      <c r="F1" s="169" t="s">
        <v>26</v>
      </c>
      <c r="G1" s="169"/>
      <c r="H1" s="169"/>
      <c r="I1" s="169"/>
      <c r="J1" s="169"/>
      <c r="K1" s="169"/>
      <c r="L1" s="169"/>
      <c r="M1" s="169"/>
      <c r="N1" s="169"/>
      <c r="O1" s="106"/>
    </row>
    <row r="2" spans="5:16" ht="45" customHeight="1">
      <c r="E2" s="107"/>
      <c r="F2" s="170" t="s">
        <v>79</v>
      </c>
      <c r="G2" s="170"/>
      <c r="H2" s="170"/>
      <c r="I2" s="170"/>
      <c r="J2" s="170"/>
      <c r="K2" s="171"/>
      <c r="L2" s="171"/>
      <c r="M2" s="171"/>
      <c r="N2" s="171"/>
      <c r="O2" s="172">
        <v>41009</v>
      </c>
      <c r="P2" s="172"/>
    </row>
    <row r="3" spans="6:17" ht="45" customHeight="1">
      <c r="F3" s="109"/>
      <c r="G3" s="109"/>
      <c r="H3" s="109"/>
      <c r="I3" s="109"/>
      <c r="J3" s="109"/>
      <c r="N3" s="110"/>
      <c r="O3" s="172" t="s">
        <v>0</v>
      </c>
      <c r="P3" s="172"/>
      <c r="Q3" s="111"/>
    </row>
    <row r="4" spans="3:17" ht="45" customHeight="1">
      <c r="C4" s="112" t="s">
        <v>27</v>
      </c>
      <c r="F4" s="109"/>
      <c r="G4" s="109"/>
      <c r="H4" s="109"/>
      <c r="I4" s="109"/>
      <c r="J4" s="109"/>
      <c r="N4" s="110"/>
      <c r="O4" s="108"/>
      <c r="P4" s="108"/>
      <c r="Q4" s="111"/>
    </row>
    <row r="5" spans="6:17" ht="7.5" customHeight="1" thickBot="1">
      <c r="F5" s="109"/>
      <c r="G5" s="109"/>
      <c r="H5" s="109"/>
      <c r="I5" s="109"/>
      <c r="J5" s="109"/>
      <c r="N5" s="110"/>
      <c r="O5" s="108"/>
      <c r="P5" s="108"/>
      <c r="Q5" s="111"/>
    </row>
    <row r="6" spans="3:17" ht="45" customHeight="1">
      <c r="C6" s="145" t="s">
        <v>25</v>
      </c>
      <c r="D6" s="146"/>
      <c r="E6" s="146"/>
      <c r="F6" s="149" t="s">
        <v>22</v>
      </c>
      <c r="G6" s="146"/>
      <c r="H6" s="149" t="s">
        <v>23</v>
      </c>
      <c r="I6" s="146"/>
      <c r="J6" s="149" t="s">
        <v>12</v>
      </c>
      <c r="K6" s="173"/>
      <c r="N6" s="110"/>
      <c r="O6" s="108"/>
      <c r="P6" s="108"/>
      <c r="Q6" s="111"/>
    </row>
    <row r="7" spans="3:17" ht="45" customHeight="1" thickBot="1">
      <c r="C7" s="147" t="s">
        <v>24</v>
      </c>
      <c r="D7" s="148"/>
      <c r="E7" s="148"/>
      <c r="F7" s="150">
        <v>43774</v>
      </c>
      <c r="G7" s="151"/>
      <c r="H7" s="150">
        <v>46055</v>
      </c>
      <c r="I7" s="151"/>
      <c r="J7" s="150">
        <f>SUM(F7:I7)</f>
        <v>89829</v>
      </c>
      <c r="K7" s="174"/>
      <c r="M7" s="144"/>
      <c r="N7" s="110"/>
      <c r="O7" s="108"/>
      <c r="P7" s="108"/>
      <c r="Q7" s="111"/>
    </row>
    <row r="8" spans="6:17" ht="45" customHeight="1">
      <c r="F8" s="109"/>
      <c r="G8" s="109"/>
      <c r="H8" s="109"/>
      <c r="I8" s="109"/>
      <c r="J8" s="109"/>
      <c r="N8" s="110"/>
      <c r="O8" s="108"/>
      <c r="P8" s="108"/>
      <c r="Q8" s="111"/>
    </row>
    <row r="9" spans="3:17" ht="45" customHeight="1">
      <c r="C9" s="112" t="s">
        <v>28</v>
      </c>
      <c r="E9" s="113"/>
      <c r="N9" s="180"/>
      <c r="O9" s="180"/>
      <c r="P9" s="180"/>
      <c r="Q9" s="111"/>
    </row>
    <row r="10" spans="3:17" ht="6.75" customHeight="1" thickBot="1">
      <c r="C10" s="114"/>
      <c r="D10" s="114"/>
      <c r="E10" s="115"/>
      <c r="L10" s="116"/>
      <c r="M10" s="116"/>
      <c r="N10" s="179"/>
      <c r="O10" s="179"/>
      <c r="P10" s="179"/>
      <c r="Q10" s="116"/>
    </row>
    <row r="11" spans="3:17" ht="49.5" customHeight="1">
      <c r="C11" s="155"/>
      <c r="D11" s="156"/>
      <c r="E11" s="156"/>
      <c r="F11" s="11" t="s">
        <v>10</v>
      </c>
      <c r="G11" s="11" t="s">
        <v>33</v>
      </c>
      <c r="H11" s="12" t="s">
        <v>11</v>
      </c>
      <c r="I11" s="13" t="s">
        <v>34</v>
      </c>
      <c r="J11" s="14" t="s">
        <v>1</v>
      </c>
      <c r="K11" s="14" t="s">
        <v>2</v>
      </c>
      <c r="L11" s="14" t="s">
        <v>3</v>
      </c>
      <c r="M11" s="14" t="s">
        <v>4</v>
      </c>
      <c r="N11" s="14" t="s">
        <v>5</v>
      </c>
      <c r="O11" s="15" t="s">
        <v>11</v>
      </c>
      <c r="P11" s="16" t="s">
        <v>12</v>
      </c>
      <c r="Q11" s="17"/>
    </row>
    <row r="12" spans="3:17" ht="49.5" customHeight="1">
      <c r="C12" s="117" t="s">
        <v>13</v>
      </c>
      <c r="D12" s="18"/>
      <c r="E12" s="18"/>
      <c r="F12" s="24">
        <f>SUM(F13:F14)</f>
        <v>3511</v>
      </c>
      <c r="G12" s="24">
        <f>SUM(G13:G14)</f>
        <v>2782</v>
      </c>
      <c r="H12" s="25">
        <f>F12+G12</f>
        <v>6293</v>
      </c>
      <c r="I12" s="19">
        <v>0</v>
      </c>
      <c r="J12" s="24">
        <f>J13+J14</f>
        <v>4163</v>
      </c>
      <c r="K12" s="24">
        <f>K13+K14</f>
        <v>2554</v>
      </c>
      <c r="L12" s="24">
        <f>L13+L14</f>
        <v>1954</v>
      </c>
      <c r="M12" s="24">
        <f>M13+M14</f>
        <v>2189</v>
      </c>
      <c r="N12" s="24">
        <f>N13+N14</f>
        <v>1522</v>
      </c>
      <c r="O12" s="25">
        <f>SUM(J12:N12)</f>
        <v>12382</v>
      </c>
      <c r="P12" s="27">
        <f>H12+O12</f>
        <v>18675</v>
      </c>
      <c r="Q12" s="17"/>
    </row>
    <row r="13" spans="3:16" ht="49.5" customHeight="1">
      <c r="C13" s="117" t="s">
        <v>14</v>
      </c>
      <c r="D13" s="118"/>
      <c r="E13" s="118"/>
      <c r="F13" s="24">
        <v>411</v>
      </c>
      <c r="G13" s="24">
        <v>318</v>
      </c>
      <c r="H13" s="25">
        <f>F13+G13</f>
        <v>729</v>
      </c>
      <c r="I13" s="19">
        <v>0</v>
      </c>
      <c r="J13" s="24">
        <v>469</v>
      </c>
      <c r="K13" s="24">
        <v>260</v>
      </c>
      <c r="L13" s="24">
        <v>225</v>
      </c>
      <c r="M13" s="24">
        <v>212</v>
      </c>
      <c r="N13" s="24">
        <v>137</v>
      </c>
      <c r="O13" s="25">
        <f>SUM(J13:N13)</f>
        <v>1303</v>
      </c>
      <c r="P13" s="27">
        <f>H13+O13</f>
        <v>2032</v>
      </c>
    </row>
    <row r="14" spans="3:16" ht="49.5" customHeight="1">
      <c r="C14" s="165" t="s">
        <v>15</v>
      </c>
      <c r="D14" s="166"/>
      <c r="E14" s="166"/>
      <c r="F14" s="24">
        <v>3100</v>
      </c>
      <c r="G14" s="24">
        <v>2464</v>
      </c>
      <c r="H14" s="25">
        <f>F14+G14</f>
        <v>5564</v>
      </c>
      <c r="I14" s="19">
        <v>0</v>
      </c>
      <c r="J14" s="24">
        <v>3694</v>
      </c>
      <c r="K14" s="24">
        <v>2294</v>
      </c>
      <c r="L14" s="24">
        <v>1729</v>
      </c>
      <c r="M14" s="24">
        <v>1977</v>
      </c>
      <c r="N14" s="24">
        <v>1385</v>
      </c>
      <c r="O14" s="25">
        <f>SUM(J14:N14)</f>
        <v>11079</v>
      </c>
      <c r="P14" s="27">
        <f>H14+O14</f>
        <v>16643</v>
      </c>
    </row>
    <row r="15" spans="3:16" ht="49.5" customHeight="1">
      <c r="C15" s="165" t="s">
        <v>16</v>
      </c>
      <c r="D15" s="166"/>
      <c r="E15" s="166"/>
      <c r="F15" s="24">
        <v>29</v>
      </c>
      <c r="G15" s="24">
        <v>41</v>
      </c>
      <c r="H15" s="25">
        <f>F15+G15</f>
        <v>70</v>
      </c>
      <c r="I15" s="19">
        <v>0</v>
      </c>
      <c r="J15" s="24">
        <v>66</v>
      </c>
      <c r="K15" s="24">
        <v>56</v>
      </c>
      <c r="L15" s="24">
        <v>54</v>
      </c>
      <c r="M15" s="24">
        <v>49</v>
      </c>
      <c r="N15" s="24">
        <v>29</v>
      </c>
      <c r="O15" s="25">
        <f>SUM(J15:N15)</f>
        <v>254</v>
      </c>
      <c r="P15" s="27">
        <f>H15+O15</f>
        <v>324</v>
      </c>
    </row>
    <row r="16" spans="3:16" ht="49.5" customHeight="1" thickBot="1">
      <c r="C16" s="167" t="s">
        <v>17</v>
      </c>
      <c r="D16" s="168"/>
      <c r="E16" s="168"/>
      <c r="F16" s="119">
        <f>F12+F15</f>
        <v>3540</v>
      </c>
      <c r="G16" s="119">
        <f>G12+G15</f>
        <v>2823</v>
      </c>
      <c r="H16" s="119">
        <f>H12+H15</f>
        <v>6363</v>
      </c>
      <c r="I16" s="120">
        <v>0</v>
      </c>
      <c r="J16" s="119">
        <f aca="true" t="shared" si="0" ref="J16:O16">J12+J15</f>
        <v>4229</v>
      </c>
      <c r="K16" s="119">
        <f t="shared" si="0"/>
        <v>2610</v>
      </c>
      <c r="L16" s="119">
        <f t="shared" si="0"/>
        <v>2008</v>
      </c>
      <c r="M16" s="119">
        <f t="shared" si="0"/>
        <v>2238</v>
      </c>
      <c r="N16" s="119">
        <f t="shared" si="0"/>
        <v>1551</v>
      </c>
      <c r="O16" s="119">
        <f t="shared" si="0"/>
        <v>12636</v>
      </c>
      <c r="P16" s="121">
        <f>H16+O16</f>
        <v>18999</v>
      </c>
    </row>
    <row r="17" ht="39.75" customHeight="1"/>
    <row r="18" spans="3:17" ht="39.75" customHeight="1">
      <c r="C18" s="112" t="s">
        <v>29</v>
      </c>
      <c r="E18" s="113"/>
      <c r="N18" s="111"/>
      <c r="O18" s="111"/>
      <c r="P18" s="111"/>
      <c r="Q18" s="111"/>
    </row>
    <row r="19" spans="3:17" ht="6.75" customHeight="1" thickBot="1">
      <c r="C19" s="114"/>
      <c r="D19" s="114"/>
      <c r="E19" s="115"/>
      <c r="L19" s="116"/>
      <c r="M19" s="116"/>
      <c r="N19" s="116"/>
      <c r="P19" s="116"/>
      <c r="Q19" s="116"/>
    </row>
    <row r="20" spans="3:17" ht="49.5" customHeight="1">
      <c r="C20" s="155"/>
      <c r="D20" s="156"/>
      <c r="E20" s="156"/>
      <c r="F20" s="161" t="s">
        <v>18</v>
      </c>
      <c r="G20" s="152"/>
      <c r="H20" s="152"/>
      <c r="I20" s="152" t="s">
        <v>19</v>
      </c>
      <c r="J20" s="152"/>
      <c r="K20" s="152"/>
      <c r="L20" s="152"/>
      <c r="M20" s="152"/>
      <c r="N20" s="152"/>
      <c r="O20" s="152"/>
      <c r="P20" s="153" t="s">
        <v>6</v>
      </c>
      <c r="Q20" s="17"/>
    </row>
    <row r="21" spans="3:17" ht="49.5" customHeight="1">
      <c r="C21" s="157"/>
      <c r="D21" s="158"/>
      <c r="E21" s="158"/>
      <c r="F21" s="18" t="s">
        <v>7</v>
      </c>
      <c r="G21" s="18" t="s">
        <v>8</v>
      </c>
      <c r="H21" s="20" t="s">
        <v>9</v>
      </c>
      <c r="I21" s="21" t="s">
        <v>34</v>
      </c>
      <c r="J21" s="18" t="s">
        <v>1</v>
      </c>
      <c r="K21" s="22" t="s">
        <v>2</v>
      </c>
      <c r="L21" s="22" t="s">
        <v>3</v>
      </c>
      <c r="M21" s="22" t="s">
        <v>4</v>
      </c>
      <c r="N21" s="22" t="s">
        <v>5</v>
      </c>
      <c r="O21" s="23" t="s">
        <v>9</v>
      </c>
      <c r="P21" s="154"/>
      <c r="Q21" s="17"/>
    </row>
    <row r="22" spans="3:17" ht="49.5" customHeight="1">
      <c r="C22" s="117" t="s">
        <v>13</v>
      </c>
      <c r="D22" s="18"/>
      <c r="E22" s="18"/>
      <c r="F22" s="24">
        <v>1945</v>
      </c>
      <c r="G22" s="24">
        <v>1996</v>
      </c>
      <c r="H22" s="25">
        <v>3941</v>
      </c>
      <c r="I22" s="26">
        <v>0</v>
      </c>
      <c r="J22" s="24">
        <v>3060</v>
      </c>
      <c r="K22" s="24">
        <v>1956</v>
      </c>
      <c r="L22" s="24">
        <v>1090</v>
      </c>
      <c r="M22" s="24">
        <v>739</v>
      </c>
      <c r="N22" s="24">
        <v>382</v>
      </c>
      <c r="O22" s="25">
        <v>7227</v>
      </c>
      <c r="P22" s="27">
        <v>11168</v>
      </c>
      <c r="Q22" s="17"/>
    </row>
    <row r="23" spans="3:16" ht="49.5" customHeight="1">
      <c r="C23" s="165" t="s">
        <v>16</v>
      </c>
      <c r="D23" s="166"/>
      <c r="E23" s="166"/>
      <c r="F23" s="24">
        <v>15</v>
      </c>
      <c r="G23" s="24">
        <v>30</v>
      </c>
      <c r="H23" s="25">
        <v>45</v>
      </c>
      <c r="I23" s="26">
        <v>0</v>
      </c>
      <c r="J23" s="24">
        <v>47</v>
      </c>
      <c r="K23" s="24">
        <v>44</v>
      </c>
      <c r="L23" s="24">
        <v>34</v>
      </c>
      <c r="M23" s="24">
        <v>23</v>
      </c>
      <c r="N23" s="24">
        <v>9</v>
      </c>
      <c r="O23" s="25">
        <v>157</v>
      </c>
      <c r="P23" s="27">
        <v>202</v>
      </c>
    </row>
    <row r="24" spans="3:16" ht="49.5" customHeight="1" thickBot="1">
      <c r="C24" s="167" t="s">
        <v>17</v>
      </c>
      <c r="D24" s="168"/>
      <c r="E24" s="168"/>
      <c r="F24" s="119">
        <v>1960</v>
      </c>
      <c r="G24" s="119">
        <v>2026</v>
      </c>
      <c r="H24" s="122">
        <v>3986</v>
      </c>
      <c r="I24" s="123">
        <v>0</v>
      </c>
      <c r="J24" s="119">
        <v>3107</v>
      </c>
      <c r="K24" s="119">
        <v>2000</v>
      </c>
      <c r="L24" s="119">
        <v>1124</v>
      </c>
      <c r="M24" s="119">
        <v>762</v>
      </c>
      <c r="N24" s="119">
        <v>391</v>
      </c>
      <c r="O24" s="122">
        <v>7384</v>
      </c>
      <c r="P24" s="121">
        <v>11370</v>
      </c>
    </row>
    <row r="25" ht="39.75" customHeight="1"/>
    <row r="26" spans="3:17" ht="39.75" customHeight="1">
      <c r="C26" s="112" t="s">
        <v>30</v>
      </c>
      <c r="E26" s="113"/>
      <c r="N26" s="111"/>
      <c r="O26" s="111"/>
      <c r="P26" s="111"/>
      <c r="Q26" s="111"/>
    </row>
    <row r="27" spans="3:17" ht="6.75" customHeight="1" thickBot="1">
      <c r="C27" s="114"/>
      <c r="D27" s="114"/>
      <c r="E27" s="115"/>
      <c r="L27" s="116"/>
      <c r="M27" s="116"/>
      <c r="N27" s="116"/>
      <c r="P27" s="116"/>
      <c r="Q27" s="116"/>
    </row>
    <row r="28" spans="3:17" ht="49.5" customHeight="1">
      <c r="C28" s="155"/>
      <c r="D28" s="156"/>
      <c r="E28" s="156"/>
      <c r="F28" s="161" t="s">
        <v>18</v>
      </c>
      <c r="G28" s="152"/>
      <c r="H28" s="152"/>
      <c r="I28" s="152" t="s">
        <v>19</v>
      </c>
      <c r="J28" s="152"/>
      <c r="K28" s="152"/>
      <c r="L28" s="152"/>
      <c r="M28" s="152"/>
      <c r="N28" s="152"/>
      <c r="O28" s="152"/>
      <c r="P28" s="153" t="s">
        <v>6</v>
      </c>
      <c r="Q28" s="17"/>
    </row>
    <row r="29" spans="3:17" ht="49.5" customHeight="1">
      <c r="C29" s="157"/>
      <c r="D29" s="158"/>
      <c r="E29" s="158"/>
      <c r="F29" s="18" t="s">
        <v>7</v>
      </c>
      <c r="G29" s="18" t="s">
        <v>8</v>
      </c>
      <c r="H29" s="20" t="s">
        <v>9</v>
      </c>
      <c r="I29" s="21" t="s">
        <v>34</v>
      </c>
      <c r="J29" s="18" t="s">
        <v>1</v>
      </c>
      <c r="K29" s="22" t="s">
        <v>2</v>
      </c>
      <c r="L29" s="22" t="s">
        <v>3</v>
      </c>
      <c r="M29" s="22" t="s">
        <v>4</v>
      </c>
      <c r="N29" s="22" t="s">
        <v>5</v>
      </c>
      <c r="O29" s="23" t="s">
        <v>9</v>
      </c>
      <c r="P29" s="154"/>
      <c r="Q29" s="17"/>
    </row>
    <row r="30" spans="3:17" ht="49.5" customHeight="1">
      <c r="C30" s="117" t="s">
        <v>13</v>
      </c>
      <c r="D30" s="18"/>
      <c r="E30" s="18"/>
      <c r="F30" s="24">
        <v>15</v>
      </c>
      <c r="G30" s="24">
        <v>23</v>
      </c>
      <c r="H30" s="25">
        <v>38</v>
      </c>
      <c r="I30" s="26">
        <v>0</v>
      </c>
      <c r="J30" s="24">
        <v>958</v>
      </c>
      <c r="K30" s="24">
        <v>654</v>
      </c>
      <c r="L30" s="24">
        <v>524</v>
      </c>
      <c r="M30" s="24">
        <v>427</v>
      </c>
      <c r="N30" s="24">
        <v>276</v>
      </c>
      <c r="O30" s="25">
        <v>2839</v>
      </c>
      <c r="P30" s="27">
        <v>2877</v>
      </c>
      <c r="Q30" s="17"/>
    </row>
    <row r="31" spans="3:16" ht="49.5" customHeight="1">
      <c r="C31" s="165" t="s">
        <v>16</v>
      </c>
      <c r="D31" s="166"/>
      <c r="E31" s="166"/>
      <c r="F31" s="24">
        <v>0</v>
      </c>
      <c r="G31" s="24">
        <v>0</v>
      </c>
      <c r="H31" s="25">
        <v>0</v>
      </c>
      <c r="I31" s="26">
        <v>0</v>
      </c>
      <c r="J31" s="24">
        <v>11</v>
      </c>
      <c r="K31" s="24">
        <v>10</v>
      </c>
      <c r="L31" s="24">
        <v>2</v>
      </c>
      <c r="M31" s="24">
        <v>5</v>
      </c>
      <c r="N31" s="24">
        <v>2</v>
      </c>
      <c r="O31" s="25">
        <v>30</v>
      </c>
      <c r="P31" s="27">
        <v>30</v>
      </c>
    </row>
    <row r="32" spans="3:16" ht="49.5" customHeight="1" thickBot="1">
      <c r="C32" s="167" t="s">
        <v>17</v>
      </c>
      <c r="D32" s="168"/>
      <c r="E32" s="168"/>
      <c r="F32" s="119">
        <v>15</v>
      </c>
      <c r="G32" s="119">
        <v>23</v>
      </c>
      <c r="H32" s="122">
        <v>38</v>
      </c>
      <c r="I32" s="123">
        <v>0</v>
      </c>
      <c r="J32" s="119">
        <v>969</v>
      </c>
      <c r="K32" s="119">
        <v>664</v>
      </c>
      <c r="L32" s="119">
        <v>526</v>
      </c>
      <c r="M32" s="119">
        <v>432</v>
      </c>
      <c r="N32" s="119">
        <v>278</v>
      </c>
      <c r="O32" s="122">
        <v>2869</v>
      </c>
      <c r="P32" s="121">
        <v>2907</v>
      </c>
    </row>
    <row r="33" ht="39.75" customHeight="1"/>
    <row r="34" spans="3:17" ht="39.75" customHeight="1">
      <c r="C34" s="112" t="s">
        <v>31</v>
      </c>
      <c r="E34" s="113"/>
      <c r="N34" s="111"/>
      <c r="O34" s="111"/>
      <c r="P34" s="111"/>
      <c r="Q34" s="111"/>
    </row>
    <row r="35" spans="3:17" ht="6.75" customHeight="1" thickBot="1">
      <c r="C35" s="114"/>
      <c r="D35" s="114"/>
      <c r="E35" s="115"/>
      <c r="L35" s="116"/>
      <c r="M35" s="116"/>
      <c r="N35" s="116"/>
      <c r="P35" s="116"/>
      <c r="Q35" s="116"/>
    </row>
    <row r="36" spans="3:17" ht="49.5" customHeight="1">
      <c r="C36" s="155"/>
      <c r="D36" s="156"/>
      <c r="E36" s="156"/>
      <c r="F36" s="161" t="s">
        <v>18</v>
      </c>
      <c r="G36" s="152"/>
      <c r="H36" s="152"/>
      <c r="I36" s="152" t="s">
        <v>19</v>
      </c>
      <c r="J36" s="152"/>
      <c r="K36" s="152"/>
      <c r="L36" s="152"/>
      <c r="M36" s="152"/>
      <c r="N36" s="164"/>
      <c r="O36" s="162" t="s">
        <v>6</v>
      </c>
      <c r="P36" s="17"/>
      <c r="Q36" s="17"/>
    </row>
    <row r="37" spans="3:17" ht="49.5" customHeight="1" thickBot="1">
      <c r="C37" s="159"/>
      <c r="D37" s="160"/>
      <c r="E37" s="160"/>
      <c r="F37" s="28" t="s">
        <v>7</v>
      </c>
      <c r="G37" s="28" t="s">
        <v>8</v>
      </c>
      <c r="H37" s="29" t="s">
        <v>9</v>
      </c>
      <c r="I37" s="30" t="s">
        <v>1</v>
      </c>
      <c r="J37" s="28" t="s">
        <v>2</v>
      </c>
      <c r="K37" s="31" t="s">
        <v>3</v>
      </c>
      <c r="L37" s="31" t="s">
        <v>4</v>
      </c>
      <c r="M37" s="31" t="s">
        <v>5</v>
      </c>
      <c r="N37" s="32" t="s">
        <v>11</v>
      </c>
      <c r="O37" s="163"/>
      <c r="P37" s="17"/>
      <c r="Q37" s="17"/>
    </row>
    <row r="38" spans="3:17" ht="49.5" customHeight="1">
      <c r="C38" s="124" t="s">
        <v>20</v>
      </c>
      <c r="D38" s="11"/>
      <c r="E38" s="11"/>
      <c r="F38" s="33">
        <v>0</v>
      </c>
      <c r="G38" s="33">
        <v>0</v>
      </c>
      <c r="H38" s="34">
        <v>0</v>
      </c>
      <c r="I38" s="35">
        <v>18</v>
      </c>
      <c r="J38" s="33">
        <v>37</v>
      </c>
      <c r="K38" s="33">
        <v>198</v>
      </c>
      <c r="L38" s="33">
        <v>451</v>
      </c>
      <c r="M38" s="33">
        <v>398</v>
      </c>
      <c r="N38" s="34">
        <v>1102</v>
      </c>
      <c r="O38" s="36">
        <v>1102</v>
      </c>
      <c r="P38" s="17"/>
      <c r="Q38" s="17"/>
    </row>
    <row r="39" spans="3:15" ht="49.5" customHeight="1">
      <c r="C39" s="165" t="s">
        <v>13</v>
      </c>
      <c r="D39" s="166"/>
      <c r="E39" s="166"/>
      <c r="F39" s="24">
        <v>0</v>
      </c>
      <c r="G39" s="24">
        <v>0</v>
      </c>
      <c r="H39" s="25">
        <v>0</v>
      </c>
      <c r="I39" s="26">
        <v>18</v>
      </c>
      <c r="J39" s="24">
        <v>36</v>
      </c>
      <c r="K39" s="24">
        <v>196</v>
      </c>
      <c r="L39" s="24">
        <v>450</v>
      </c>
      <c r="M39" s="24">
        <v>394</v>
      </c>
      <c r="N39" s="25">
        <v>1094</v>
      </c>
      <c r="O39" s="27">
        <v>1094</v>
      </c>
    </row>
    <row r="40" spans="3:15" ht="49.5" customHeight="1" thickBot="1">
      <c r="C40" s="167" t="s">
        <v>16</v>
      </c>
      <c r="D40" s="168"/>
      <c r="E40" s="168"/>
      <c r="F40" s="119">
        <v>0</v>
      </c>
      <c r="G40" s="119">
        <v>0</v>
      </c>
      <c r="H40" s="122">
        <v>0</v>
      </c>
      <c r="I40" s="123">
        <v>0</v>
      </c>
      <c r="J40" s="119">
        <v>1</v>
      </c>
      <c r="K40" s="119">
        <v>2</v>
      </c>
      <c r="L40" s="119">
        <v>1</v>
      </c>
      <c r="M40" s="119">
        <v>4</v>
      </c>
      <c r="N40" s="122">
        <v>8</v>
      </c>
      <c r="O40" s="121">
        <v>8</v>
      </c>
    </row>
    <row r="41" spans="3:15" ht="49.5" customHeight="1">
      <c r="C41" s="177" t="s">
        <v>35</v>
      </c>
      <c r="D41" s="178"/>
      <c r="E41" s="178"/>
      <c r="F41" s="33">
        <v>0</v>
      </c>
      <c r="G41" s="33">
        <v>0</v>
      </c>
      <c r="H41" s="34">
        <v>0</v>
      </c>
      <c r="I41" s="35">
        <v>163</v>
      </c>
      <c r="J41" s="33">
        <v>182</v>
      </c>
      <c r="K41" s="33">
        <v>180</v>
      </c>
      <c r="L41" s="33">
        <v>187</v>
      </c>
      <c r="M41" s="33">
        <v>90</v>
      </c>
      <c r="N41" s="34">
        <v>802</v>
      </c>
      <c r="O41" s="36">
        <v>802</v>
      </c>
    </row>
    <row r="42" spans="3:15" ht="49.5" customHeight="1">
      <c r="C42" s="165" t="s">
        <v>13</v>
      </c>
      <c r="D42" s="166"/>
      <c r="E42" s="166"/>
      <c r="F42" s="24">
        <v>0</v>
      </c>
      <c r="G42" s="24">
        <v>0</v>
      </c>
      <c r="H42" s="25">
        <v>0</v>
      </c>
      <c r="I42" s="26">
        <v>161</v>
      </c>
      <c r="J42" s="24">
        <v>181</v>
      </c>
      <c r="K42" s="24">
        <v>178</v>
      </c>
      <c r="L42" s="24">
        <v>183</v>
      </c>
      <c r="M42" s="24">
        <v>88</v>
      </c>
      <c r="N42" s="25">
        <v>791</v>
      </c>
      <c r="O42" s="27">
        <v>791</v>
      </c>
    </row>
    <row r="43" spans="3:15" ht="49.5" customHeight="1" thickBot="1">
      <c r="C43" s="167" t="s">
        <v>16</v>
      </c>
      <c r="D43" s="168"/>
      <c r="E43" s="168"/>
      <c r="F43" s="119">
        <v>0</v>
      </c>
      <c r="G43" s="119">
        <v>0</v>
      </c>
      <c r="H43" s="122">
        <v>0</v>
      </c>
      <c r="I43" s="123">
        <v>2</v>
      </c>
      <c r="J43" s="119">
        <v>1</v>
      </c>
      <c r="K43" s="119">
        <v>2</v>
      </c>
      <c r="L43" s="119">
        <v>4</v>
      </c>
      <c r="M43" s="119">
        <v>2</v>
      </c>
      <c r="N43" s="122">
        <v>11</v>
      </c>
      <c r="O43" s="121">
        <v>11</v>
      </c>
    </row>
    <row r="44" spans="3:15" ht="49.5" customHeight="1">
      <c r="C44" s="177" t="s">
        <v>21</v>
      </c>
      <c r="D44" s="178"/>
      <c r="E44" s="178"/>
      <c r="F44" s="33">
        <v>0</v>
      </c>
      <c r="G44" s="33">
        <v>0</v>
      </c>
      <c r="H44" s="34">
        <v>0</v>
      </c>
      <c r="I44" s="35">
        <v>14</v>
      </c>
      <c r="J44" s="33">
        <v>21</v>
      </c>
      <c r="K44" s="33">
        <v>42</v>
      </c>
      <c r="L44" s="33">
        <v>158</v>
      </c>
      <c r="M44" s="33">
        <v>152</v>
      </c>
      <c r="N44" s="34">
        <v>387</v>
      </c>
      <c r="O44" s="36">
        <v>387</v>
      </c>
    </row>
    <row r="45" spans="3:15" ht="49.5" customHeight="1">
      <c r="C45" s="165" t="s">
        <v>13</v>
      </c>
      <c r="D45" s="166"/>
      <c r="E45" s="166"/>
      <c r="F45" s="24">
        <v>0</v>
      </c>
      <c r="G45" s="24">
        <v>0</v>
      </c>
      <c r="H45" s="25">
        <v>0</v>
      </c>
      <c r="I45" s="26">
        <v>14</v>
      </c>
      <c r="J45" s="24">
        <v>21</v>
      </c>
      <c r="K45" s="24">
        <v>41</v>
      </c>
      <c r="L45" s="24">
        <v>156</v>
      </c>
      <c r="M45" s="24">
        <v>150</v>
      </c>
      <c r="N45" s="25">
        <v>382</v>
      </c>
      <c r="O45" s="27">
        <v>382</v>
      </c>
    </row>
    <row r="46" spans="3:15" ht="49.5" customHeight="1" thickBot="1">
      <c r="C46" s="167" t="s">
        <v>16</v>
      </c>
      <c r="D46" s="168"/>
      <c r="E46" s="168"/>
      <c r="F46" s="119">
        <v>0</v>
      </c>
      <c r="G46" s="119">
        <v>0</v>
      </c>
      <c r="H46" s="122">
        <v>0</v>
      </c>
      <c r="I46" s="123">
        <v>0</v>
      </c>
      <c r="J46" s="119">
        <v>0</v>
      </c>
      <c r="K46" s="119">
        <v>1</v>
      </c>
      <c r="L46" s="119">
        <v>2</v>
      </c>
      <c r="M46" s="119">
        <v>2</v>
      </c>
      <c r="N46" s="122">
        <v>5</v>
      </c>
      <c r="O46" s="121">
        <v>5</v>
      </c>
    </row>
    <row r="47" spans="3:15" ht="49.5" customHeight="1" thickBot="1">
      <c r="C47" s="175" t="s">
        <v>17</v>
      </c>
      <c r="D47" s="176"/>
      <c r="E47" s="176"/>
      <c r="F47" s="125">
        <v>0</v>
      </c>
      <c r="G47" s="125">
        <v>0</v>
      </c>
      <c r="H47" s="126">
        <v>0</v>
      </c>
      <c r="I47" s="127">
        <v>195</v>
      </c>
      <c r="J47" s="125">
        <v>240</v>
      </c>
      <c r="K47" s="125">
        <v>419</v>
      </c>
      <c r="L47" s="125">
        <v>796</v>
      </c>
      <c r="M47" s="125">
        <v>640</v>
      </c>
      <c r="N47" s="126">
        <v>2290</v>
      </c>
      <c r="O47" s="128">
        <v>2290</v>
      </c>
    </row>
    <row r="48" ht="34.5" customHeight="1"/>
  </sheetData>
  <sheetProtection/>
  <mergeCells count="43">
    <mergeCell ref="C15:E15"/>
    <mergeCell ref="C11:E11"/>
    <mergeCell ref="N10:P10"/>
    <mergeCell ref="N9:P9"/>
    <mergeCell ref="C14:E14"/>
    <mergeCell ref="C16:E16"/>
    <mergeCell ref="C39:E39"/>
    <mergeCell ref="C47:E47"/>
    <mergeCell ref="C40:E40"/>
    <mergeCell ref="C41:E41"/>
    <mergeCell ref="C42:E42"/>
    <mergeCell ref="C43:E43"/>
    <mergeCell ref="C44:E44"/>
    <mergeCell ref="C45:E45"/>
    <mergeCell ref="C46:E46"/>
    <mergeCell ref="F1:N1"/>
    <mergeCell ref="F2:N2"/>
    <mergeCell ref="O2:P2"/>
    <mergeCell ref="O3:P3"/>
    <mergeCell ref="P20:P21"/>
    <mergeCell ref="I20:O20"/>
    <mergeCell ref="J6:K6"/>
    <mergeCell ref="J7:K7"/>
    <mergeCell ref="C20:E21"/>
    <mergeCell ref="C31:E31"/>
    <mergeCell ref="C32:E32"/>
    <mergeCell ref="F20:H20"/>
    <mergeCell ref="C23:E23"/>
    <mergeCell ref="C24:E24"/>
    <mergeCell ref="I28:O28"/>
    <mergeCell ref="P28:P29"/>
    <mergeCell ref="C28:E29"/>
    <mergeCell ref="C36:E37"/>
    <mergeCell ref="F36:H36"/>
    <mergeCell ref="O36:O37"/>
    <mergeCell ref="I36:N36"/>
    <mergeCell ref="F28:H28"/>
    <mergeCell ref="C6:E6"/>
    <mergeCell ref="C7:E7"/>
    <mergeCell ref="F6:G6"/>
    <mergeCell ref="F7:G7"/>
    <mergeCell ref="H6:I6"/>
    <mergeCell ref="H7:I7"/>
  </mergeCells>
  <printOptions/>
  <pageMargins left="0.5905511811023623" right="0.49" top="0.7874015748031497" bottom="0.5905511811023623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1" t="s">
        <v>26</v>
      </c>
      <c r="H1" s="181"/>
      <c r="I1" s="181"/>
      <c r="J1" s="181"/>
      <c r="K1" s="181"/>
      <c r="L1" s="181"/>
      <c r="M1" s="181"/>
      <c r="N1" s="37"/>
      <c r="O1" s="4"/>
    </row>
    <row r="2" spans="5:16" ht="30" customHeight="1">
      <c r="E2" s="5"/>
      <c r="G2" s="170" t="s">
        <v>79</v>
      </c>
      <c r="H2" s="170"/>
      <c r="I2" s="170"/>
      <c r="J2" s="170"/>
      <c r="K2" s="170"/>
      <c r="L2" s="170"/>
      <c r="M2" s="170"/>
      <c r="N2" s="38"/>
      <c r="O2" s="182">
        <v>41086</v>
      </c>
      <c r="P2" s="182"/>
    </row>
    <row r="3" spans="5:17" ht="27.75" customHeight="1">
      <c r="E3" s="39"/>
      <c r="F3" s="40"/>
      <c r="N3" s="41"/>
      <c r="O3" s="182"/>
      <c r="P3" s="182"/>
      <c r="Q3" s="6"/>
    </row>
    <row r="4" spans="3:17" ht="27.75" customHeight="1">
      <c r="C4" s="7"/>
      <c r="N4" s="39"/>
      <c r="O4" s="182" t="s">
        <v>36</v>
      </c>
      <c r="P4" s="182"/>
      <c r="Q4" s="6"/>
    </row>
    <row r="5" spans="3:17" ht="27" customHeight="1">
      <c r="C5" s="7" t="s">
        <v>32</v>
      </c>
      <c r="E5" s="8"/>
      <c r="F5" s="9"/>
      <c r="N5" s="58"/>
      <c r="O5" s="58"/>
      <c r="P5" s="6"/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183" t="s">
        <v>37</v>
      </c>
      <c r="D7" s="184"/>
      <c r="E7" s="184"/>
      <c r="F7" s="187" t="s">
        <v>38</v>
      </c>
      <c r="G7" s="188"/>
      <c r="H7" s="188"/>
      <c r="I7" s="189" t="s">
        <v>39</v>
      </c>
      <c r="J7" s="189"/>
      <c r="K7" s="189"/>
      <c r="L7" s="189"/>
      <c r="M7" s="189"/>
      <c r="N7" s="189"/>
      <c r="O7" s="190"/>
      <c r="P7" s="191" t="s">
        <v>6</v>
      </c>
      <c r="Q7" s="17"/>
    </row>
    <row r="8" spans="3:17" ht="42" customHeight="1" thickBot="1">
      <c r="C8" s="185"/>
      <c r="D8" s="186"/>
      <c r="E8" s="186"/>
      <c r="F8" s="44" t="s">
        <v>7</v>
      </c>
      <c r="G8" s="44" t="s">
        <v>8</v>
      </c>
      <c r="H8" s="45" t="s">
        <v>9</v>
      </c>
      <c r="I8" s="46" t="s">
        <v>40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192"/>
      <c r="Q8" s="17"/>
    </row>
    <row r="9" spans="3:17" ht="30" customHeight="1" thickBot="1">
      <c r="C9" s="49" t="s">
        <v>41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42</v>
      </c>
      <c r="D10" s="53"/>
      <c r="E10" s="54"/>
      <c r="F10" s="60">
        <f>SUM(F11,F17,F20,F24,F28,F29)</f>
        <v>4615</v>
      </c>
      <c r="G10" s="60">
        <f>SUM(G11,G17,G20,G24,G28,G29)</f>
        <v>5217</v>
      </c>
      <c r="H10" s="85">
        <f>SUM(F10:G10)</f>
        <v>9832</v>
      </c>
      <c r="I10" s="135">
        <f aca="true" t="shared" si="0" ref="I10:N10">SUM(I11,I17,I20,I24,I28,I29)</f>
        <v>0</v>
      </c>
      <c r="J10" s="60">
        <f t="shared" si="0"/>
        <v>7819</v>
      </c>
      <c r="K10" s="60">
        <f t="shared" si="0"/>
        <v>5680</v>
      </c>
      <c r="L10" s="60">
        <f t="shared" si="0"/>
        <v>3248</v>
      </c>
      <c r="M10" s="60">
        <f t="shared" si="0"/>
        <v>2411</v>
      </c>
      <c r="N10" s="60">
        <f t="shared" si="0"/>
        <v>1313</v>
      </c>
      <c r="O10" s="129">
        <f>SUM(I10:N10)</f>
        <v>20471</v>
      </c>
      <c r="P10" s="87">
        <f>SUM(O10,H10)</f>
        <v>30303</v>
      </c>
      <c r="Q10" s="17"/>
    </row>
    <row r="11" spans="3:16" s="61" customFormat="1" ht="30" customHeight="1">
      <c r="C11" s="62"/>
      <c r="D11" s="63" t="s">
        <v>43</v>
      </c>
      <c r="E11" s="64"/>
      <c r="F11" s="65">
        <v>813</v>
      </c>
      <c r="G11" s="65">
        <v>1034</v>
      </c>
      <c r="H11" s="66">
        <v>1847</v>
      </c>
      <c r="I11" s="136">
        <v>0</v>
      </c>
      <c r="J11" s="65">
        <v>1575</v>
      </c>
      <c r="K11" s="65">
        <v>1132</v>
      </c>
      <c r="L11" s="65">
        <v>669</v>
      </c>
      <c r="M11" s="65">
        <v>568</v>
      </c>
      <c r="N11" s="65">
        <v>448</v>
      </c>
      <c r="O11" s="130">
        <v>4392</v>
      </c>
      <c r="P11" s="68">
        <v>6239</v>
      </c>
    </row>
    <row r="12" spans="3:16" s="61" customFormat="1" ht="30" customHeight="1">
      <c r="C12" s="62"/>
      <c r="D12" s="63"/>
      <c r="E12" s="69" t="s">
        <v>81</v>
      </c>
      <c r="F12" s="65">
        <v>731</v>
      </c>
      <c r="G12" s="65">
        <v>859</v>
      </c>
      <c r="H12" s="66">
        <v>1590</v>
      </c>
      <c r="I12" s="136">
        <v>0</v>
      </c>
      <c r="J12" s="65">
        <v>1053</v>
      </c>
      <c r="K12" s="65">
        <v>617</v>
      </c>
      <c r="L12" s="65">
        <v>282</v>
      </c>
      <c r="M12" s="65">
        <v>221</v>
      </c>
      <c r="N12" s="65">
        <v>149</v>
      </c>
      <c r="O12" s="130">
        <v>2322</v>
      </c>
      <c r="P12" s="68">
        <v>3912</v>
      </c>
    </row>
    <row r="13" spans="3:16" s="61" customFormat="1" ht="30" customHeight="1">
      <c r="C13" s="62"/>
      <c r="D13" s="63"/>
      <c r="E13" s="69" t="s">
        <v>82</v>
      </c>
      <c r="F13" s="65">
        <v>0</v>
      </c>
      <c r="G13" s="65">
        <v>0</v>
      </c>
      <c r="H13" s="66">
        <v>0</v>
      </c>
      <c r="I13" s="136">
        <v>0</v>
      </c>
      <c r="J13" s="65">
        <v>3</v>
      </c>
      <c r="K13" s="65">
        <v>5</v>
      </c>
      <c r="L13" s="65">
        <v>12</v>
      </c>
      <c r="M13" s="65">
        <v>18</v>
      </c>
      <c r="N13" s="65">
        <v>45</v>
      </c>
      <c r="O13" s="130">
        <v>83</v>
      </c>
      <c r="P13" s="68">
        <v>83</v>
      </c>
    </row>
    <row r="14" spans="3:16" s="61" customFormat="1" ht="30" customHeight="1">
      <c r="C14" s="62"/>
      <c r="D14" s="63"/>
      <c r="E14" s="69" t="s">
        <v>83</v>
      </c>
      <c r="F14" s="65">
        <v>25</v>
      </c>
      <c r="G14" s="65">
        <v>56</v>
      </c>
      <c r="H14" s="66">
        <v>81</v>
      </c>
      <c r="I14" s="136">
        <v>0</v>
      </c>
      <c r="J14" s="65">
        <v>150</v>
      </c>
      <c r="K14" s="65">
        <v>129</v>
      </c>
      <c r="L14" s="65">
        <v>84</v>
      </c>
      <c r="M14" s="65">
        <v>81</v>
      </c>
      <c r="N14" s="65">
        <v>74</v>
      </c>
      <c r="O14" s="130">
        <v>518</v>
      </c>
      <c r="P14" s="68">
        <v>599</v>
      </c>
    </row>
    <row r="15" spans="3:16" s="61" customFormat="1" ht="30" customHeight="1">
      <c r="C15" s="62"/>
      <c r="D15" s="63"/>
      <c r="E15" s="69" t="s">
        <v>84</v>
      </c>
      <c r="F15" s="65">
        <v>32</v>
      </c>
      <c r="G15" s="65">
        <v>83</v>
      </c>
      <c r="H15" s="66">
        <v>115</v>
      </c>
      <c r="I15" s="136">
        <v>0</v>
      </c>
      <c r="J15" s="65">
        <v>144</v>
      </c>
      <c r="K15" s="65">
        <v>116</v>
      </c>
      <c r="L15" s="65">
        <v>100</v>
      </c>
      <c r="M15" s="65">
        <v>63</v>
      </c>
      <c r="N15" s="65">
        <v>33</v>
      </c>
      <c r="O15" s="130">
        <v>456</v>
      </c>
      <c r="P15" s="68">
        <v>571</v>
      </c>
    </row>
    <row r="16" spans="3:16" s="61" customFormat="1" ht="30" customHeight="1">
      <c r="C16" s="62"/>
      <c r="D16" s="63"/>
      <c r="E16" s="69" t="s">
        <v>85</v>
      </c>
      <c r="F16" s="65">
        <v>25</v>
      </c>
      <c r="G16" s="65">
        <v>36</v>
      </c>
      <c r="H16" s="66">
        <v>61</v>
      </c>
      <c r="I16" s="136">
        <v>0</v>
      </c>
      <c r="J16" s="65">
        <v>225</v>
      </c>
      <c r="K16" s="65">
        <v>265</v>
      </c>
      <c r="L16" s="65">
        <v>191</v>
      </c>
      <c r="M16" s="65">
        <v>185</v>
      </c>
      <c r="N16" s="65">
        <v>147</v>
      </c>
      <c r="O16" s="130">
        <v>1013</v>
      </c>
      <c r="P16" s="68">
        <v>1074</v>
      </c>
    </row>
    <row r="17" spans="3:16" s="61" customFormat="1" ht="30" customHeight="1">
      <c r="C17" s="62"/>
      <c r="D17" s="70" t="s">
        <v>49</v>
      </c>
      <c r="E17" s="71"/>
      <c r="F17" s="65">
        <v>1292</v>
      </c>
      <c r="G17" s="65">
        <v>1290</v>
      </c>
      <c r="H17" s="66">
        <v>2582</v>
      </c>
      <c r="I17" s="136">
        <v>0</v>
      </c>
      <c r="J17" s="65">
        <v>1856</v>
      </c>
      <c r="K17" s="65">
        <v>1211</v>
      </c>
      <c r="L17" s="65">
        <v>589</v>
      </c>
      <c r="M17" s="65">
        <v>425</v>
      </c>
      <c r="N17" s="65">
        <v>158</v>
      </c>
      <c r="O17" s="130">
        <v>4239</v>
      </c>
      <c r="P17" s="68">
        <v>6821</v>
      </c>
    </row>
    <row r="18" spans="3:16" s="61" customFormat="1" ht="30" customHeight="1">
      <c r="C18" s="62"/>
      <c r="D18" s="63"/>
      <c r="E18" s="69" t="s">
        <v>50</v>
      </c>
      <c r="F18" s="65">
        <v>1070</v>
      </c>
      <c r="G18" s="65">
        <v>988</v>
      </c>
      <c r="H18" s="66">
        <v>2058</v>
      </c>
      <c r="I18" s="136">
        <v>0</v>
      </c>
      <c r="J18" s="65">
        <v>1327</v>
      </c>
      <c r="K18" s="65">
        <v>846</v>
      </c>
      <c r="L18" s="65">
        <v>440</v>
      </c>
      <c r="M18" s="65">
        <v>327</v>
      </c>
      <c r="N18" s="65">
        <v>131</v>
      </c>
      <c r="O18" s="130">
        <v>3071</v>
      </c>
      <c r="P18" s="68">
        <v>5129</v>
      </c>
    </row>
    <row r="19" spans="3:16" s="61" customFormat="1" ht="30" customHeight="1">
      <c r="C19" s="62"/>
      <c r="D19" s="63"/>
      <c r="E19" s="69" t="s">
        <v>51</v>
      </c>
      <c r="F19" s="65">
        <v>222</v>
      </c>
      <c r="G19" s="65">
        <v>302</v>
      </c>
      <c r="H19" s="66">
        <v>524</v>
      </c>
      <c r="I19" s="136">
        <v>0</v>
      </c>
      <c r="J19" s="65">
        <v>529</v>
      </c>
      <c r="K19" s="65">
        <v>365</v>
      </c>
      <c r="L19" s="65">
        <v>149</v>
      </c>
      <c r="M19" s="65">
        <v>98</v>
      </c>
      <c r="N19" s="65">
        <v>27</v>
      </c>
      <c r="O19" s="130">
        <v>1168</v>
      </c>
      <c r="P19" s="68">
        <v>1692</v>
      </c>
    </row>
    <row r="20" spans="3:16" s="61" customFormat="1" ht="30" customHeight="1">
      <c r="C20" s="62"/>
      <c r="D20" s="70" t="s">
        <v>52</v>
      </c>
      <c r="E20" s="71"/>
      <c r="F20" s="65">
        <v>10</v>
      </c>
      <c r="G20" s="65">
        <v>17</v>
      </c>
      <c r="H20" s="66">
        <v>27</v>
      </c>
      <c r="I20" s="136">
        <v>0</v>
      </c>
      <c r="J20" s="65">
        <v>168</v>
      </c>
      <c r="K20" s="65">
        <v>194</v>
      </c>
      <c r="L20" s="65">
        <v>174</v>
      </c>
      <c r="M20" s="65">
        <v>151</v>
      </c>
      <c r="N20" s="65">
        <v>80</v>
      </c>
      <c r="O20" s="130">
        <v>767</v>
      </c>
      <c r="P20" s="68">
        <v>794</v>
      </c>
    </row>
    <row r="21" spans="3:16" s="61" customFormat="1" ht="30" customHeight="1">
      <c r="C21" s="62"/>
      <c r="D21" s="63"/>
      <c r="E21" s="69" t="s">
        <v>86</v>
      </c>
      <c r="F21" s="65">
        <v>9</v>
      </c>
      <c r="G21" s="65">
        <v>14</v>
      </c>
      <c r="H21" s="66">
        <v>23</v>
      </c>
      <c r="I21" s="136">
        <v>0</v>
      </c>
      <c r="J21" s="65">
        <v>137</v>
      </c>
      <c r="K21" s="65">
        <v>163</v>
      </c>
      <c r="L21" s="65">
        <v>156</v>
      </c>
      <c r="M21" s="65">
        <v>138</v>
      </c>
      <c r="N21" s="65">
        <v>72</v>
      </c>
      <c r="O21" s="130">
        <v>666</v>
      </c>
      <c r="P21" s="68">
        <v>689</v>
      </c>
    </row>
    <row r="22" spans="3:16" s="61" customFormat="1" ht="30" customHeight="1">
      <c r="C22" s="62"/>
      <c r="D22" s="63"/>
      <c r="E22" s="72" t="s">
        <v>87</v>
      </c>
      <c r="F22" s="65">
        <v>1</v>
      </c>
      <c r="G22" s="65">
        <v>3</v>
      </c>
      <c r="H22" s="66">
        <v>4</v>
      </c>
      <c r="I22" s="136">
        <v>0</v>
      </c>
      <c r="J22" s="65">
        <v>31</v>
      </c>
      <c r="K22" s="65">
        <v>30</v>
      </c>
      <c r="L22" s="65">
        <v>18</v>
      </c>
      <c r="M22" s="65">
        <v>13</v>
      </c>
      <c r="N22" s="65">
        <v>8</v>
      </c>
      <c r="O22" s="130">
        <v>100</v>
      </c>
      <c r="P22" s="68">
        <v>104</v>
      </c>
    </row>
    <row r="23" spans="3:16" s="61" customFormat="1" ht="30" customHeight="1">
      <c r="C23" s="62"/>
      <c r="D23" s="73"/>
      <c r="E23" s="72" t="s">
        <v>88</v>
      </c>
      <c r="F23" s="65">
        <v>0</v>
      </c>
      <c r="G23" s="65">
        <v>0</v>
      </c>
      <c r="H23" s="66">
        <v>0</v>
      </c>
      <c r="I23" s="136">
        <v>0</v>
      </c>
      <c r="J23" s="65">
        <v>0</v>
      </c>
      <c r="K23" s="65">
        <v>1</v>
      </c>
      <c r="L23" s="65">
        <v>0</v>
      </c>
      <c r="M23" s="65">
        <v>0</v>
      </c>
      <c r="N23" s="65">
        <v>0</v>
      </c>
      <c r="O23" s="130">
        <v>1</v>
      </c>
      <c r="P23" s="68">
        <v>1</v>
      </c>
    </row>
    <row r="24" spans="3:16" s="61" customFormat="1" ht="30" customHeight="1">
      <c r="C24" s="62"/>
      <c r="D24" s="70" t="s">
        <v>56</v>
      </c>
      <c r="E24" s="71"/>
      <c r="F24" s="65">
        <f>SUM(F25:F27)</f>
        <v>538</v>
      </c>
      <c r="G24" s="65">
        <f>SUM(G25:G27)</f>
        <v>846</v>
      </c>
      <c r="H24" s="66">
        <f>SUM(F24:G24)</f>
        <v>1384</v>
      </c>
      <c r="I24" s="136">
        <f aca="true" t="shared" si="1" ref="I24:N24">SUM(I25:I27)</f>
        <v>0</v>
      </c>
      <c r="J24" s="65">
        <f t="shared" si="1"/>
        <v>1202</v>
      </c>
      <c r="K24" s="65">
        <f t="shared" si="1"/>
        <v>1227</v>
      </c>
      <c r="L24" s="65">
        <f t="shared" si="1"/>
        <v>781</v>
      </c>
      <c r="M24" s="65">
        <f t="shared" si="1"/>
        <v>545</v>
      </c>
      <c r="N24" s="65">
        <f t="shared" si="1"/>
        <v>265</v>
      </c>
      <c r="O24" s="130">
        <f>SUM(I24:N24)</f>
        <v>4020</v>
      </c>
      <c r="P24" s="68">
        <f>SUM(O24,H24)</f>
        <v>5404</v>
      </c>
    </row>
    <row r="25" spans="3:16" s="61" customFormat="1" ht="30" customHeight="1">
      <c r="C25" s="62"/>
      <c r="D25" s="63"/>
      <c r="E25" s="72" t="s">
        <v>57</v>
      </c>
      <c r="F25" s="65">
        <v>481</v>
      </c>
      <c r="G25" s="65">
        <v>796</v>
      </c>
      <c r="H25" s="66">
        <v>1277</v>
      </c>
      <c r="I25" s="136">
        <v>0</v>
      </c>
      <c r="J25" s="65">
        <v>1131</v>
      </c>
      <c r="K25" s="65">
        <v>1188</v>
      </c>
      <c r="L25" s="65">
        <v>757</v>
      </c>
      <c r="M25" s="65">
        <v>535</v>
      </c>
      <c r="N25" s="65">
        <v>261</v>
      </c>
      <c r="O25" s="130">
        <v>3872</v>
      </c>
      <c r="P25" s="68">
        <v>5149</v>
      </c>
    </row>
    <row r="26" spans="3:16" s="61" customFormat="1" ht="30" customHeight="1">
      <c r="C26" s="62"/>
      <c r="D26" s="63"/>
      <c r="E26" s="72" t="s">
        <v>58</v>
      </c>
      <c r="F26" s="65">
        <v>19</v>
      </c>
      <c r="G26" s="65">
        <v>21</v>
      </c>
      <c r="H26" s="66">
        <f>SUM(F26:G26)</f>
        <v>40</v>
      </c>
      <c r="I26" s="136">
        <v>0</v>
      </c>
      <c r="J26" s="65">
        <v>31</v>
      </c>
      <c r="K26" s="65">
        <v>18</v>
      </c>
      <c r="L26" s="65">
        <v>11</v>
      </c>
      <c r="M26" s="65">
        <v>4</v>
      </c>
      <c r="N26" s="65">
        <v>0</v>
      </c>
      <c r="O26" s="130">
        <f>SUM(I26:N26)</f>
        <v>64</v>
      </c>
      <c r="P26" s="68">
        <f>SUM(O26,H26)</f>
        <v>104</v>
      </c>
    </row>
    <row r="27" spans="3:16" s="61" customFormat="1" ht="30" customHeight="1">
      <c r="C27" s="62"/>
      <c r="D27" s="63"/>
      <c r="E27" s="72" t="s">
        <v>59</v>
      </c>
      <c r="F27" s="65">
        <v>38</v>
      </c>
      <c r="G27" s="65">
        <v>29</v>
      </c>
      <c r="H27" s="66">
        <f>SUM(F27:G27)</f>
        <v>67</v>
      </c>
      <c r="I27" s="136">
        <v>0</v>
      </c>
      <c r="J27" s="65">
        <v>40</v>
      </c>
      <c r="K27" s="65">
        <v>21</v>
      </c>
      <c r="L27" s="65">
        <v>13</v>
      </c>
      <c r="M27" s="65">
        <v>6</v>
      </c>
      <c r="N27" s="65">
        <v>4</v>
      </c>
      <c r="O27" s="130">
        <f>SUM(I27:N27)</f>
        <v>84</v>
      </c>
      <c r="P27" s="68">
        <f>SUM(O27,H27)</f>
        <v>151</v>
      </c>
    </row>
    <row r="28" spans="3:16" s="61" customFormat="1" ht="30" customHeight="1">
      <c r="C28" s="62"/>
      <c r="D28" s="74" t="s">
        <v>60</v>
      </c>
      <c r="E28" s="75"/>
      <c r="F28" s="65">
        <v>15</v>
      </c>
      <c r="G28" s="65">
        <v>27</v>
      </c>
      <c r="H28" s="66">
        <v>42</v>
      </c>
      <c r="I28" s="136">
        <v>0</v>
      </c>
      <c r="J28" s="65">
        <v>87</v>
      </c>
      <c r="K28" s="65">
        <v>53</v>
      </c>
      <c r="L28" s="65">
        <v>51</v>
      </c>
      <c r="M28" s="65">
        <v>45</v>
      </c>
      <c r="N28" s="65">
        <v>24</v>
      </c>
      <c r="O28" s="130">
        <v>260</v>
      </c>
      <c r="P28" s="68">
        <v>302</v>
      </c>
    </row>
    <row r="29" spans="3:16" s="61" customFormat="1" ht="30" customHeight="1" thickBot="1">
      <c r="C29" s="76"/>
      <c r="D29" s="77" t="s">
        <v>61</v>
      </c>
      <c r="E29" s="78"/>
      <c r="F29" s="79">
        <v>1947</v>
      </c>
      <c r="G29" s="79">
        <v>2003</v>
      </c>
      <c r="H29" s="80">
        <v>3950</v>
      </c>
      <c r="I29" s="137">
        <v>0</v>
      </c>
      <c r="J29" s="79">
        <v>2931</v>
      </c>
      <c r="K29" s="79">
        <v>1863</v>
      </c>
      <c r="L29" s="79">
        <v>984</v>
      </c>
      <c r="M29" s="79">
        <v>677</v>
      </c>
      <c r="N29" s="79">
        <v>338</v>
      </c>
      <c r="O29" s="131">
        <v>6793</v>
      </c>
      <c r="P29" s="82">
        <v>10743</v>
      </c>
    </row>
    <row r="30" spans="3:16" s="61" customFormat="1" ht="30" customHeight="1">
      <c r="C30" s="59" t="s">
        <v>62</v>
      </c>
      <c r="D30" s="83"/>
      <c r="E30" s="84"/>
      <c r="F30" s="60">
        <v>16</v>
      </c>
      <c r="G30" s="60">
        <v>23</v>
      </c>
      <c r="H30" s="85">
        <v>39</v>
      </c>
      <c r="I30" s="135">
        <v>0</v>
      </c>
      <c r="J30" s="60">
        <v>1066</v>
      </c>
      <c r="K30" s="60">
        <v>746</v>
      </c>
      <c r="L30" s="60">
        <v>596</v>
      </c>
      <c r="M30" s="60">
        <v>466</v>
      </c>
      <c r="N30" s="60">
        <v>286</v>
      </c>
      <c r="O30" s="129">
        <v>3160</v>
      </c>
      <c r="P30" s="87">
        <v>3199</v>
      </c>
    </row>
    <row r="31" spans="3:16" s="61" customFormat="1" ht="30" customHeight="1">
      <c r="C31" s="88"/>
      <c r="D31" s="74" t="s">
        <v>89</v>
      </c>
      <c r="E31" s="75"/>
      <c r="F31" s="89">
        <v>0</v>
      </c>
      <c r="G31" s="89">
        <v>0</v>
      </c>
      <c r="H31" s="90">
        <v>0</v>
      </c>
      <c r="I31" s="138">
        <v>0</v>
      </c>
      <c r="J31" s="89">
        <v>97</v>
      </c>
      <c r="K31" s="89">
        <v>100</v>
      </c>
      <c r="L31" s="89">
        <v>62</v>
      </c>
      <c r="M31" s="89">
        <v>47</v>
      </c>
      <c r="N31" s="89">
        <v>8</v>
      </c>
      <c r="O31" s="132">
        <v>314</v>
      </c>
      <c r="P31" s="92">
        <v>314</v>
      </c>
    </row>
    <row r="32" spans="3:16" s="61" customFormat="1" ht="30" customHeight="1">
      <c r="C32" s="62"/>
      <c r="D32" s="74" t="s">
        <v>64</v>
      </c>
      <c r="E32" s="75"/>
      <c r="F32" s="65">
        <v>0</v>
      </c>
      <c r="G32" s="65">
        <v>0</v>
      </c>
      <c r="H32" s="66">
        <v>0</v>
      </c>
      <c r="I32" s="138">
        <v>0</v>
      </c>
      <c r="J32" s="65">
        <v>21</v>
      </c>
      <c r="K32" s="65">
        <v>23</v>
      </c>
      <c r="L32" s="65">
        <v>17</v>
      </c>
      <c r="M32" s="65">
        <v>9</v>
      </c>
      <c r="N32" s="65">
        <v>8</v>
      </c>
      <c r="O32" s="130">
        <v>78</v>
      </c>
      <c r="P32" s="68">
        <v>78</v>
      </c>
    </row>
    <row r="33" spans="3:16" s="61" customFormat="1" ht="30" customHeight="1">
      <c r="C33" s="62"/>
      <c r="D33" s="74" t="s">
        <v>80</v>
      </c>
      <c r="E33" s="75"/>
      <c r="F33" s="65">
        <v>0</v>
      </c>
      <c r="G33" s="65">
        <v>0</v>
      </c>
      <c r="H33" s="66">
        <v>0</v>
      </c>
      <c r="I33" s="138">
        <v>0</v>
      </c>
      <c r="J33" s="65">
        <v>724</v>
      </c>
      <c r="K33" s="65">
        <v>422</v>
      </c>
      <c r="L33" s="65">
        <v>238</v>
      </c>
      <c r="M33" s="65">
        <v>118</v>
      </c>
      <c r="N33" s="65">
        <v>52</v>
      </c>
      <c r="O33" s="130">
        <v>1554</v>
      </c>
      <c r="P33" s="68">
        <v>1554</v>
      </c>
    </row>
    <row r="34" spans="3:16" s="61" customFormat="1" ht="30" customHeight="1">
      <c r="C34" s="62"/>
      <c r="D34" s="74" t="s">
        <v>65</v>
      </c>
      <c r="E34" s="75"/>
      <c r="F34" s="65">
        <v>0</v>
      </c>
      <c r="G34" s="65">
        <v>1</v>
      </c>
      <c r="H34" s="66">
        <v>1</v>
      </c>
      <c r="I34" s="136">
        <v>0</v>
      </c>
      <c r="J34" s="65">
        <v>38</v>
      </c>
      <c r="K34" s="65">
        <v>37</v>
      </c>
      <c r="L34" s="65">
        <v>54</v>
      </c>
      <c r="M34" s="65">
        <v>23</v>
      </c>
      <c r="N34" s="65">
        <v>24</v>
      </c>
      <c r="O34" s="130">
        <v>176</v>
      </c>
      <c r="P34" s="68">
        <v>177</v>
      </c>
    </row>
    <row r="35" spans="3:16" s="61" customFormat="1" ht="30" customHeight="1">
      <c r="C35" s="62"/>
      <c r="D35" s="74" t="s">
        <v>66</v>
      </c>
      <c r="E35" s="75"/>
      <c r="F35" s="65">
        <v>16</v>
      </c>
      <c r="G35" s="65">
        <v>20</v>
      </c>
      <c r="H35" s="66">
        <v>36</v>
      </c>
      <c r="I35" s="136">
        <v>0</v>
      </c>
      <c r="J35" s="65">
        <v>127</v>
      </c>
      <c r="K35" s="65">
        <v>55</v>
      </c>
      <c r="L35" s="65">
        <v>58</v>
      </c>
      <c r="M35" s="65">
        <v>26</v>
      </c>
      <c r="N35" s="65">
        <v>14</v>
      </c>
      <c r="O35" s="130">
        <v>280</v>
      </c>
      <c r="P35" s="68">
        <v>316</v>
      </c>
    </row>
    <row r="36" spans="3:16" s="61" customFormat="1" ht="30" customHeight="1">
      <c r="C36" s="62"/>
      <c r="D36" s="74" t="s">
        <v>67</v>
      </c>
      <c r="E36" s="75"/>
      <c r="F36" s="65">
        <v>0</v>
      </c>
      <c r="G36" s="65">
        <v>2</v>
      </c>
      <c r="H36" s="66">
        <v>2</v>
      </c>
      <c r="I36" s="138">
        <v>0</v>
      </c>
      <c r="J36" s="65">
        <v>54</v>
      </c>
      <c r="K36" s="65">
        <v>102</v>
      </c>
      <c r="L36" s="65">
        <v>95</v>
      </c>
      <c r="M36" s="65">
        <v>79</v>
      </c>
      <c r="N36" s="65">
        <v>32</v>
      </c>
      <c r="O36" s="130">
        <v>362</v>
      </c>
      <c r="P36" s="68">
        <v>364</v>
      </c>
    </row>
    <row r="37" spans="3:16" s="61" customFormat="1" ht="30" customHeight="1">
      <c r="C37" s="62"/>
      <c r="D37" s="74" t="s">
        <v>68</v>
      </c>
      <c r="E37" s="75"/>
      <c r="F37" s="65">
        <v>0</v>
      </c>
      <c r="G37" s="65">
        <v>0</v>
      </c>
      <c r="H37" s="66">
        <v>0</v>
      </c>
      <c r="I37" s="138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30">
        <v>0</v>
      </c>
      <c r="P37" s="68">
        <v>0</v>
      </c>
    </row>
    <row r="38" spans="3:16" s="61" customFormat="1" ht="30" customHeight="1">
      <c r="C38" s="62"/>
      <c r="D38" s="193" t="s">
        <v>69</v>
      </c>
      <c r="E38" s="194"/>
      <c r="F38" s="65">
        <v>0</v>
      </c>
      <c r="G38" s="65">
        <v>0</v>
      </c>
      <c r="H38" s="66">
        <v>0</v>
      </c>
      <c r="I38" s="138">
        <v>0</v>
      </c>
      <c r="J38" s="65">
        <v>5</v>
      </c>
      <c r="K38" s="65">
        <v>7</v>
      </c>
      <c r="L38" s="65">
        <v>72</v>
      </c>
      <c r="M38" s="65">
        <v>164</v>
      </c>
      <c r="N38" s="65">
        <v>148</v>
      </c>
      <c r="O38" s="130">
        <v>396</v>
      </c>
      <c r="P38" s="68">
        <v>396</v>
      </c>
    </row>
    <row r="39" spans="3:16" s="61" customFormat="1" ht="30" customHeight="1" thickBot="1">
      <c r="C39" s="76"/>
      <c r="D39" s="195" t="s">
        <v>70</v>
      </c>
      <c r="E39" s="196"/>
      <c r="F39" s="93">
        <v>0</v>
      </c>
      <c r="G39" s="93">
        <v>0</v>
      </c>
      <c r="H39" s="94">
        <v>0</v>
      </c>
      <c r="I39" s="139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133">
        <v>0</v>
      </c>
      <c r="P39" s="96">
        <v>0</v>
      </c>
    </row>
    <row r="40" spans="3:16" s="61" customFormat="1" ht="30" customHeight="1">
      <c r="C40" s="59" t="s">
        <v>71</v>
      </c>
      <c r="D40" s="83"/>
      <c r="E40" s="84"/>
      <c r="F40" s="60">
        <v>0</v>
      </c>
      <c r="G40" s="60">
        <v>0</v>
      </c>
      <c r="H40" s="85">
        <v>0</v>
      </c>
      <c r="I40" s="140">
        <v>0</v>
      </c>
      <c r="J40" s="60">
        <v>196</v>
      </c>
      <c r="K40" s="60">
        <v>242</v>
      </c>
      <c r="L40" s="60">
        <v>415</v>
      </c>
      <c r="M40" s="60">
        <v>798</v>
      </c>
      <c r="N40" s="60">
        <v>640</v>
      </c>
      <c r="O40" s="129">
        <v>2291</v>
      </c>
      <c r="P40" s="87">
        <v>2291</v>
      </c>
    </row>
    <row r="41" spans="3:16" s="61" customFormat="1" ht="30" customHeight="1">
      <c r="C41" s="62"/>
      <c r="D41" s="74" t="s">
        <v>72</v>
      </c>
      <c r="E41" s="75"/>
      <c r="F41" s="65">
        <v>0</v>
      </c>
      <c r="G41" s="65">
        <v>0</v>
      </c>
      <c r="H41" s="66">
        <v>0</v>
      </c>
      <c r="I41" s="138">
        <v>0</v>
      </c>
      <c r="J41" s="65">
        <v>18</v>
      </c>
      <c r="K41" s="65">
        <v>37</v>
      </c>
      <c r="L41" s="65">
        <v>198</v>
      </c>
      <c r="M41" s="65">
        <v>452</v>
      </c>
      <c r="N41" s="65">
        <v>398</v>
      </c>
      <c r="O41" s="130">
        <v>1103</v>
      </c>
      <c r="P41" s="68">
        <v>1103</v>
      </c>
    </row>
    <row r="42" spans="3:16" s="61" customFormat="1" ht="30" customHeight="1">
      <c r="C42" s="62"/>
      <c r="D42" s="74" t="s">
        <v>73</v>
      </c>
      <c r="E42" s="75"/>
      <c r="F42" s="65">
        <v>0</v>
      </c>
      <c r="G42" s="65">
        <v>0</v>
      </c>
      <c r="H42" s="66">
        <v>0</v>
      </c>
      <c r="I42" s="138">
        <v>0</v>
      </c>
      <c r="J42" s="65">
        <v>164</v>
      </c>
      <c r="K42" s="65">
        <v>184</v>
      </c>
      <c r="L42" s="65">
        <v>175</v>
      </c>
      <c r="M42" s="65">
        <v>187</v>
      </c>
      <c r="N42" s="65">
        <v>87</v>
      </c>
      <c r="O42" s="130">
        <v>797</v>
      </c>
      <c r="P42" s="68">
        <v>797</v>
      </c>
    </row>
    <row r="43" spans="3:16" s="61" customFormat="1" ht="30" customHeight="1" thickBot="1">
      <c r="C43" s="76"/>
      <c r="D43" s="77" t="s">
        <v>74</v>
      </c>
      <c r="E43" s="78"/>
      <c r="F43" s="79">
        <v>0</v>
      </c>
      <c r="G43" s="79">
        <v>0</v>
      </c>
      <c r="H43" s="80">
        <v>0</v>
      </c>
      <c r="I43" s="141">
        <v>0</v>
      </c>
      <c r="J43" s="79">
        <v>14</v>
      </c>
      <c r="K43" s="79">
        <v>21</v>
      </c>
      <c r="L43" s="79">
        <v>42</v>
      </c>
      <c r="M43" s="79">
        <v>159</v>
      </c>
      <c r="N43" s="79">
        <v>155</v>
      </c>
      <c r="O43" s="131">
        <v>391</v>
      </c>
      <c r="P43" s="82">
        <v>391</v>
      </c>
    </row>
    <row r="44" spans="3:16" s="61" customFormat="1" ht="30" customHeight="1" thickBot="1">
      <c r="C44" s="197" t="s">
        <v>75</v>
      </c>
      <c r="D44" s="198"/>
      <c r="E44" s="199"/>
      <c r="F44" s="99">
        <f>SUM(F10,F30,F40)</f>
        <v>4631</v>
      </c>
      <c r="G44" s="99">
        <f>SUM(G10,G30,G40)</f>
        <v>5240</v>
      </c>
      <c r="H44" s="101">
        <f>SUM(F44:G44)</f>
        <v>9871</v>
      </c>
      <c r="I44" s="142">
        <f aca="true" t="shared" si="2" ref="I44:N44">SUM(I10,I30,I40)</f>
        <v>0</v>
      </c>
      <c r="J44" s="99">
        <f t="shared" si="2"/>
        <v>9081</v>
      </c>
      <c r="K44" s="99">
        <f t="shared" si="2"/>
        <v>6668</v>
      </c>
      <c r="L44" s="99">
        <f t="shared" si="2"/>
        <v>4259</v>
      </c>
      <c r="M44" s="99">
        <f t="shared" si="2"/>
        <v>3675</v>
      </c>
      <c r="N44" s="99">
        <f t="shared" si="2"/>
        <v>2239</v>
      </c>
      <c r="O44" s="134">
        <f>SUM(I44:N44)</f>
        <v>25922</v>
      </c>
      <c r="P44" s="103">
        <f>SUM(O44,H44)</f>
        <v>35793</v>
      </c>
    </row>
    <row r="45" spans="3:17" s="61" customFormat="1" ht="30" customHeight="1" thickBot="1" thickTop="1">
      <c r="C45" s="100" t="s">
        <v>76</v>
      </c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43"/>
      <c r="Q45" s="17"/>
    </row>
    <row r="46" spans="3:17" s="61" customFormat="1" ht="30" customHeight="1">
      <c r="C46" s="59" t="s">
        <v>42</v>
      </c>
      <c r="D46" s="53"/>
      <c r="E46" s="54"/>
      <c r="F46" s="60">
        <v>5030849</v>
      </c>
      <c r="G46" s="60">
        <v>8735418</v>
      </c>
      <c r="H46" s="85">
        <v>13766267</v>
      </c>
      <c r="I46" s="86">
        <v>0</v>
      </c>
      <c r="J46" s="60">
        <v>22916169</v>
      </c>
      <c r="K46" s="60">
        <v>20070191</v>
      </c>
      <c r="L46" s="60">
        <v>15093786</v>
      </c>
      <c r="M46" s="60">
        <v>13345381</v>
      </c>
      <c r="N46" s="60">
        <v>7972333</v>
      </c>
      <c r="O46" s="129">
        <v>79397860</v>
      </c>
      <c r="P46" s="87">
        <v>93164127</v>
      </c>
      <c r="Q46" s="17"/>
    </row>
    <row r="47" spans="3:16" s="61" customFormat="1" ht="30" customHeight="1">
      <c r="C47" s="62"/>
      <c r="D47" s="63" t="s">
        <v>43</v>
      </c>
      <c r="E47" s="64"/>
      <c r="F47" s="65">
        <v>1328096</v>
      </c>
      <c r="G47" s="65">
        <v>2202472</v>
      </c>
      <c r="H47" s="66">
        <v>3530568</v>
      </c>
      <c r="I47" s="67">
        <v>0</v>
      </c>
      <c r="J47" s="65">
        <v>4428664</v>
      </c>
      <c r="K47" s="65">
        <v>3911875</v>
      </c>
      <c r="L47" s="65">
        <v>2861449</v>
      </c>
      <c r="M47" s="65">
        <v>2719906</v>
      </c>
      <c r="N47" s="65">
        <v>2600033</v>
      </c>
      <c r="O47" s="130">
        <v>16521927</v>
      </c>
      <c r="P47" s="68">
        <v>20052495</v>
      </c>
    </row>
    <row r="48" spans="3:16" s="61" customFormat="1" ht="30" customHeight="1">
      <c r="C48" s="62"/>
      <c r="D48" s="63"/>
      <c r="E48" s="69" t="s">
        <v>44</v>
      </c>
      <c r="F48" s="65">
        <v>1139820</v>
      </c>
      <c r="G48" s="65">
        <v>1724093</v>
      </c>
      <c r="H48" s="66">
        <v>2863913</v>
      </c>
      <c r="I48" s="67">
        <v>0</v>
      </c>
      <c r="J48" s="65">
        <v>3117362</v>
      </c>
      <c r="K48" s="65">
        <v>2631770</v>
      </c>
      <c r="L48" s="65">
        <v>1910135</v>
      </c>
      <c r="M48" s="65">
        <v>1825665</v>
      </c>
      <c r="N48" s="65">
        <v>1698198</v>
      </c>
      <c r="O48" s="130">
        <v>11183130</v>
      </c>
      <c r="P48" s="68">
        <v>14047043</v>
      </c>
    </row>
    <row r="49" spans="3:16" s="61" customFormat="1" ht="30" customHeight="1">
      <c r="C49" s="62"/>
      <c r="D49" s="63"/>
      <c r="E49" s="69" t="s">
        <v>45</v>
      </c>
      <c r="F49" s="65">
        <v>0</v>
      </c>
      <c r="G49" s="65">
        <v>0</v>
      </c>
      <c r="H49" s="66">
        <v>0</v>
      </c>
      <c r="I49" s="67">
        <v>0</v>
      </c>
      <c r="J49" s="65">
        <v>14036</v>
      </c>
      <c r="K49" s="65">
        <v>30624</v>
      </c>
      <c r="L49" s="65">
        <v>67883</v>
      </c>
      <c r="M49" s="65">
        <v>117008</v>
      </c>
      <c r="N49" s="65">
        <v>282760</v>
      </c>
      <c r="O49" s="130">
        <v>512311</v>
      </c>
      <c r="P49" s="68">
        <v>512311</v>
      </c>
    </row>
    <row r="50" spans="3:16" s="61" customFormat="1" ht="30" customHeight="1">
      <c r="C50" s="62"/>
      <c r="D50" s="63"/>
      <c r="E50" s="69" t="s">
        <v>46</v>
      </c>
      <c r="F50" s="65">
        <v>71502</v>
      </c>
      <c r="G50" s="65">
        <v>168950</v>
      </c>
      <c r="H50" s="66">
        <v>240452</v>
      </c>
      <c r="I50" s="67">
        <v>0</v>
      </c>
      <c r="J50" s="65">
        <v>520182</v>
      </c>
      <c r="K50" s="65">
        <v>527524</v>
      </c>
      <c r="L50" s="65">
        <v>333623</v>
      </c>
      <c r="M50" s="65">
        <v>369137</v>
      </c>
      <c r="N50" s="65">
        <v>381431</v>
      </c>
      <c r="O50" s="130">
        <v>2131897</v>
      </c>
      <c r="P50" s="68">
        <v>2372349</v>
      </c>
    </row>
    <row r="51" spans="3:16" s="61" customFormat="1" ht="30" customHeight="1">
      <c r="C51" s="62"/>
      <c r="D51" s="63"/>
      <c r="E51" s="69" t="s">
        <v>47</v>
      </c>
      <c r="F51" s="65">
        <v>94855</v>
      </c>
      <c r="G51" s="65">
        <v>276590</v>
      </c>
      <c r="H51" s="66">
        <v>371445</v>
      </c>
      <c r="I51" s="67">
        <v>0</v>
      </c>
      <c r="J51" s="65">
        <v>579503</v>
      </c>
      <c r="K51" s="65">
        <v>499255</v>
      </c>
      <c r="L51" s="65">
        <v>406489</v>
      </c>
      <c r="M51" s="65">
        <v>273240</v>
      </c>
      <c r="N51" s="65">
        <v>125887</v>
      </c>
      <c r="O51" s="130">
        <v>1884374</v>
      </c>
      <c r="P51" s="68">
        <v>2255819</v>
      </c>
    </row>
    <row r="52" spans="3:16" s="61" customFormat="1" ht="30" customHeight="1">
      <c r="C52" s="62"/>
      <c r="D52" s="63"/>
      <c r="E52" s="69" t="s">
        <v>48</v>
      </c>
      <c r="F52" s="65">
        <v>21919</v>
      </c>
      <c r="G52" s="65">
        <v>32839</v>
      </c>
      <c r="H52" s="66">
        <v>54758</v>
      </c>
      <c r="I52" s="67">
        <v>0</v>
      </c>
      <c r="J52" s="65">
        <v>197581</v>
      </c>
      <c r="K52" s="65">
        <v>222702</v>
      </c>
      <c r="L52" s="65">
        <v>143319</v>
      </c>
      <c r="M52" s="65">
        <v>134856</v>
      </c>
      <c r="N52" s="65">
        <v>111757</v>
      </c>
      <c r="O52" s="130">
        <v>810215</v>
      </c>
      <c r="P52" s="68">
        <v>864973</v>
      </c>
    </row>
    <row r="53" spans="3:16" s="61" customFormat="1" ht="30" customHeight="1">
      <c r="C53" s="62"/>
      <c r="D53" s="70" t="s">
        <v>49</v>
      </c>
      <c r="E53" s="71"/>
      <c r="F53" s="65">
        <v>2458135</v>
      </c>
      <c r="G53" s="65">
        <v>4768775</v>
      </c>
      <c r="H53" s="66">
        <v>7226910</v>
      </c>
      <c r="I53" s="67">
        <v>0</v>
      </c>
      <c r="J53" s="65">
        <v>11844136</v>
      </c>
      <c r="K53" s="65">
        <v>10129051</v>
      </c>
      <c r="L53" s="65">
        <v>6596641</v>
      </c>
      <c r="M53" s="65">
        <v>5541304</v>
      </c>
      <c r="N53" s="65">
        <v>2610227</v>
      </c>
      <c r="O53" s="130">
        <v>36721359</v>
      </c>
      <c r="P53" s="68">
        <v>43948269</v>
      </c>
    </row>
    <row r="54" spans="3:16" s="61" customFormat="1" ht="30" customHeight="1">
      <c r="C54" s="62"/>
      <c r="D54" s="63"/>
      <c r="E54" s="69" t="s">
        <v>50</v>
      </c>
      <c r="F54" s="65">
        <v>1989232</v>
      </c>
      <c r="G54" s="65">
        <v>3578923</v>
      </c>
      <c r="H54" s="66">
        <v>5568155</v>
      </c>
      <c r="I54" s="67">
        <v>0</v>
      </c>
      <c r="J54" s="65">
        <v>8745924</v>
      </c>
      <c r="K54" s="65">
        <v>7387582</v>
      </c>
      <c r="L54" s="65">
        <v>5198881</v>
      </c>
      <c r="M54" s="65">
        <v>4469510</v>
      </c>
      <c r="N54" s="65">
        <v>2230483</v>
      </c>
      <c r="O54" s="130">
        <v>28032380</v>
      </c>
      <c r="P54" s="68">
        <v>33600535</v>
      </c>
    </row>
    <row r="55" spans="3:16" s="61" customFormat="1" ht="30" customHeight="1">
      <c r="C55" s="62"/>
      <c r="D55" s="63"/>
      <c r="E55" s="69" t="s">
        <v>51</v>
      </c>
      <c r="F55" s="65">
        <v>468903</v>
      </c>
      <c r="G55" s="65">
        <v>1189852</v>
      </c>
      <c r="H55" s="66">
        <v>1658755</v>
      </c>
      <c r="I55" s="67">
        <v>0</v>
      </c>
      <c r="J55" s="65">
        <v>3098212</v>
      </c>
      <c r="K55" s="65">
        <v>2741469</v>
      </c>
      <c r="L55" s="65">
        <v>1397760</v>
      </c>
      <c r="M55" s="65">
        <v>1071794</v>
      </c>
      <c r="N55" s="65">
        <v>379744</v>
      </c>
      <c r="O55" s="130">
        <v>8688979</v>
      </c>
      <c r="P55" s="68">
        <v>10347734</v>
      </c>
    </row>
    <row r="56" spans="3:16" s="61" customFormat="1" ht="30" customHeight="1">
      <c r="C56" s="62"/>
      <c r="D56" s="70" t="s">
        <v>52</v>
      </c>
      <c r="E56" s="71"/>
      <c r="F56" s="65">
        <v>26039</v>
      </c>
      <c r="G56" s="65">
        <v>82330</v>
      </c>
      <c r="H56" s="66">
        <v>108369</v>
      </c>
      <c r="I56" s="67">
        <v>0</v>
      </c>
      <c r="J56" s="65">
        <v>977127</v>
      </c>
      <c r="K56" s="65">
        <v>1424539</v>
      </c>
      <c r="L56" s="65">
        <v>2001804</v>
      </c>
      <c r="M56" s="65">
        <v>2154601</v>
      </c>
      <c r="N56" s="65">
        <v>1211330</v>
      </c>
      <c r="O56" s="130">
        <v>7769401</v>
      </c>
      <c r="P56" s="68">
        <v>7877770</v>
      </c>
    </row>
    <row r="57" spans="3:16" s="61" customFormat="1" ht="30" customHeight="1">
      <c r="C57" s="62"/>
      <c r="D57" s="63"/>
      <c r="E57" s="69" t="s">
        <v>53</v>
      </c>
      <c r="F57" s="65">
        <v>20988</v>
      </c>
      <c r="G57" s="65">
        <v>63439</v>
      </c>
      <c r="H57" s="66">
        <v>84427</v>
      </c>
      <c r="I57" s="67">
        <v>0</v>
      </c>
      <c r="J57" s="65">
        <v>801802</v>
      </c>
      <c r="K57" s="65">
        <v>1215836</v>
      </c>
      <c r="L57" s="65">
        <v>1846872</v>
      </c>
      <c r="M57" s="65">
        <v>2060863</v>
      </c>
      <c r="N57" s="65">
        <v>1168776</v>
      </c>
      <c r="O57" s="130">
        <v>7094149</v>
      </c>
      <c r="P57" s="68">
        <v>7178576</v>
      </c>
    </row>
    <row r="58" spans="3:16" s="61" customFormat="1" ht="30" customHeight="1">
      <c r="C58" s="62"/>
      <c r="D58" s="63"/>
      <c r="E58" s="72" t="s">
        <v>54</v>
      </c>
      <c r="F58" s="65">
        <v>5051</v>
      </c>
      <c r="G58" s="65">
        <v>18891</v>
      </c>
      <c r="H58" s="66">
        <v>23942</v>
      </c>
      <c r="I58" s="67">
        <v>0</v>
      </c>
      <c r="J58" s="65">
        <v>175325</v>
      </c>
      <c r="K58" s="65">
        <v>205756</v>
      </c>
      <c r="L58" s="65">
        <v>154932</v>
      </c>
      <c r="M58" s="65">
        <v>93738</v>
      </c>
      <c r="N58" s="65">
        <v>42554</v>
      </c>
      <c r="O58" s="130">
        <v>672305</v>
      </c>
      <c r="P58" s="68">
        <v>696247</v>
      </c>
    </row>
    <row r="59" spans="3:16" s="61" customFormat="1" ht="30" customHeight="1">
      <c r="C59" s="62"/>
      <c r="D59" s="73"/>
      <c r="E59" s="72" t="s">
        <v>55</v>
      </c>
      <c r="F59" s="65">
        <v>0</v>
      </c>
      <c r="G59" s="65">
        <v>0</v>
      </c>
      <c r="H59" s="66">
        <v>0</v>
      </c>
      <c r="I59" s="67">
        <v>0</v>
      </c>
      <c r="J59" s="65">
        <v>0</v>
      </c>
      <c r="K59" s="65">
        <v>2947</v>
      </c>
      <c r="L59" s="65">
        <v>0</v>
      </c>
      <c r="M59" s="65">
        <v>0</v>
      </c>
      <c r="N59" s="65">
        <v>0</v>
      </c>
      <c r="O59" s="130">
        <v>2947</v>
      </c>
      <c r="P59" s="68">
        <v>2947</v>
      </c>
    </row>
    <row r="60" spans="3:16" s="61" customFormat="1" ht="30" customHeight="1">
      <c r="C60" s="62"/>
      <c r="D60" s="70" t="s">
        <v>56</v>
      </c>
      <c r="E60" s="71"/>
      <c r="F60" s="65">
        <v>261120</v>
      </c>
      <c r="G60" s="65">
        <v>522710</v>
      </c>
      <c r="H60" s="66">
        <v>783830</v>
      </c>
      <c r="I60" s="67">
        <v>0</v>
      </c>
      <c r="J60" s="65">
        <v>845400</v>
      </c>
      <c r="K60" s="65">
        <v>1489141</v>
      </c>
      <c r="L60" s="65">
        <v>1167830</v>
      </c>
      <c r="M60" s="65">
        <v>902328</v>
      </c>
      <c r="N60" s="65">
        <v>532598</v>
      </c>
      <c r="O60" s="130">
        <v>4937297</v>
      </c>
      <c r="P60" s="68">
        <v>5721127</v>
      </c>
    </row>
    <row r="61" spans="3:16" s="61" customFormat="1" ht="30" customHeight="1">
      <c r="C61" s="62"/>
      <c r="D61" s="63"/>
      <c r="E61" s="72" t="s">
        <v>57</v>
      </c>
      <c r="F61" s="65">
        <v>261120</v>
      </c>
      <c r="G61" s="65">
        <v>522710</v>
      </c>
      <c r="H61" s="66">
        <v>783830</v>
      </c>
      <c r="I61" s="67">
        <v>0</v>
      </c>
      <c r="J61" s="65">
        <v>845400</v>
      </c>
      <c r="K61" s="65">
        <v>1489141</v>
      </c>
      <c r="L61" s="65">
        <v>1167830</v>
      </c>
      <c r="M61" s="65">
        <v>902328</v>
      </c>
      <c r="N61" s="65">
        <v>532598</v>
      </c>
      <c r="O61" s="130">
        <v>4937297</v>
      </c>
      <c r="P61" s="68">
        <v>5721127</v>
      </c>
    </row>
    <row r="62" spans="3:16" s="61" customFormat="1" ht="30" customHeight="1" hidden="1">
      <c r="C62" s="62"/>
      <c r="D62" s="63"/>
      <c r="E62" s="72" t="s">
        <v>58</v>
      </c>
      <c r="F62" s="65">
        <v>0</v>
      </c>
      <c r="G62" s="65">
        <v>0</v>
      </c>
      <c r="H62" s="66">
        <v>0</v>
      </c>
      <c r="I62" s="67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130">
        <v>0</v>
      </c>
      <c r="P62" s="68">
        <v>0</v>
      </c>
    </row>
    <row r="63" spans="3:16" s="61" customFormat="1" ht="30" customHeight="1" hidden="1">
      <c r="C63" s="62"/>
      <c r="D63" s="63"/>
      <c r="E63" s="72" t="s">
        <v>59</v>
      </c>
      <c r="F63" s="65">
        <v>0</v>
      </c>
      <c r="G63" s="65">
        <v>0</v>
      </c>
      <c r="H63" s="66">
        <v>0</v>
      </c>
      <c r="I63" s="67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130">
        <v>0</v>
      </c>
      <c r="P63" s="68">
        <v>0</v>
      </c>
    </row>
    <row r="64" spans="3:16" s="61" customFormat="1" ht="30" customHeight="1">
      <c r="C64" s="62"/>
      <c r="D64" s="74" t="s">
        <v>60</v>
      </c>
      <c r="E64" s="75"/>
      <c r="F64" s="65">
        <v>92949</v>
      </c>
      <c r="G64" s="65">
        <v>275023</v>
      </c>
      <c r="H64" s="66">
        <v>367972</v>
      </c>
      <c r="I64" s="67">
        <v>0</v>
      </c>
      <c r="J64" s="65">
        <v>1477597</v>
      </c>
      <c r="K64" s="65">
        <v>986808</v>
      </c>
      <c r="L64" s="65">
        <v>1045943</v>
      </c>
      <c r="M64" s="65">
        <v>1035455</v>
      </c>
      <c r="N64" s="65">
        <v>542988</v>
      </c>
      <c r="O64" s="130">
        <v>5088791</v>
      </c>
      <c r="P64" s="68">
        <v>5456763</v>
      </c>
    </row>
    <row r="65" spans="3:16" s="61" customFormat="1" ht="30" customHeight="1" thickBot="1">
      <c r="C65" s="76"/>
      <c r="D65" s="77" t="s">
        <v>61</v>
      </c>
      <c r="E65" s="78"/>
      <c r="F65" s="79">
        <v>864510</v>
      </c>
      <c r="G65" s="79">
        <v>884108</v>
      </c>
      <c r="H65" s="80">
        <v>1748618</v>
      </c>
      <c r="I65" s="81">
        <v>0</v>
      </c>
      <c r="J65" s="79">
        <v>3343245</v>
      </c>
      <c r="K65" s="79">
        <v>2128777</v>
      </c>
      <c r="L65" s="79">
        <v>1420119</v>
      </c>
      <c r="M65" s="79">
        <v>991787</v>
      </c>
      <c r="N65" s="79">
        <v>475157</v>
      </c>
      <c r="O65" s="131">
        <v>8359085</v>
      </c>
      <c r="P65" s="82">
        <v>10107703</v>
      </c>
    </row>
    <row r="66" spans="3:16" s="61" customFormat="1" ht="30" customHeight="1">
      <c r="C66" s="59" t="s">
        <v>62</v>
      </c>
      <c r="D66" s="83"/>
      <c r="E66" s="84"/>
      <c r="F66" s="60">
        <v>72666</v>
      </c>
      <c r="G66" s="60">
        <v>226212</v>
      </c>
      <c r="H66" s="85">
        <v>298878</v>
      </c>
      <c r="I66" s="86">
        <v>0</v>
      </c>
      <c r="J66" s="60">
        <v>8598945</v>
      </c>
      <c r="K66" s="60">
        <v>8802756</v>
      </c>
      <c r="L66" s="60">
        <v>10494103</v>
      </c>
      <c r="M66" s="60">
        <v>10835607</v>
      </c>
      <c r="N66" s="60">
        <v>7831398</v>
      </c>
      <c r="O66" s="129">
        <v>46562809</v>
      </c>
      <c r="P66" s="87">
        <v>46861687</v>
      </c>
    </row>
    <row r="67" spans="3:16" s="61" customFormat="1" ht="30" customHeight="1">
      <c r="C67" s="88"/>
      <c r="D67" s="74" t="s">
        <v>63</v>
      </c>
      <c r="E67" s="75"/>
      <c r="F67" s="89">
        <v>0</v>
      </c>
      <c r="G67" s="89">
        <v>0</v>
      </c>
      <c r="H67" s="90">
        <v>0</v>
      </c>
      <c r="I67" s="91">
        <v>0</v>
      </c>
      <c r="J67" s="89">
        <v>628572</v>
      </c>
      <c r="K67" s="89">
        <v>1071924</v>
      </c>
      <c r="L67" s="89">
        <v>1005774</v>
      </c>
      <c r="M67" s="89">
        <v>976006</v>
      </c>
      <c r="N67" s="89">
        <v>211786</v>
      </c>
      <c r="O67" s="132">
        <v>3894062</v>
      </c>
      <c r="P67" s="92">
        <v>3894062</v>
      </c>
    </row>
    <row r="68" spans="3:16" s="61" customFormat="1" ht="30" customHeight="1">
      <c r="C68" s="62"/>
      <c r="D68" s="74" t="s">
        <v>64</v>
      </c>
      <c r="E68" s="75"/>
      <c r="F68" s="65">
        <v>0</v>
      </c>
      <c r="G68" s="65">
        <v>0</v>
      </c>
      <c r="H68" s="65">
        <v>0</v>
      </c>
      <c r="I68" s="91">
        <v>0</v>
      </c>
      <c r="J68" s="65">
        <v>34660</v>
      </c>
      <c r="K68" s="65">
        <v>44704</v>
      </c>
      <c r="L68" s="65">
        <v>23368</v>
      </c>
      <c r="M68" s="65">
        <v>15136</v>
      </c>
      <c r="N68" s="65">
        <v>35822</v>
      </c>
      <c r="O68" s="130">
        <v>153690</v>
      </c>
      <c r="P68" s="68">
        <v>153690</v>
      </c>
    </row>
    <row r="69" spans="3:16" s="61" customFormat="1" ht="30" customHeight="1">
      <c r="C69" s="62"/>
      <c r="D69" s="74" t="s">
        <v>80</v>
      </c>
      <c r="E69" s="75"/>
      <c r="F69" s="65">
        <v>0</v>
      </c>
      <c r="G69" s="65">
        <v>0</v>
      </c>
      <c r="H69" s="65">
        <v>0</v>
      </c>
      <c r="I69" s="91">
        <v>0</v>
      </c>
      <c r="J69" s="65">
        <v>4444047</v>
      </c>
      <c r="K69" s="65">
        <v>3483245</v>
      </c>
      <c r="L69" s="65">
        <v>2715373</v>
      </c>
      <c r="M69" s="65">
        <v>1856106</v>
      </c>
      <c r="N69" s="65">
        <v>1137856</v>
      </c>
      <c r="O69" s="130">
        <v>13636627</v>
      </c>
      <c r="P69" s="68">
        <v>13636627</v>
      </c>
    </row>
    <row r="70" spans="3:16" s="61" customFormat="1" ht="30" customHeight="1">
      <c r="C70" s="62"/>
      <c r="D70" s="74" t="s">
        <v>65</v>
      </c>
      <c r="E70" s="75"/>
      <c r="F70" s="65">
        <v>0</v>
      </c>
      <c r="G70" s="65">
        <v>10064</v>
      </c>
      <c r="H70" s="65">
        <v>10064</v>
      </c>
      <c r="I70" s="67">
        <v>0</v>
      </c>
      <c r="J70" s="65">
        <v>425435</v>
      </c>
      <c r="K70" s="65">
        <v>434760</v>
      </c>
      <c r="L70" s="65">
        <v>858401</v>
      </c>
      <c r="M70" s="65">
        <v>482205</v>
      </c>
      <c r="N70" s="65">
        <v>635404</v>
      </c>
      <c r="O70" s="130">
        <v>2836205</v>
      </c>
      <c r="P70" s="68">
        <v>2846269</v>
      </c>
    </row>
    <row r="71" spans="3:16" s="61" customFormat="1" ht="30" customHeight="1">
      <c r="C71" s="62"/>
      <c r="D71" s="74" t="s">
        <v>66</v>
      </c>
      <c r="E71" s="75"/>
      <c r="F71" s="65">
        <v>72666</v>
      </c>
      <c r="G71" s="65">
        <v>168577</v>
      </c>
      <c r="H71" s="65">
        <v>241243</v>
      </c>
      <c r="I71" s="67">
        <v>0</v>
      </c>
      <c r="J71" s="65">
        <v>1608860</v>
      </c>
      <c r="K71" s="65">
        <v>986215</v>
      </c>
      <c r="L71" s="65">
        <v>1436113</v>
      </c>
      <c r="M71" s="65">
        <v>656016</v>
      </c>
      <c r="N71" s="65">
        <v>400716</v>
      </c>
      <c r="O71" s="130">
        <v>5087920</v>
      </c>
      <c r="P71" s="68">
        <v>5329163</v>
      </c>
    </row>
    <row r="72" spans="3:16" s="61" customFormat="1" ht="30" customHeight="1">
      <c r="C72" s="62"/>
      <c r="D72" s="74" t="s">
        <v>67</v>
      </c>
      <c r="E72" s="75"/>
      <c r="F72" s="65">
        <v>0</v>
      </c>
      <c r="G72" s="65">
        <v>47571</v>
      </c>
      <c r="H72" s="65">
        <v>47571</v>
      </c>
      <c r="I72" s="91">
        <v>0</v>
      </c>
      <c r="J72" s="65">
        <v>1348294</v>
      </c>
      <c r="K72" s="65">
        <v>2609172</v>
      </c>
      <c r="L72" s="65">
        <v>2558650</v>
      </c>
      <c r="M72" s="65">
        <v>2217076</v>
      </c>
      <c r="N72" s="65">
        <v>835567</v>
      </c>
      <c r="O72" s="130">
        <v>9568759</v>
      </c>
      <c r="P72" s="68">
        <v>9616330</v>
      </c>
    </row>
    <row r="73" spans="3:16" s="61" customFormat="1" ht="30" customHeight="1">
      <c r="C73" s="62"/>
      <c r="D73" s="74" t="s">
        <v>68</v>
      </c>
      <c r="E73" s="75"/>
      <c r="F73" s="65">
        <v>0</v>
      </c>
      <c r="G73" s="65">
        <v>0</v>
      </c>
      <c r="H73" s="65">
        <v>0</v>
      </c>
      <c r="I73" s="91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130">
        <v>0</v>
      </c>
      <c r="P73" s="68">
        <v>0</v>
      </c>
    </row>
    <row r="74" spans="3:16" s="61" customFormat="1" ht="30" customHeight="1">
      <c r="C74" s="62"/>
      <c r="D74" s="193" t="s">
        <v>69</v>
      </c>
      <c r="E74" s="194"/>
      <c r="F74" s="65">
        <v>0</v>
      </c>
      <c r="G74" s="65">
        <v>0</v>
      </c>
      <c r="H74" s="66">
        <v>0</v>
      </c>
      <c r="I74" s="91">
        <v>0</v>
      </c>
      <c r="J74" s="65">
        <v>109077</v>
      </c>
      <c r="K74" s="65">
        <v>172736</v>
      </c>
      <c r="L74" s="65">
        <v>1896424</v>
      </c>
      <c r="M74" s="65">
        <v>4633062</v>
      </c>
      <c r="N74" s="65">
        <v>4574247</v>
      </c>
      <c r="O74" s="130">
        <v>11385546</v>
      </c>
      <c r="P74" s="68">
        <v>11385546</v>
      </c>
    </row>
    <row r="75" spans="3:16" s="61" customFormat="1" ht="30" customHeight="1" thickBot="1">
      <c r="C75" s="76"/>
      <c r="D75" s="195" t="s">
        <v>70</v>
      </c>
      <c r="E75" s="196"/>
      <c r="F75" s="93">
        <v>0</v>
      </c>
      <c r="G75" s="93">
        <v>0</v>
      </c>
      <c r="H75" s="94">
        <v>0</v>
      </c>
      <c r="I75" s="95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3">
        <v>0</v>
      </c>
      <c r="P75" s="96">
        <v>0</v>
      </c>
    </row>
    <row r="76" spans="3:16" s="61" customFormat="1" ht="30" customHeight="1">
      <c r="C76" s="59" t="s">
        <v>71</v>
      </c>
      <c r="D76" s="83"/>
      <c r="E76" s="84"/>
      <c r="F76" s="60">
        <v>0</v>
      </c>
      <c r="G76" s="60">
        <v>0</v>
      </c>
      <c r="H76" s="85">
        <v>0</v>
      </c>
      <c r="I76" s="97">
        <v>0</v>
      </c>
      <c r="J76" s="60">
        <v>4749474</v>
      </c>
      <c r="K76" s="60">
        <v>6125359</v>
      </c>
      <c r="L76" s="60">
        <v>11168965</v>
      </c>
      <c r="M76" s="60">
        <v>23140974</v>
      </c>
      <c r="N76" s="60">
        <v>19790468</v>
      </c>
      <c r="O76" s="129">
        <v>64975240</v>
      </c>
      <c r="P76" s="87">
        <v>64975240</v>
      </c>
    </row>
    <row r="77" spans="3:16" s="61" customFormat="1" ht="30" customHeight="1">
      <c r="C77" s="62"/>
      <c r="D77" s="74" t="s">
        <v>72</v>
      </c>
      <c r="E77" s="75"/>
      <c r="F77" s="65">
        <v>0</v>
      </c>
      <c r="G77" s="65">
        <v>0</v>
      </c>
      <c r="H77" s="66">
        <v>0</v>
      </c>
      <c r="I77" s="91">
        <v>0</v>
      </c>
      <c r="J77" s="65">
        <v>365977</v>
      </c>
      <c r="K77" s="65">
        <v>842386</v>
      </c>
      <c r="L77" s="65">
        <v>4859873</v>
      </c>
      <c r="M77" s="65">
        <v>11866911</v>
      </c>
      <c r="N77" s="65">
        <v>11205007</v>
      </c>
      <c r="O77" s="130">
        <v>29140154</v>
      </c>
      <c r="P77" s="68">
        <v>29140154</v>
      </c>
    </row>
    <row r="78" spans="3:16" s="61" customFormat="1" ht="30" customHeight="1">
      <c r="C78" s="62"/>
      <c r="D78" s="74" t="s">
        <v>73</v>
      </c>
      <c r="E78" s="75"/>
      <c r="F78" s="65">
        <v>0</v>
      </c>
      <c r="G78" s="65">
        <v>0</v>
      </c>
      <c r="H78" s="66">
        <v>0</v>
      </c>
      <c r="I78" s="91">
        <v>0</v>
      </c>
      <c r="J78" s="65">
        <v>4040671</v>
      </c>
      <c r="K78" s="65">
        <v>4732989</v>
      </c>
      <c r="L78" s="65">
        <v>4914650</v>
      </c>
      <c r="M78" s="65">
        <v>5549828</v>
      </c>
      <c r="N78" s="65">
        <v>2648817</v>
      </c>
      <c r="O78" s="130">
        <v>21886955</v>
      </c>
      <c r="P78" s="68">
        <v>21886955</v>
      </c>
    </row>
    <row r="79" spans="3:16" s="61" customFormat="1" ht="30" customHeight="1" thickBot="1">
      <c r="C79" s="76"/>
      <c r="D79" s="77" t="s">
        <v>74</v>
      </c>
      <c r="E79" s="78"/>
      <c r="F79" s="79">
        <v>0</v>
      </c>
      <c r="G79" s="79">
        <v>0</v>
      </c>
      <c r="H79" s="80">
        <v>0</v>
      </c>
      <c r="I79" s="98">
        <v>0</v>
      </c>
      <c r="J79" s="79">
        <v>342826</v>
      </c>
      <c r="K79" s="79">
        <v>549984</v>
      </c>
      <c r="L79" s="79">
        <v>1394442</v>
      </c>
      <c r="M79" s="79">
        <v>5724235</v>
      </c>
      <c r="N79" s="79">
        <v>5936644</v>
      </c>
      <c r="O79" s="131">
        <v>13948131</v>
      </c>
      <c r="P79" s="82">
        <v>13948131</v>
      </c>
    </row>
    <row r="80" spans="3:16" s="61" customFormat="1" ht="30" customHeight="1" thickBot="1">
      <c r="C80" s="197" t="s">
        <v>75</v>
      </c>
      <c r="D80" s="198"/>
      <c r="E80" s="198"/>
      <c r="F80" s="99">
        <v>5103515</v>
      </c>
      <c r="G80" s="99">
        <v>8961630</v>
      </c>
      <c r="H80" s="101">
        <v>14065145</v>
      </c>
      <c r="I80" s="102">
        <v>0</v>
      </c>
      <c r="J80" s="99">
        <v>36264588</v>
      </c>
      <c r="K80" s="99">
        <v>34998306</v>
      </c>
      <c r="L80" s="99">
        <v>36756854</v>
      </c>
      <c r="M80" s="99">
        <v>47321962</v>
      </c>
      <c r="N80" s="99">
        <v>35594199</v>
      </c>
      <c r="O80" s="134">
        <v>190935909</v>
      </c>
      <c r="P80" s="103">
        <v>205001054</v>
      </c>
    </row>
    <row r="81" ht="12.75" thickTop="1"/>
  </sheetData>
  <sheetProtection/>
  <mergeCells count="15">
    <mergeCell ref="D38:E38"/>
    <mergeCell ref="D39:E39"/>
    <mergeCell ref="C44:E44"/>
    <mergeCell ref="D74:E74"/>
    <mergeCell ref="D75:E75"/>
    <mergeCell ref="C80:E80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1" t="s">
        <v>26</v>
      </c>
      <c r="H1" s="181"/>
      <c r="I1" s="181"/>
      <c r="J1" s="181"/>
      <c r="K1" s="181"/>
      <c r="L1" s="181"/>
      <c r="M1" s="181"/>
      <c r="N1" s="37"/>
      <c r="O1" s="4"/>
    </row>
    <row r="2" spans="5:16" ht="30" customHeight="1">
      <c r="E2" s="5"/>
      <c r="G2" s="170" t="s">
        <v>79</v>
      </c>
      <c r="H2" s="170"/>
      <c r="I2" s="170"/>
      <c r="J2" s="170"/>
      <c r="K2" s="170"/>
      <c r="L2" s="170"/>
      <c r="M2" s="170"/>
      <c r="N2" s="38"/>
      <c r="O2" s="182">
        <v>41086</v>
      </c>
      <c r="P2" s="182"/>
    </row>
    <row r="3" spans="5:17" ht="27.75" customHeight="1">
      <c r="E3" s="39"/>
      <c r="F3" s="40"/>
      <c r="N3" s="41"/>
      <c r="O3" s="182"/>
      <c r="P3" s="182"/>
      <c r="Q3" s="6"/>
    </row>
    <row r="4" spans="3:17" ht="27.75" customHeight="1">
      <c r="C4" s="7"/>
      <c r="N4" s="39"/>
      <c r="O4" s="182" t="s">
        <v>36</v>
      </c>
      <c r="P4" s="182"/>
      <c r="Q4" s="6"/>
    </row>
    <row r="5" spans="3:17" ht="27" customHeight="1">
      <c r="C5" s="7" t="s">
        <v>32</v>
      </c>
      <c r="E5" s="8"/>
      <c r="F5" s="9"/>
      <c r="N5" s="58"/>
      <c r="O5" s="58"/>
      <c r="P5" s="6"/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183" t="s">
        <v>37</v>
      </c>
      <c r="D7" s="184"/>
      <c r="E7" s="184"/>
      <c r="F7" s="187" t="s">
        <v>38</v>
      </c>
      <c r="G7" s="188"/>
      <c r="H7" s="188"/>
      <c r="I7" s="189" t="s">
        <v>39</v>
      </c>
      <c r="J7" s="189"/>
      <c r="K7" s="189"/>
      <c r="L7" s="189"/>
      <c r="M7" s="189"/>
      <c r="N7" s="189"/>
      <c r="O7" s="190"/>
      <c r="P7" s="191" t="s">
        <v>6</v>
      </c>
      <c r="Q7" s="17"/>
    </row>
    <row r="8" spans="3:17" ht="42" customHeight="1" thickBot="1">
      <c r="C8" s="185"/>
      <c r="D8" s="186"/>
      <c r="E8" s="186"/>
      <c r="F8" s="44" t="s">
        <v>7</v>
      </c>
      <c r="G8" s="44" t="s">
        <v>8</v>
      </c>
      <c r="H8" s="45" t="s">
        <v>9</v>
      </c>
      <c r="I8" s="46" t="s">
        <v>40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192"/>
      <c r="Q8" s="17"/>
    </row>
    <row r="9" spans="3:17" ht="30" customHeight="1" thickBot="1">
      <c r="C9" s="49" t="s">
        <v>77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42</v>
      </c>
      <c r="D10" s="53"/>
      <c r="E10" s="54"/>
      <c r="F10" s="60">
        <f>SUM(F11,F17,F20,F24,F28,F29)</f>
        <v>54652076</v>
      </c>
      <c r="G10" s="60">
        <f>SUM(G11,G17,G20,G24,G28,G29)</f>
        <v>90630396</v>
      </c>
      <c r="H10" s="85">
        <f>SUM(F10:G10)</f>
        <v>145282472</v>
      </c>
      <c r="I10" s="135">
        <f aca="true" t="shared" si="0" ref="I10:N10">SUM(I11,I17,I20,I24,I28,I29)</f>
        <v>0</v>
      </c>
      <c r="J10" s="60">
        <f t="shared" si="0"/>
        <v>233632886</v>
      </c>
      <c r="K10" s="60">
        <f t="shared" si="0"/>
        <v>203676609</v>
      </c>
      <c r="L10" s="60">
        <f t="shared" si="0"/>
        <v>153052969</v>
      </c>
      <c r="M10" s="60">
        <f t="shared" si="0"/>
        <v>134554346</v>
      </c>
      <c r="N10" s="60">
        <f t="shared" si="0"/>
        <v>80236448</v>
      </c>
      <c r="O10" s="129">
        <f>SUM(I10:N10)</f>
        <v>805153258</v>
      </c>
      <c r="P10" s="87">
        <f>SUM(O10,H10)</f>
        <v>950435730</v>
      </c>
      <c r="Q10" s="17"/>
    </row>
    <row r="11" spans="3:16" s="61" customFormat="1" ht="30" customHeight="1">
      <c r="C11" s="62"/>
      <c r="D11" s="63" t="s">
        <v>43</v>
      </c>
      <c r="E11" s="64"/>
      <c r="F11" s="65">
        <v>13285460</v>
      </c>
      <c r="G11" s="65">
        <v>22024720</v>
      </c>
      <c r="H11" s="66">
        <v>35310180</v>
      </c>
      <c r="I11" s="136">
        <v>0</v>
      </c>
      <c r="J11" s="65">
        <v>44310064</v>
      </c>
      <c r="K11" s="65">
        <v>39189240</v>
      </c>
      <c r="L11" s="65">
        <v>28664512</v>
      </c>
      <c r="M11" s="65">
        <v>27242408</v>
      </c>
      <c r="N11" s="65">
        <v>26042726</v>
      </c>
      <c r="O11" s="130">
        <v>165448950</v>
      </c>
      <c r="P11" s="68">
        <v>200759130</v>
      </c>
    </row>
    <row r="12" spans="3:16" s="61" customFormat="1" ht="30" customHeight="1">
      <c r="C12" s="62"/>
      <c r="D12" s="63"/>
      <c r="E12" s="69" t="s">
        <v>44</v>
      </c>
      <c r="F12" s="65">
        <v>11402700</v>
      </c>
      <c r="G12" s="65">
        <v>17240930</v>
      </c>
      <c r="H12" s="66">
        <v>28643630</v>
      </c>
      <c r="I12" s="136">
        <v>0</v>
      </c>
      <c r="J12" s="65">
        <v>31196777</v>
      </c>
      <c r="K12" s="65">
        <v>26387358</v>
      </c>
      <c r="L12" s="65">
        <v>19145868</v>
      </c>
      <c r="M12" s="65">
        <v>18292498</v>
      </c>
      <c r="N12" s="65">
        <v>17002872</v>
      </c>
      <c r="O12" s="130">
        <v>112025373</v>
      </c>
      <c r="P12" s="68">
        <v>140669003</v>
      </c>
    </row>
    <row r="13" spans="3:16" s="61" customFormat="1" ht="30" customHeight="1">
      <c r="C13" s="62"/>
      <c r="D13" s="63"/>
      <c r="E13" s="69" t="s">
        <v>45</v>
      </c>
      <c r="F13" s="65">
        <v>0</v>
      </c>
      <c r="G13" s="65">
        <v>0</v>
      </c>
      <c r="H13" s="66">
        <v>0</v>
      </c>
      <c r="I13" s="136">
        <v>0</v>
      </c>
      <c r="J13" s="65">
        <v>140627</v>
      </c>
      <c r="K13" s="65">
        <v>306240</v>
      </c>
      <c r="L13" s="65">
        <v>681775</v>
      </c>
      <c r="M13" s="65">
        <v>1177580</v>
      </c>
      <c r="N13" s="65">
        <v>2841081</v>
      </c>
      <c r="O13" s="130">
        <v>5147303</v>
      </c>
      <c r="P13" s="68">
        <v>5147303</v>
      </c>
    </row>
    <row r="14" spans="3:16" s="61" customFormat="1" ht="30" customHeight="1">
      <c r="C14" s="62"/>
      <c r="D14" s="63"/>
      <c r="E14" s="69" t="s">
        <v>46</v>
      </c>
      <c r="F14" s="65">
        <v>715020</v>
      </c>
      <c r="G14" s="65">
        <v>1689500</v>
      </c>
      <c r="H14" s="66">
        <v>2404520</v>
      </c>
      <c r="I14" s="136">
        <v>0</v>
      </c>
      <c r="J14" s="65">
        <v>5201820</v>
      </c>
      <c r="K14" s="65">
        <v>5275240</v>
      </c>
      <c r="L14" s="65">
        <v>3338789</v>
      </c>
      <c r="M14" s="65">
        <v>3691370</v>
      </c>
      <c r="N14" s="65">
        <v>3822333</v>
      </c>
      <c r="O14" s="130">
        <v>21329552</v>
      </c>
      <c r="P14" s="68">
        <v>23734072</v>
      </c>
    </row>
    <row r="15" spans="3:16" s="61" customFormat="1" ht="30" customHeight="1">
      <c r="C15" s="62"/>
      <c r="D15" s="63"/>
      <c r="E15" s="69" t="s">
        <v>47</v>
      </c>
      <c r="F15" s="65">
        <v>948550</v>
      </c>
      <c r="G15" s="65">
        <v>2765900</v>
      </c>
      <c r="H15" s="66">
        <v>3714450</v>
      </c>
      <c r="I15" s="136">
        <v>0</v>
      </c>
      <c r="J15" s="65">
        <v>5795030</v>
      </c>
      <c r="K15" s="65">
        <v>4993382</v>
      </c>
      <c r="L15" s="65">
        <v>4064890</v>
      </c>
      <c r="M15" s="65">
        <v>2732400</v>
      </c>
      <c r="N15" s="65">
        <v>1258870</v>
      </c>
      <c r="O15" s="130">
        <v>18844572</v>
      </c>
      <c r="P15" s="68">
        <v>22559022</v>
      </c>
    </row>
    <row r="16" spans="3:16" s="61" customFormat="1" ht="30" customHeight="1">
      <c r="C16" s="62"/>
      <c r="D16" s="63"/>
      <c r="E16" s="69" t="s">
        <v>48</v>
      </c>
      <c r="F16" s="65">
        <v>219190</v>
      </c>
      <c r="G16" s="65">
        <v>328390</v>
      </c>
      <c r="H16" s="66">
        <v>547580</v>
      </c>
      <c r="I16" s="136">
        <v>0</v>
      </c>
      <c r="J16" s="65">
        <v>1975810</v>
      </c>
      <c r="K16" s="65">
        <v>2227020</v>
      </c>
      <c r="L16" s="65">
        <v>1433190</v>
      </c>
      <c r="M16" s="65">
        <v>1348560</v>
      </c>
      <c r="N16" s="65">
        <v>1117570</v>
      </c>
      <c r="O16" s="130">
        <v>8102150</v>
      </c>
      <c r="P16" s="68">
        <v>8649730</v>
      </c>
    </row>
    <row r="17" spans="3:16" s="61" customFormat="1" ht="30" customHeight="1">
      <c r="C17" s="62"/>
      <c r="D17" s="70" t="s">
        <v>49</v>
      </c>
      <c r="E17" s="71"/>
      <c r="F17" s="65">
        <v>24583728</v>
      </c>
      <c r="G17" s="65">
        <v>47687750</v>
      </c>
      <c r="H17" s="66">
        <v>72271478</v>
      </c>
      <c r="I17" s="136">
        <v>0</v>
      </c>
      <c r="J17" s="65">
        <v>118464237</v>
      </c>
      <c r="K17" s="65">
        <v>101318485</v>
      </c>
      <c r="L17" s="65">
        <v>65972692</v>
      </c>
      <c r="M17" s="65">
        <v>55414095</v>
      </c>
      <c r="N17" s="65">
        <v>26111537</v>
      </c>
      <c r="O17" s="130">
        <v>367281046</v>
      </c>
      <c r="P17" s="68">
        <v>439552524</v>
      </c>
    </row>
    <row r="18" spans="3:16" s="61" customFormat="1" ht="30" customHeight="1">
      <c r="C18" s="62"/>
      <c r="D18" s="63"/>
      <c r="E18" s="69" t="s">
        <v>50</v>
      </c>
      <c r="F18" s="65">
        <v>19894698</v>
      </c>
      <c r="G18" s="65">
        <v>35789230</v>
      </c>
      <c r="H18" s="66">
        <v>55683928</v>
      </c>
      <c r="I18" s="136">
        <v>0</v>
      </c>
      <c r="J18" s="65">
        <v>87481134</v>
      </c>
      <c r="K18" s="65">
        <v>73898280</v>
      </c>
      <c r="L18" s="65">
        <v>51995092</v>
      </c>
      <c r="M18" s="65">
        <v>44696155</v>
      </c>
      <c r="N18" s="65">
        <v>22314097</v>
      </c>
      <c r="O18" s="130">
        <v>280384758</v>
      </c>
      <c r="P18" s="68">
        <v>336068686</v>
      </c>
    </row>
    <row r="19" spans="3:16" s="61" customFormat="1" ht="30" customHeight="1">
      <c r="C19" s="62"/>
      <c r="D19" s="63"/>
      <c r="E19" s="69" t="s">
        <v>51</v>
      </c>
      <c r="F19" s="65">
        <v>4689030</v>
      </c>
      <c r="G19" s="65">
        <v>11898520</v>
      </c>
      <c r="H19" s="66">
        <v>16587550</v>
      </c>
      <c r="I19" s="136">
        <v>0</v>
      </c>
      <c r="J19" s="65">
        <v>30983103</v>
      </c>
      <c r="K19" s="65">
        <v>27420205</v>
      </c>
      <c r="L19" s="65">
        <v>13977600</v>
      </c>
      <c r="M19" s="65">
        <v>10717940</v>
      </c>
      <c r="N19" s="65">
        <v>3797440</v>
      </c>
      <c r="O19" s="130">
        <v>86896288</v>
      </c>
      <c r="P19" s="68">
        <v>103483838</v>
      </c>
    </row>
    <row r="20" spans="3:16" s="61" customFormat="1" ht="30" customHeight="1">
      <c r="C20" s="62"/>
      <c r="D20" s="70" t="s">
        <v>52</v>
      </c>
      <c r="E20" s="71"/>
      <c r="F20" s="65">
        <v>260390</v>
      </c>
      <c r="G20" s="65">
        <v>823300</v>
      </c>
      <c r="H20" s="66">
        <v>1083690</v>
      </c>
      <c r="I20" s="136">
        <v>0</v>
      </c>
      <c r="J20" s="65">
        <v>9772171</v>
      </c>
      <c r="K20" s="65">
        <v>14250918</v>
      </c>
      <c r="L20" s="65">
        <v>20018872</v>
      </c>
      <c r="M20" s="65">
        <v>21551583</v>
      </c>
      <c r="N20" s="65">
        <v>12121524</v>
      </c>
      <c r="O20" s="130">
        <v>77715068</v>
      </c>
      <c r="P20" s="68">
        <v>78798758</v>
      </c>
    </row>
    <row r="21" spans="3:16" s="61" customFormat="1" ht="30" customHeight="1">
      <c r="C21" s="62"/>
      <c r="D21" s="63"/>
      <c r="E21" s="69" t="s">
        <v>53</v>
      </c>
      <c r="F21" s="65">
        <v>209880</v>
      </c>
      <c r="G21" s="65">
        <v>634390</v>
      </c>
      <c r="H21" s="66">
        <v>844270</v>
      </c>
      <c r="I21" s="136">
        <v>0</v>
      </c>
      <c r="J21" s="65">
        <v>8018921</v>
      </c>
      <c r="K21" s="65">
        <v>12163888</v>
      </c>
      <c r="L21" s="65">
        <v>18469552</v>
      </c>
      <c r="M21" s="65">
        <v>20614203</v>
      </c>
      <c r="N21" s="65">
        <v>11695984</v>
      </c>
      <c r="O21" s="130">
        <v>70962548</v>
      </c>
      <c r="P21" s="68">
        <v>71806818</v>
      </c>
    </row>
    <row r="22" spans="3:16" s="61" customFormat="1" ht="30" customHeight="1">
      <c r="C22" s="62"/>
      <c r="D22" s="63"/>
      <c r="E22" s="72" t="s">
        <v>54</v>
      </c>
      <c r="F22" s="65">
        <v>50510</v>
      </c>
      <c r="G22" s="65">
        <v>188910</v>
      </c>
      <c r="H22" s="66">
        <v>239420</v>
      </c>
      <c r="I22" s="136">
        <v>0</v>
      </c>
      <c r="J22" s="65">
        <v>1753250</v>
      </c>
      <c r="K22" s="65">
        <v>2057560</v>
      </c>
      <c r="L22" s="65">
        <v>1549320</v>
      </c>
      <c r="M22" s="65">
        <v>937380</v>
      </c>
      <c r="N22" s="65">
        <v>425540</v>
      </c>
      <c r="O22" s="130">
        <v>6723050</v>
      </c>
      <c r="P22" s="68">
        <v>6962470</v>
      </c>
    </row>
    <row r="23" spans="3:16" s="61" customFormat="1" ht="30" customHeight="1">
      <c r="C23" s="62"/>
      <c r="D23" s="73"/>
      <c r="E23" s="72" t="s">
        <v>55</v>
      </c>
      <c r="F23" s="65">
        <v>0</v>
      </c>
      <c r="G23" s="65">
        <v>0</v>
      </c>
      <c r="H23" s="66">
        <v>0</v>
      </c>
      <c r="I23" s="136">
        <v>0</v>
      </c>
      <c r="J23" s="65">
        <v>0</v>
      </c>
      <c r="K23" s="65">
        <v>29470</v>
      </c>
      <c r="L23" s="65">
        <v>0</v>
      </c>
      <c r="M23" s="65">
        <v>0</v>
      </c>
      <c r="N23" s="65">
        <v>0</v>
      </c>
      <c r="O23" s="130">
        <v>29470</v>
      </c>
      <c r="P23" s="68">
        <v>29470</v>
      </c>
    </row>
    <row r="24" spans="3:16" s="61" customFormat="1" ht="30" customHeight="1">
      <c r="C24" s="62"/>
      <c r="D24" s="70" t="s">
        <v>56</v>
      </c>
      <c r="E24" s="71"/>
      <c r="F24" s="65">
        <f>SUM(F25:F27)</f>
        <v>6942930</v>
      </c>
      <c r="G24" s="65">
        <f>SUM(G25:G27)</f>
        <v>8493732</v>
      </c>
      <c r="H24" s="66">
        <f>SUM(F24:G24)</f>
        <v>15436662</v>
      </c>
      <c r="I24" s="136">
        <f aca="true" t="shared" si="1" ref="I24:N24">SUM(I25:I27)</f>
        <v>0</v>
      </c>
      <c r="J24" s="65">
        <f t="shared" si="1"/>
        <v>12838489</v>
      </c>
      <c r="K24" s="65">
        <f t="shared" si="1"/>
        <v>17695586</v>
      </c>
      <c r="L24" s="65">
        <f t="shared" si="1"/>
        <v>13683282</v>
      </c>
      <c r="M24" s="65">
        <f t="shared" si="1"/>
        <v>10032942</v>
      </c>
      <c r="N24" s="65">
        <f t="shared" si="1"/>
        <v>5749300</v>
      </c>
      <c r="O24" s="130">
        <f>SUM(I24:N24)</f>
        <v>59999599</v>
      </c>
      <c r="P24" s="68">
        <f>SUM(O24,H24)</f>
        <v>75436261</v>
      </c>
    </row>
    <row r="25" spans="3:16" s="61" customFormat="1" ht="30" customHeight="1">
      <c r="C25" s="62"/>
      <c r="D25" s="63"/>
      <c r="E25" s="72" t="s">
        <v>57</v>
      </c>
      <c r="F25" s="65">
        <v>2611200</v>
      </c>
      <c r="G25" s="65">
        <v>5227100</v>
      </c>
      <c r="H25" s="66">
        <v>7838300</v>
      </c>
      <c r="I25" s="136">
        <v>0</v>
      </c>
      <c r="J25" s="65">
        <v>8454000</v>
      </c>
      <c r="K25" s="65">
        <v>14891410</v>
      </c>
      <c r="L25" s="65">
        <v>11678300</v>
      </c>
      <c r="M25" s="65">
        <v>9023280</v>
      </c>
      <c r="N25" s="65">
        <v>5325980</v>
      </c>
      <c r="O25" s="130">
        <v>49372970</v>
      </c>
      <c r="P25" s="68">
        <v>57211270</v>
      </c>
    </row>
    <row r="26" spans="3:16" s="61" customFormat="1" ht="30" customHeight="1">
      <c r="C26" s="62"/>
      <c r="D26" s="63"/>
      <c r="E26" s="72" t="s">
        <v>58</v>
      </c>
      <c r="F26" s="65">
        <v>606552</v>
      </c>
      <c r="G26" s="65">
        <v>947565</v>
      </c>
      <c r="H26" s="66">
        <v>1554117</v>
      </c>
      <c r="I26" s="136">
        <v>0</v>
      </c>
      <c r="J26" s="65">
        <v>1230696</v>
      </c>
      <c r="K26" s="65">
        <v>802368</v>
      </c>
      <c r="L26" s="65">
        <v>570122</v>
      </c>
      <c r="M26" s="65">
        <v>170100</v>
      </c>
      <c r="N26" s="65">
        <v>0</v>
      </c>
      <c r="O26" s="130">
        <v>2773286</v>
      </c>
      <c r="P26" s="68">
        <v>4327403</v>
      </c>
    </row>
    <row r="27" spans="3:16" s="61" customFormat="1" ht="30" customHeight="1">
      <c r="C27" s="62"/>
      <c r="D27" s="63"/>
      <c r="E27" s="72" t="s">
        <v>59</v>
      </c>
      <c r="F27" s="65">
        <v>3725178</v>
      </c>
      <c r="G27" s="65">
        <v>2319067</v>
      </c>
      <c r="H27" s="66">
        <f>SUM(F27:G27)</f>
        <v>6044245</v>
      </c>
      <c r="I27" s="136">
        <v>0</v>
      </c>
      <c r="J27" s="65">
        <v>3153793</v>
      </c>
      <c r="K27" s="65">
        <v>2001808</v>
      </c>
      <c r="L27" s="65">
        <v>1434860</v>
      </c>
      <c r="M27" s="65">
        <v>839562</v>
      </c>
      <c r="N27" s="65">
        <v>423320</v>
      </c>
      <c r="O27" s="130">
        <f>SUM(I27:N27)</f>
        <v>7853343</v>
      </c>
      <c r="P27" s="68">
        <f>SUM(O27,H27)</f>
        <v>13897588</v>
      </c>
    </row>
    <row r="28" spans="3:16" s="61" customFormat="1" ht="30" customHeight="1">
      <c r="C28" s="62"/>
      <c r="D28" s="74" t="s">
        <v>60</v>
      </c>
      <c r="E28" s="75"/>
      <c r="F28" s="65">
        <v>934167</v>
      </c>
      <c r="G28" s="65">
        <v>2759513</v>
      </c>
      <c r="H28" s="66">
        <v>3693680</v>
      </c>
      <c r="I28" s="136">
        <v>0</v>
      </c>
      <c r="J28" s="65">
        <v>14807129</v>
      </c>
      <c r="K28" s="65">
        <v>9920101</v>
      </c>
      <c r="L28" s="65">
        <v>10502582</v>
      </c>
      <c r="M28" s="65">
        <v>10391976</v>
      </c>
      <c r="N28" s="65">
        <v>5455990</v>
      </c>
      <c r="O28" s="130">
        <v>51077778</v>
      </c>
      <c r="P28" s="68">
        <v>54771458</v>
      </c>
    </row>
    <row r="29" spans="3:16" s="61" customFormat="1" ht="30" customHeight="1" thickBot="1">
      <c r="C29" s="76"/>
      <c r="D29" s="77" t="s">
        <v>61</v>
      </c>
      <c r="E29" s="78"/>
      <c r="F29" s="79">
        <v>8645401</v>
      </c>
      <c r="G29" s="79">
        <v>8841381</v>
      </c>
      <c r="H29" s="80">
        <v>17486782</v>
      </c>
      <c r="I29" s="137">
        <v>0</v>
      </c>
      <c r="J29" s="79">
        <v>33440796</v>
      </c>
      <c r="K29" s="79">
        <v>21302279</v>
      </c>
      <c r="L29" s="79">
        <v>14211029</v>
      </c>
      <c r="M29" s="79">
        <v>9921342</v>
      </c>
      <c r="N29" s="79">
        <v>4755371</v>
      </c>
      <c r="O29" s="131">
        <v>83630817</v>
      </c>
      <c r="P29" s="82">
        <v>101117599</v>
      </c>
    </row>
    <row r="30" spans="3:16" s="61" customFormat="1" ht="30" customHeight="1">
      <c r="C30" s="59" t="s">
        <v>62</v>
      </c>
      <c r="D30" s="83"/>
      <c r="E30" s="84"/>
      <c r="F30" s="60">
        <v>726660</v>
      </c>
      <c r="G30" s="60">
        <v>2262120</v>
      </c>
      <c r="H30" s="85">
        <v>2988780</v>
      </c>
      <c r="I30" s="135">
        <v>0</v>
      </c>
      <c r="J30" s="60">
        <v>85993579</v>
      </c>
      <c r="K30" s="60">
        <v>88066218</v>
      </c>
      <c r="L30" s="60">
        <v>104962505</v>
      </c>
      <c r="M30" s="60">
        <v>108364797</v>
      </c>
      <c r="N30" s="60">
        <v>78327418</v>
      </c>
      <c r="O30" s="129">
        <v>465714517</v>
      </c>
      <c r="P30" s="87">
        <v>468703297</v>
      </c>
    </row>
    <row r="31" spans="3:16" s="61" customFormat="1" ht="30" customHeight="1">
      <c r="C31" s="88"/>
      <c r="D31" s="74" t="s">
        <v>63</v>
      </c>
      <c r="E31" s="75"/>
      <c r="F31" s="89">
        <v>0</v>
      </c>
      <c r="G31" s="89">
        <v>0</v>
      </c>
      <c r="H31" s="90">
        <v>0</v>
      </c>
      <c r="I31" s="138">
        <v>0</v>
      </c>
      <c r="J31" s="89">
        <v>6285720</v>
      </c>
      <c r="K31" s="89">
        <v>10725461</v>
      </c>
      <c r="L31" s="89">
        <v>10057740</v>
      </c>
      <c r="M31" s="89">
        <v>9765005</v>
      </c>
      <c r="N31" s="89">
        <v>2117860</v>
      </c>
      <c r="O31" s="132">
        <v>38951786</v>
      </c>
      <c r="P31" s="92">
        <v>38951786</v>
      </c>
    </row>
    <row r="32" spans="3:16" s="61" customFormat="1" ht="30" customHeight="1">
      <c r="C32" s="62"/>
      <c r="D32" s="74" t="s">
        <v>64</v>
      </c>
      <c r="E32" s="75"/>
      <c r="F32" s="65">
        <v>0</v>
      </c>
      <c r="G32" s="65">
        <v>0</v>
      </c>
      <c r="H32" s="66">
        <v>0</v>
      </c>
      <c r="I32" s="138">
        <v>0</v>
      </c>
      <c r="J32" s="65">
        <v>346600</v>
      </c>
      <c r="K32" s="65">
        <v>447040</v>
      </c>
      <c r="L32" s="65">
        <v>233680</v>
      </c>
      <c r="M32" s="65">
        <v>151360</v>
      </c>
      <c r="N32" s="65">
        <v>358220</v>
      </c>
      <c r="O32" s="130">
        <v>1536900</v>
      </c>
      <c r="P32" s="68">
        <v>1536900</v>
      </c>
    </row>
    <row r="33" spans="3:16" s="61" customFormat="1" ht="30" customHeight="1">
      <c r="C33" s="62"/>
      <c r="D33" s="74" t="s">
        <v>80</v>
      </c>
      <c r="E33" s="75"/>
      <c r="F33" s="65">
        <v>0</v>
      </c>
      <c r="G33" s="65">
        <v>0</v>
      </c>
      <c r="H33" s="66">
        <v>0</v>
      </c>
      <c r="I33" s="138">
        <v>0</v>
      </c>
      <c r="J33" s="65">
        <v>44444599</v>
      </c>
      <c r="K33" s="65">
        <v>34852796</v>
      </c>
      <c r="L33" s="65">
        <v>27175205</v>
      </c>
      <c r="M33" s="65">
        <v>18561060</v>
      </c>
      <c r="N33" s="65">
        <v>11391998</v>
      </c>
      <c r="O33" s="130">
        <v>136425658</v>
      </c>
      <c r="P33" s="68">
        <v>136425658</v>
      </c>
    </row>
    <row r="34" spans="3:16" s="61" customFormat="1" ht="30" customHeight="1">
      <c r="C34" s="62"/>
      <c r="D34" s="74" t="s">
        <v>65</v>
      </c>
      <c r="E34" s="75"/>
      <c r="F34" s="65">
        <v>0</v>
      </c>
      <c r="G34" s="65">
        <v>100640</v>
      </c>
      <c r="H34" s="66">
        <v>100640</v>
      </c>
      <c r="I34" s="136">
        <v>0</v>
      </c>
      <c r="J34" s="65">
        <v>4254350</v>
      </c>
      <c r="K34" s="65">
        <v>4347600</v>
      </c>
      <c r="L34" s="65">
        <v>8584010</v>
      </c>
      <c r="M34" s="65">
        <v>4822050</v>
      </c>
      <c r="N34" s="65">
        <v>6354040</v>
      </c>
      <c r="O34" s="130">
        <v>28362050</v>
      </c>
      <c r="P34" s="68">
        <v>28462690</v>
      </c>
    </row>
    <row r="35" spans="3:16" s="61" customFormat="1" ht="30" customHeight="1">
      <c r="C35" s="62"/>
      <c r="D35" s="74" t="s">
        <v>66</v>
      </c>
      <c r="E35" s="75"/>
      <c r="F35" s="65">
        <v>726660</v>
      </c>
      <c r="G35" s="65">
        <v>1685770</v>
      </c>
      <c r="H35" s="66">
        <v>2412430</v>
      </c>
      <c r="I35" s="136">
        <v>0</v>
      </c>
      <c r="J35" s="65">
        <v>16088600</v>
      </c>
      <c r="K35" s="65">
        <v>9862150</v>
      </c>
      <c r="L35" s="65">
        <v>14361130</v>
      </c>
      <c r="M35" s="65">
        <v>6560160</v>
      </c>
      <c r="N35" s="65">
        <v>4007160</v>
      </c>
      <c r="O35" s="130">
        <v>50879200</v>
      </c>
      <c r="P35" s="68">
        <v>53291630</v>
      </c>
    </row>
    <row r="36" spans="3:16" s="61" customFormat="1" ht="30" customHeight="1">
      <c r="C36" s="62"/>
      <c r="D36" s="74" t="s">
        <v>67</v>
      </c>
      <c r="E36" s="75"/>
      <c r="F36" s="65">
        <v>0</v>
      </c>
      <c r="G36" s="65">
        <v>475710</v>
      </c>
      <c r="H36" s="66">
        <v>475710</v>
      </c>
      <c r="I36" s="138">
        <v>0</v>
      </c>
      <c r="J36" s="65">
        <v>13482940</v>
      </c>
      <c r="K36" s="65">
        <v>26103811</v>
      </c>
      <c r="L36" s="65">
        <v>25586500</v>
      </c>
      <c r="M36" s="65">
        <v>22174542</v>
      </c>
      <c r="N36" s="65">
        <v>8355670</v>
      </c>
      <c r="O36" s="130">
        <v>95703463</v>
      </c>
      <c r="P36" s="68">
        <v>96179173</v>
      </c>
    </row>
    <row r="37" spans="3:16" s="61" customFormat="1" ht="30" customHeight="1">
      <c r="C37" s="62"/>
      <c r="D37" s="74" t="s">
        <v>68</v>
      </c>
      <c r="E37" s="75"/>
      <c r="F37" s="65">
        <v>0</v>
      </c>
      <c r="G37" s="65">
        <v>0</v>
      </c>
      <c r="H37" s="66">
        <v>0</v>
      </c>
      <c r="I37" s="138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30">
        <v>0</v>
      </c>
      <c r="P37" s="68">
        <v>0</v>
      </c>
    </row>
    <row r="38" spans="3:16" s="61" customFormat="1" ht="30" customHeight="1">
      <c r="C38" s="62"/>
      <c r="D38" s="193" t="s">
        <v>69</v>
      </c>
      <c r="E38" s="200"/>
      <c r="F38" s="65">
        <v>0</v>
      </c>
      <c r="G38" s="65">
        <v>0</v>
      </c>
      <c r="H38" s="66">
        <v>0</v>
      </c>
      <c r="I38" s="138">
        <v>0</v>
      </c>
      <c r="J38" s="65">
        <v>1090770</v>
      </c>
      <c r="K38" s="65">
        <v>1727360</v>
      </c>
      <c r="L38" s="65">
        <v>18964240</v>
      </c>
      <c r="M38" s="65">
        <v>46330620</v>
      </c>
      <c r="N38" s="65">
        <v>45742470</v>
      </c>
      <c r="O38" s="130">
        <v>113855460</v>
      </c>
      <c r="P38" s="68">
        <v>113855460</v>
      </c>
    </row>
    <row r="39" spans="3:16" s="61" customFormat="1" ht="30" customHeight="1" thickBot="1">
      <c r="C39" s="76"/>
      <c r="D39" s="195" t="s">
        <v>70</v>
      </c>
      <c r="E39" s="196"/>
      <c r="F39" s="93">
        <v>0</v>
      </c>
      <c r="G39" s="93">
        <v>0</v>
      </c>
      <c r="H39" s="94">
        <v>0</v>
      </c>
      <c r="I39" s="139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133">
        <v>0</v>
      </c>
      <c r="P39" s="96">
        <v>0</v>
      </c>
    </row>
    <row r="40" spans="3:16" s="61" customFormat="1" ht="30" customHeight="1">
      <c r="C40" s="59" t="s">
        <v>71</v>
      </c>
      <c r="D40" s="83"/>
      <c r="E40" s="84"/>
      <c r="F40" s="60">
        <v>0</v>
      </c>
      <c r="G40" s="60">
        <v>0</v>
      </c>
      <c r="H40" s="85">
        <v>0</v>
      </c>
      <c r="I40" s="140">
        <v>0</v>
      </c>
      <c r="J40" s="60">
        <v>47510205</v>
      </c>
      <c r="K40" s="60">
        <v>61275252</v>
      </c>
      <c r="L40" s="60">
        <v>111733250</v>
      </c>
      <c r="M40" s="60">
        <v>231516146</v>
      </c>
      <c r="N40" s="60">
        <v>198033266</v>
      </c>
      <c r="O40" s="129">
        <v>650068119</v>
      </c>
      <c r="P40" s="87">
        <v>650068119</v>
      </c>
    </row>
    <row r="41" spans="3:16" s="61" customFormat="1" ht="30" customHeight="1">
      <c r="C41" s="62"/>
      <c r="D41" s="74" t="s">
        <v>72</v>
      </c>
      <c r="E41" s="75"/>
      <c r="F41" s="65">
        <v>0</v>
      </c>
      <c r="G41" s="65">
        <v>0</v>
      </c>
      <c r="H41" s="66">
        <v>0</v>
      </c>
      <c r="I41" s="138">
        <v>0</v>
      </c>
      <c r="J41" s="65">
        <v>3659770</v>
      </c>
      <c r="K41" s="65">
        <v>8430567</v>
      </c>
      <c r="L41" s="65">
        <v>48624250</v>
      </c>
      <c r="M41" s="65">
        <v>118732820</v>
      </c>
      <c r="N41" s="65">
        <v>112143423</v>
      </c>
      <c r="O41" s="130">
        <v>291590830</v>
      </c>
      <c r="P41" s="68">
        <v>291590830</v>
      </c>
    </row>
    <row r="42" spans="3:16" s="61" customFormat="1" ht="30" customHeight="1">
      <c r="C42" s="62"/>
      <c r="D42" s="74" t="s">
        <v>73</v>
      </c>
      <c r="E42" s="75"/>
      <c r="F42" s="65">
        <v>0</v>
      </c>
      <c r="G42" s="65">
        <v>0</v>
      </c>
      <c r="H42" s="66">
        <v>0</v>
      </c>
      <c r="I42" s="138">
        <v>0</v>
      </c>
      <c r="J42" s="65">
        <v>40422175</v>
      </c>
      <c r="K42" s="65">
        <v>47344845</v>
      </c>
      <c r="L42" s="65">
        <v>49164580</v>
      </c>
      <c r="M42" s="65">
        <v>55519487</v>
      </c>
      <c r="N42" s="65">
        <v>26512268</v>
      </c>
      <c r="O42" s="130">
        <v>218963355</v>
      </c>
      <c r="P42" s="68">
        <v>218963355</v>
      </c>
    </row>
    <row r="43" spans="3:16" s="61" customFormat="1" ht="30" customHeight="1" thickBot="1">
      <c r="C43" s="76"/>
      <c r="D43" s="77" t="s">
        <v>74</v>
      </c>
      <c r="E43" s="78"/>
      <c r="F43" s="79">
        <v>0</v>
      </c>
      <c r="G43" s="79">
        <v>0</v>
      </c>
      <c r="H43" s="80">
        <v>0</v>
      </c>
      <c r="I43" s="141">
        <v>0</v>
      </c>
      <c r="J43" s="79">
        <v>3428260</v>
      </c>
      <c r="K43" s="79">
        <v>5499840</v>
      </c>
      <c r="L43" s="79">
        <v>13944420</v>
      </c>
      <c r="M43" s="79">
        <v>57263839</v>
      </c>
      <c r="N43" s="79">
        <v>59377575</v>
      </c>
      <c r="O43" s="131">
        <v>139513934</v>
      </c>
      <c r="P43" s="82">
        <v>139513934</v>
      </c>
    </row>
    <row r="44" spans="3:16" s="61" customFormat="1" ht="30" customHeight="1" thickBot="1">
      <c r="C44" s="197" t="s">
        <v>75</v>
      </c>
      <c r="D44" s="198"/>
      <c r="E44" s="198"/>
      <c r="F44" s="99">
        <f>SUM(F10,F30,F40)</f>
        <v>55378736</v>
      </c>
      <c r="G44" s="99">
        <f>SUM(G10,G30,G40)</f>
        <v>92892516</v>
      </c>
      <c r="H44" s="101">
        <f>SUM(F44:G44)</f>
        <v>148271252</v>
      </c>
      <c r="I44" s="142">
        <f aca="true" t="shared" si="2" ref="I44:N44">SUM(I10,I30,I40)</f>
        <v>0</v>
      </c>
      <c r="J44" s="99">
        <f t="shared" si="2"/>
        <v>367136670</v>
      </c>
      <c r="K44" s="99">
        <f t="shared" si="2"/>
        <v>353018079</v>
      </c>
      <c r="L44" s="99">
        <f t="shared" si="2"/>
        <v>369748724</v>
      </c>
      <c r="M44" s="99">
        <f t="shared" si="2"/>
        <v>474435289</v>
      </c>
      <c r="N44" s="99">
        <f t="shared" si="2"/>
        <v>356597132</v>
      </c>
      <c r="O44" s="134">
        <f>SUM(I44:N44)</f>
        <v>1920935894</v>
      </c>
      <c r="P44" s="103">
        <f>SUM(O44,H44)</f>
        <v>2069207146</v>
      </c>
    </row>
    <row r="45" spans="3:17" s="61" customFormat="1" ht="30" customHeight="1" thickBot="1" thickTop="1">
      <c r="C45" s="100" t="s">
        <v>78</v>
      </c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43"/>
      <c r="Q45" s="17"/>
    </row>
    <row r="46" spans="3:17" s="61" customFormat="1" ht="30" customHeight="1">
      <c r="C46" s="59" t="s">
        <v>42</v>
      </c>
      <c r="D46" s="53"/>
      <c r="E46" s="54"/>
      <c r="F46" s="60">
        <f>SUM(F47,F53,F56,F60,F64,F65)</f>
        <v>49587302</v>
      </c>
      <c r="G46" s="60">
        <f>SUM(G47,G53,G56,G60,G64,G65)</f>
        <v>81756106</v>
      </c>
      <c r="H46" s="85">
        <f>SUM(F46:G46)</f>
        <v>131343408</v>
      </c>
      <c r="I46" s="135">
        <f aca="true" t="shared" si="3" ref="I46:N46">SUM(I47,I53,I56,I60,I64,I65)</f>
        <v>0</v>
      </c>
      <c r="J46" s="60">
        <f t="shared" si="3"/>
        <v>211609516</v>
      </c>
      <c r="K46" s="60">
        <f t="shared" si="3"/>
        <v>183791728</v>
      </c>
      <c r="L46" s="60">
        <f t="shared" si="3"/>
        <v>137960241</v>
      </c>
      <c r="M46" s="60">
        <f t="shared" si="3"/>
        <v>120973323</v>
      </c>
      <c r="N46" s="60">
        <f t="shared" si="3"/>
        <v>72056109</v>
      </c>
      <c r="O46" s="129">
        <f>SUM(I46:N46)</f>
        <v>726390917</v>
      </c>
      <c r="P46" s="87">
        <f>SUM(O46,H46)</f>
        <v>857734325</v>
      </c>
      <c r="Q46" s="17"/>
    </row>
    <row r="47" spans="3:16" s="61" customFormat="1" ht="30" customHeight="1">
      <c r="C47" s="62"/>
      <c r="D47" s="63" t="s">
        <v>43</v>
      </c>
      <c r="E47" s="64"/>
      <c r="F47" s="65">
        <v>11783302</v>
      </c>
      <c r="G47" s="65">
        <v>19643461</v>
      </c>
      <c r="H47" s="66">
        <v>31426763</v>
      </c>
      <c r="I47" s="136">
        <v>0</v>
      </c>
      <c r="J47" s="65">
        <v>39369234</v>
      </c>
      <c r="K47" s="65">
        <v>34910316</v>
      </c>
      <c r="L47" s="65">
        <v>25537400</v>
      </c>
      <c r="M47" s="65">
        <v>24301318</v>
      </c>
      <c r="N47" s="65">
        <v>23247550</v>
      </c>
      <c r="O47" s="130">
        <v>147365818</v>
      </c>
      <c r="P47" s="68">
        <v>178792581</v>
      </c>
    </row>
    <row r="48" spans="3:16" s="61" customFormat="1" ht="30" customHeight="1">
      <c r="C48" s="62"/>
      <c r="D48" s="63"/>
      <c r="E48" s="69" t="s">
        <v>44</v>
      </c>
      <c r="F48" s="65">
        <v>10124490</v>
      </c>
      <c r="G48" s="65">
        <v>15388127</v>
      </c>
      <c r="H48" s="66">
        <v>25512617</v>
      </c>
      <c r="I48" s="136">
        <v>0</v>
      </c>
      <c r="J48" s="65">
        <v>27730050</v>
      </c>
      <c r="K48" s="65">
        <v>23527625</v>
      </c>
      <c r="L48" s="65">
        <v>17059464</v>
      </c>
      <c r="M48" s="65">
        <v>16340336</v>
      </c>
      <c r="N48" s="65">
        <v>15198424</v>
      </c>
      <c r="O48" s="130">
        <v>99855899</v>
      </c>
      <c r="P48" s="68">
        <v>125368516</v>
      </c>
    </row>
    <row r="49" spans="3:16" s="61" customFormat="1" ht="30" customHeight="1">
      <c r="C49" s="62"/>
      <c r="D49" s="63"/>
      <c r="E49" s="69" t="s">
        <v>45</v>
      </c>
      <c r="F49" s="65">
        <v>0</v>
      </c>
      <c r="G49" s="65">
        <v>0</v>
      </c>
      <c r="H49" s="66">
        <v>0</v>
      </c>
      <c r="I49" s="136">
        <v>0</v>
      </c>
      <c r="J49" s="65">
        <v>125261</v>
      </c>
      <c r="K49" s="65">
        <v>275616</v>
      </c>
      <c r="L49" s="65">
        <v>602111</v>
      </c>
      <c r="M49" s="65">
        <v>1057268</v>
      </c>
      <c r="N49" s="65">
        <v>2535276</v>
      </c>
      <c r="O49" s="130">
        <v>4595532</v>
      </c>
      <c r="P49" s="68">
        <v>4595532</v>
      </c>
    </row>
    <row r="50" spans="3:16" s="61" customFormat="1" ht="30" customHeight="1">
      <c r="C50" s="62"/>
      <c r="D50" s="63"/>
      <c r="E50" s="69" t="s">
        <v>46</v>
      </c>
      <c r="F50" s="65">
        <v>623882</v>
      </c>
      <c r="G50" s="65">
        <v>1499388</v>
      </c>
      <c r="H50" s="66">
        <v>2123270</v>
      </c>
      <c r="I50" s="136">
        <v>0</v>
      </c>
      <c r="J50" s="65">
        <v>4622835</v>
      </c>
      <c r="K50" s="65">
        <v>4698680</v>
      </c>
      <c r="L50" s="65">
        <v>2982441</v>
      </c>
      <c r="M50" s="65">
        <v>3282057</v>
      </c>
      <c r="N50" s="65">
        <v>3390330</v>
      </c>
      <c r="O50" s="130">
        <v>18976343</v>
      </c>
      <c r="P50" s="68">
        <v>21099613</v>
      </c>
    </row>
    <row r="51" spans="3:16" s="61" customFormat="1" ht="30" customHeight="1">
      <c r="C51" s="62"/>
      <c r="D51" s="63"/>
      <c r="E51" s="69" t="s">
        <v>47</v>
      </c>
      <c r="F51" s="65">
        <v>841149</v>
      </c>
      <c r="G51" s="65">
        <v>2464670</v>
      </c>
      <c r="H51" s="66">
        <v>3305819</v>
      </c>
      <c r="I51" s="136">
        <v>0</v>
      </c>
      <c r="J51" s="65">
        <v>5141213</v>
      </c>
      <c r="K51" s="65">
        <v>4423047</v>
      </c>
      <c r="L51" s="65">
        <v>3613317</v>
      </c>
      <c r="M51" s="65">
        <v>2418253</v>
      </c>
      <c r="N51" s="65">
        <v>1129227</v>
      </c>
      <c r="O51" s="130">
        <v>16725057</v>
      </c>
      <c r="P51" s="68">
        <v>20030876</v>
      </c>
    </row>
    <row r="52" spans="3:16" s="61" customFormat="1" ht="30" customHeight="1">
      <c r="C52" s="62"/>
      <c r="D52" s="63"/>
      <c r="E52" s="69" t="s">
        <v>48</v>
      </c>
      <c r="F52" s="65">
        <v>193781</v>
      </c>
      <c r="G52" s="65">
        <v>291276</v>
      </c>
      <c r="H52" s="66">
        <v>485057</v>
      </c>
      <c r="I52" s="136">
        <v>0</v>
      </c>
      <c r="J52" s="65">
        <v>1749875</v>
      </c>
      <c r="K52" s="65">
        <v>1985348</v>
      </c>
      <c r="L52" s="65">
        <v>1280067</v>
      </c>
      <c r="M52" s="65">
        <v>1203404</v>
      </c>
      <c r="N52" s="65">
        <v>994293</v>
      </c>
      <c r="O52" s="130">
        <v>7212987</v>
      </c>
      <c r="P52" s="68">
        <v>7698044</v>
      </c>
    </row>
    <row r="53" spans="3:16" s="61" customFormat="1" ht="30" customHeight="1">
      <c r="C53" s="62"/>
      <c r="D53" s="70" t="s">
        <v>49</v>
      </c>
      <c r="E53" s="71"/>
      <c r="F53" s="65">
        <v>21887879</v>
      </c>
      <c r="G53" s="65">
        <v>42504812</v>
      </c>
      <c r="H53" s="66">
        <v>64392691</v>
      </c>
      <c r="I53" s="136">
        <v>0</v>
      </c>
      <c r="J53" s="65">
        <v>105493013</v>
      </c>
      <c r="K53" s="65">
        <v>90328624</v>
      </c>
      <c r="L53" s="65">
        <v>58808113</v>
      </c>
      <c r="M53" s="65">
        <v>49333021</v>
      </c>
      <c r="N53" s="65">
        <v>23285595</v>
      </c>
      <c r="O53" s="130">
        <v>327248366</v>
      </c>
      <c r="P53" s="68">
        <v>391641057</v>
      </c>
    </row>
    <row r="54" spans="3:16" s="61" customFormat="1" ht="30" customHeight="1">
      <c r="C54" s="62"/>
      <c r="D54" s="63"/>
      <c r="E54" s="69" t="s">
        <v>50</v>
      </c>
      <c r="F54" s="65">
        <v>17702153</v>
      </c>
      <c r="G54" s="65">
        <v>31908604</v>
      </c>
      <c r="H54" s="66">
        <v>49610757</v>
      </c>
      <c r="I54" s="136">
        <v>0</v>
      </c>
      <c r="J54" s="65">
        <v>77912436</v>
      </c>
      <c r="K54" s="65">
        <v>65930291</v>
      </c>
      <c r="L54" s="65">
        <v>46419897</v>
      </c>
      <c r="M54" s="65">
        <v>39861654</v>
      </c>
      <c r="N54" s="65">
        <v>19877145</v>
      </c>
      <c r="O54" s="130">
        <v>250001423</v>
      </c>
      <c r="P54" s="68">
        <v>299612180</v>
      </c>
    </row>
    <row r="55" spans="3:16" s="61" customFormat="1" ht="30" customHeight="1">
      <c r="C55" s="62"/>
      <c r="D55" s="63"/>
      <c r="E55" s="69" t="s">
        <v>51</v>
      </c>
      <c r="F55" s="65">
        <v>4185726</v>
      </c>
      <c r="G55" s="65">
        <v>10596208</v>
      </c>
      <c r="H55" s="66">
        <v>14781934</v>
      </c>
      <c r="I55" s="136">
        <v>0</v>
      </c>
      <c r="J55" s="65">
        <v>27580577</v>
      </c>
      <c r="K55" s="65">
        <v>24398333</v>
      </c>
      <c r="L55" s="65">
        <v>12388216</v>
      </c>
      <c r="M55" s="65">
        <v>9471367</v>
      </c>
      <c r="N55" s="65">
        <v>3408450</v>
      </c>
      <c r="O55" s="130">
        <v>77246943</v>
      </c>
      <c r="P55" s="68">
        <v>92028877</v>
      </c>
    </row>
    <row r="56" spans="3:16" s="61" customFormat="1" ht="30" customHeight="1">
      <c r="C56" s="62"/>
      <c r="D56" s="70" t="s">
        <v>52</v>
      </c>
      <c r="E56" s="71"/>
      <c r="F56" s="65">
        <v>234351</v>
      </c>
      <c r="G56" s="65">
        <v>738132</v>
      </c>
      <c r="H56" s="66">
        <v>972483</v>
      </c>
      <c r="I56" s="136">
        <v>0</v>
      </c>
      <c r="J56" s="65">
        <v>8707317</v>
      </c>
      <c r="K56" s="65">
        <v>12757658</v>
      </c>
      <c r="L56" s="65">
        <v>17893884</v>
      </c>
      <c r="M56" s="65">
        <v>19194929</v>
      </c>
      <c r="N56" s="65">
        <v>10878170</v>
      </c>
      <c r="O56" s="130">
        <v>69431958</v>
      </c>
      <c r="P56" s="68">
        <v>70404441</v>
      </c>
    </row>
    <row r="57" spans="3:16" s="61" customFormat="1" ht="30" customHeight="1">
      <c r="C57" s="62"/>
      <c r="D57" s="63"/>
      <c r="E57" s="69" t="s">
        <v>53</v>
      </c>
      <c r="F57" s="65">
        <v>188892</v>
      </c>
      <c r="G57" s="65">
        <v>568113</v>
      </c>
      <c r="H57" s="66">
        <v>757005</v>
      </c>
      <c r="I57" s="136">
        <v>0</v>
      </c>
      <c r="J57" s="65">
        <v>7135471</v>
      </c>
      <c r="K57" s="65">
        <v>10899461</v>
      </c>
      <c r="L57" s="65">
        <v>16513331</v>
      </c>
      <c r="M57" s="65">
        <v>18337022</v>
      </c>
      <c r="N57" s="65">
        <v>10495184</v>
      </c>
      <c r="O57" s="130">
        <v>63380469</v>
      </c>
      <c r="P57" s="68">
        <v>64137474</v>
      </c>
    </row>
    <row r="58" spans="3:16" s="61" customFormat="1" ht="30" customHeight="1">
      <c r="C58" s="62"/>
      <c r="D58" s="63"/>
      <c r="E58" s="72" t="s">
        <v>54</v>
      </c>
      <c r="F58" s="65">
        <v>45459</v>
      </c>
      <c r="G58" s="65">
        <v>170019</v>
      </c>
      <c r="H58" s="66">
        <v>215478</v>
      </c>
      <c r="I58" s="136">
        <v>0</v>
      </c>
      <c r="J58" s="65">
        <v>1571846</v>
      </c>
      <c r="K58" s="65">
        <v>1831674</v>
      </c>
      <c r="L58" s="65">
        <v>1380553</v>
      </c>
      <c r="M58" s="65">
        <v>857907</v>
      </c>
      <c r="N58" s="65">
        <v>382986</v>
      </c>
      <c r="O58" s="130">
        <v>6024966</v>
      </c>
      <c r="P58" s="68">
        <v>6240444</v>
      </c>
    </row>
    <row r="59" spans="3:16" s="61" customFormat="1" ht="30" customHeight="1">
      <c r="C59" s="62"/>
      <c r="D59" s="73"/>
      <c r="E59" s="72" t="s">
        <v>55</v>
      </c>
      <c r="F59" s="65">
        <v>0</v>
      </c>
      <c r="G59" s="65">
        <v>0</v>
      </c>
      <c r="H59" s="66">
        <v>0</v>
      </c>
      <c r="I59" s="136">
        <v>0</v>
      </c>
      <c r="J59" s="65">
        <v>0</v>
      </c>
      <c r="K59" s="65">
        <v>26523</v>
      </c>
      <c r="L59" s="65">
        <v>0</v>
      </c>
      <c r="M59" s="65">
        <v>0</v>
      </c>
      <c r="N59" s="65">
        <v>0</v>
      </c>
      <c r="O59" s="130">
        <v>26523</v>
      </c>
      <c r="P59" s="68">
        <v>26523</v>
      </c>
    </row>
    <row r="60" spans="3:16" s="61" customFormat="1" ht="30" customHeight="1">
      <c r="C60" s="62"/>
      <c r="D60" s="70" t="s">
        <v>56</v>
      </c>
      <c r="E60" s="71"/>
      <c r="F60" s="65">
        <f>SUM(F61:F63)</f>
        <v>6208520</v>
      </c>
      <c r="G60" s="65">
        <f>SUM(G61:G63)</f>
        <v>7575854</v>
      </c>
      <c r="H60" s="66">
        <f>SUM(F60:G60)</f>
        <v>13784374</v>
      </c>
      <c r="I60" s="136">
        <f aca="true" t="shared" si="4" ref="I60:N60">SUM(I61:I63)</f>
        <v>0</v>
      </c>
      <c r="J60" s="65">
        <f t="shared" si="4"/>
        <v>11446976</v>
      </c>
      <c r="K60" s="65">
        <f t="shared" si="4"/>
        <v>15748617</v>
      </c>
      <c r="L60" s="65">
        <f t="shared" si="4"/>
        <v>12190617</v>
      </c>
      <c r="M60" s="65">
        <f t="shared" si="4"/>
        <v>8919434</v>
      </c>
      <c r="N60" s="65">
        <f t="shared" si="4"/>
        <v>5137544</v>
      </c>
      <c r="O60" s="130">
        <f>SUM(I60:N60)</f>
        <v>53443188</v>
      </c>
      <c r="P60" s="68">
        <f>SUM(O60,H60)</f>
        <v>67227562</v>
      </c>
    </row>
    <row r="61" spans="3:16" s="61" customFormat="1" ht="30" customHeight="1">
      <c r="C61" s="62"/>
      <c r="D61" s="63"/>
      <c r="E61" s="72" t="s">
        <v>57</v>
      </c>
      <c r="F61" s="65">
        <v>2336323</v>
      </c>
      <c r="G61" s="65">
        <v>4662049</v>
      </c>
      <c r="H61" s="66">
        <v>6998372</v>
      </c>
      <c r="I61" s="136">
        <v>0</v>
      </c>
      <c r="J61" s="65">
        <v>7535133</v>
      </c>
      <c r="K61" s="65">
        <v>13256257</v>
      </c>
      <c r="L61" s="65">
        <v>10403746</v>
      </c>
      <c r="M61" s="65">
        <v>8043305</v>
      </c>
      <c r="N61" s="65">
        <v>4756556</v>
      </c>
      <c r="O61" s="130">
        <v>43994997</v>
      </c>
      <c r="P61" s="68">
        <v>50993369</v>
      </c>
    </row>
    <row r="62" spans="3:16" s="61" customFormat="1" ht="30" customHeight="1">
      <c r="C62" s="62"/>
      <c r="D62" s="63"/>
      <c r="E62" s="72" t="s">
        <v>58</v>
      </c>
      <c r="F62" s="65">
        <v>545893</v>
      </c>
      <c r="G62" s="65">
        <v>842306</v>
      </c>
      <c r="H62" s="66">
        <f>SUM(F62:G62)</f>
        <v>1388199</v>
      </c>
      <c r="I62" s="136">
        <v>0</v>
      </c>
      <c r="J62" s="65">
        <v>1103260</v>
      </c>
      <c r="K62" s="65">
        <v>712464</v>
      </c>
      <c r="L62" s="65">
        <v>511109</v>
      </c>
      <c r="M62" s="65">
        <v>153090</v>
      </c>
      <c r="N62" s="65">
        <v>0</v>
      </c>
      <c r="O62" s="130">
        <f>SUM(I62:N62)</f>
        <v>2479923</v>
      </c>
      <c r="P62" s="68">
        <f>SUM(O62,H62)</f>
        <v>3868122</v>
      </c>
    </row>
    <row r="63" spans="3:16" s="61" customFormat="1" ht="30" customHeight="1">
      <c r="C63" s="62"/>
      <c r="D63" s="63"/>
      <c r="E63" s="72" t="s">
        <v>59</v>
      </c>
      <c r="F63" s="65">
        <v>3326304</v>
      </c>
      <c r="G63" s="65">
        <v>2071499</v>
      </c>
      <c r="H63" s="66">
        <f>SUM(F63:G63)</f>
        <v>5397803</v>
      </c>
      <c r="I63" s="136">
        <v>0</v>
      </c>
      <c r="J63" s="65">
        <v>2808583</v>
      </c>
      <c r="K63" s="65">
        <v>1779896</v>
      </c>
      <c r="L63" s="65">
        <v>1275762</v>
      </c>
      <c r="M63" s="65">
        <v>723039</v>
      </c>
      <c r="N63" s="65">
        <v>380988</v>
      </c>
      <c r="O63" s="130">
        <f>SUM(I63:N63)</f>
        <v>6968268</v>
      </c>
      <c r="P63" s="68">
        <f>SUM(O63,H63)</f>
        <v>12366071</v>
      </c>
    </row>
    <row r="64" spans="3:16" s="61" customFormat="1" ht="30" customHeight="1">
      <c r="C64" s="62"/>
      <c r="D64" s="74" t="s">
        <v>60</v>
      </c>
      <c r="E64" s="75"/>
      <c r="F64" s="65">
        <v>827849</v>
      </c>
      <c r="G64" s="65">
        <v>2452466</v>
      </c>
      <c r="H64" s="66">
        <v>3280315</v>
      </c>
      <c r="I64" s="136">
        <v>0</v>
      </c>
      <c r="J64" s="65">
        <v>13152180</v>
      </c>
      <c r="K64" s="65">
        <v>8744234</v>
      </c>
      <c r="L64" s="65">
        <v>9319198</v>
      </c>
      <c r="M64" s="65">
        <v>9303279</v>
      </c>
      <c r="N64" s="65">
        <v>4751879</v>
      </c>
      <c r="O64" s="130">
        <v>45270770</v>
      </c>
      <c r="P64" s="68">
        <v>48551085</v>
      </c>
    </row>
    <row r="65" spans="3:16" s="61" customFormat="1" ht="30" customHeight="1" thickBot="1">
      <c r="C65" s="76"/>
      <c r="D65" s="77" t="s">
        <v>61</v>
      </c>
      <c r="E65" s="78"/>
      <c r="F65" s="79">
        <v>8645401</v>
      </c>
      <c r="G65" s="79">
        <v>8841381</v>
      </c>
      <c r="H65" s="80">
        <v>17486782</v>
      </c>
      <c r="I65" s="137">
        <v>0</v>
      </c>
      <c r="J65" s="79">
        <v>33440796</v>
      </c>
      <c r="K65" s="79">
        <v>21302279</v>
      </c>
      <c r="L65" s="79">
        <v>14211029</v>
      </c>
      <c r="M65" s="79">
        <v>9921342</v>
      </c>
      <c r="N65" s="79">
        <v>4755371</v>
      </c>
      <c r="O65" s="131">
        <v>83630817</v>
      </c>
      <c r="P65" s="82">
        <v>101117599</v>
      </c>
    </row>
    <row r="66" spans="3:16" s="61" customFormat="1" ht="30" customHeight="1">
      <c r="C66" s="59" t="s">
        <v>62</v>
      </c>
      <c r="D66" s="83"/>
      <c r="E66" s="84"/>
      <c r="F66" s="60">
        <v>646021</v>
      </c>
      <c r="G66" s="60">
        <v>2001485</v>
      </c>
      <c r="H66" s="85">
        <v>2647506</v>
      </c>
      <c r="I66" s="135">
        <v>0</v>
      </c>
      <c r="J66" s="60">
        <v>76660541</v>
      </c>
      <c r="K66" s="60">
        <v>78657895</v>
      </c>
      <c r="L66" s="60">
        <v>93453149</v>
      </c>
      <c r="M66" s="60">
        <v>96711838</v>
      </c>
      <c r="N66" s="60">
        <v>69827043</v>
      </c>
      <c r="O66" s="129">
        <v>415310466</v>
      </c>
      <c r="P66" s="87">
        <v>417957972</v>
      </c>
    </row>
    <row r="67" spans="3:16" s="61" customFormat="1" ht="30" customHeight="1">
      <c r="C67" s="88"/>
      <c r="D67" s="74" t="s">
        <v>63</v>
      </c>
      <c r="E67" s="75"/>
      <c r="F67" s="89">
        <v>0</v>
      </c>
      <c r="G67" s="89">
        <v>0</v>
      </c>
      <c r="H67" s="90">
        <v>0</v>
      </c>
      <c r="I67" s="138">
        <v>0</v>
      </c>
      <c r="J67" s="89">
        <v>5630134</v>
      </c>
      <c r="K67" s="89">
        <v>9562100</v>
      </c>
      <c r="L67" s="89">
        <v>9008898</v>
      </c>
      <c r="M67" s="89">
        <v>8766406</v>
      </c>
      <c r="N67" s="89">
        <v>1881366</v>
      </c>
      <c r="O67" s="132">
        <v>34848904</v>
      </c>
      <c r="P67" s="92">
        <v>34848904</v>
      </c>
    </row>
    <row r="68" spans="3:16" s="61" customFormat="1" ht="30" customHeight="1">
      <c r="C68" s="62"/>
      <c r="D68" s="74" t="s">
        <v>64</v>
      </c>
      <c r="E68" s="75"/>
      <c r="F68" s="65">
        <v>0</v>
      </c>
      <c r="G68" s="65">
        <v>0</v>
      </c>
      <c r="H68" s="66">
        <v>0</v>
      </c>
      <c r="I68" s="138">
        <v>0</v>
      </c>
      <c r="J68" s="65">
        <v>311940</v>
      </c>
      <c r="K68" s="65">
        <v>401271</v>
      </c>
      <c r="L68" s="65">
        <v>204104</v>
      </c>
      <c r="M68" s="65">
        <v>136224</v>
      </c>
      <c r="N68" s="65">
        <v>322398</v>
      </c>
      <c r="O68" s="130">
        <v>1375937</v>
      </c>
      <c r="P68" s="68">
        <v>1375937</v>
      </c>
    </row>
    <row r="69" spans="3:16" s="61" customFormat="1" ht="30" customHeight="1">
      <c r="C69" s="62"/>
      <c r="D69" s="74" t="s">
        <v>80</v>
      </c>
      <c r="E69" s="75"/>
      <c r="F69" s="65">
        <v>0</v>
      </c>
      <c r="G69" s="65">
        <v>0</v>
      </c>
      <c r="H69" s="66">
        <v>0</v>
      </c>
      <c r="I69" s="138">
        <v>0</v>
      </c>
      <c r="J69" s="65">
        <v>39639149</v>
      </c>
      <c r="K69" s="65">
        <v>31131782</v>
      </c>
      <c r="L69" s="65">
        <v>24233135</v>
      </c>
      <c r="M69" s="65">
        <v>16520882</v>
      </c>
      <c r="N69" s="65">
        <v>10206307</v>
      </c>
      <c r="O69" s="130">
        <v>121731255</v>
      </c>
      <c r="P69" s="68">
        <v>121731255</v>
      </c>
    </row>
    <row r="70" spans="3:16" s="61" customFormat="1" ht="30" customHeight="1">
      <c r="C70" s="62"/>
      <c r="D70" s="74" t="s">
        <v>65</v>
      </c>
      <c r="E70" s="75"/>
      <c r="F70" s="65">
        <v>0</v>
      </c>
      <c r="G70" s="65">
        <v>90576</v>
      </c>
      <c r="H70" s="66">
        <v>90576</v>
      </c>
      <c r="I70" s="136">
        <v>0</v>
      </c>
      <c r="J70" s="65">
        <v>3791463</v>
      </c>
      <c r="K70" s="65">
        <v>3909037</v>
      </c>
      <c r="L70" s="65">
        <v>7581269</v>
      </c>
      <c r="M70" s="65">
        <v>4303701</v>
      </c>
      <c r="N70" s="65">
        <v>5601411</v>
      </c>
      <c r="O70" s="130">
        <v>25186881</v>
      </c>
      <c r="P70" s="68">
        <v>25277457</v>
      </c>
    </row>
    <row r="71" spans="3:16" s="61" customFormat="1" ht="30" customHeight="1">
      <c r="C71" s="62"/>
      <c r="D71" s="74" t="s">
        <v>66</v>
      </c>
      <c r="E71" s="75"/>
      <c r="F71" s="65">
        <v>646021</v>
      </c>
      <c r="G71" s="65">
        <v>1482770</v>
      </c>
      <c r="H71" s="66">
        <v>2128791</v>
      </c>
      <c r="I71" s="136">
        <v>0</v>
      </c>
      <c r="J71" s="65">
        <v>14247442</v>
      </c>
      <c r="K71" s="65">
        <v>8781847</v>
      </c>
      <c r="L71" s="65">
        <v>12688553</v>
      </c>
      <c r="M71" s="65">
        <v>5904144</v>
      </c>
      <c r="N71" s="65">
        <v>3512317</v>
      </c>
      <c r="O71" s="130">
        <v>45134303</v>
      </c>
      <c r="P71" s="68">
        <v>47263094</v>
      </c>
    </row>
    <row r="72" spans="3:16" s="61" customFormat="1" ht="30" customHeight="1">
      <c r="C72" s="62"/>
      <c r="D72" s="74" t="s">
        <v>67</v>
      </c>
      <c r="E72" s="75"/>
      <c r="F72" s="65">
        <v>0</v>
      </c>
      <c r="G72" s="65">
        <v>428139</v>
      </c>
      <c r="H72" s="66">
        <v>428139</v>
      </c>
      <c r="I72" s="138">
        <v>0</v>
      </c>
      <c r="J72" s="65">
        <v>12058720</v>
      </c>
      <c r="K72" s="65">
        <v>23317234</v>
      </c>
      <c r="L72" s="65">
        <v>22696601</v>
      </c>
      <c r="M72" s="65">
        <v>19823809</v>
      </c>
      <c r="N72" s="65">
        <v>7441351</v>
      </c>
      <c r="O72" s="130">
        <v>85337715</v>
      </c>
      <c r="P72" s="68">
        <v>85765854</v>
      </c>
    </row>
    <row r="73" spans="3:16" s="61" customFormat="1" ht="30" customHeight="1">
      <c r="C73" s="62"/>
      <c r="D73" s="74" t="s">
        <v>68</v>
      </c>
      <c r="E73" s="75"/>
      <c r="F73" s="65">
        <v>0</v>
      </c>
      <c r="G73" s="65">
        <v>0</v>
      </c>
      <c r="H73" s="66">
        <v>0</v>
      </c>
      <c r="I73" s="138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130">
        <v>0</v>
      </c>
      <c r="P73" s="68">
        <v>0</v>
      </c>
    </row>
    <row r="74" spans="3:16" s="61" customFormat="1" ht="30" customHeight="1">
      <c r="C74" s="62"/>
      <c r="D74" s="193" t="s">
        <v>69</v>
      </c>
      <c r="E74" s="200"/>
      <c r="F74" s="65">
        <v>0</v>
      </c>
      <c r="G74" s="65">
        <v>0</v>
      </c>
      <c r="H74" s="66">
        <v>0</v>
      </c>
      <c r="I74" s="138">
        <v>0</v>
      </c>
      <c r="J74" s="65">
        <v>981693</v>
      </c>
      <c r="K74" s="65">
        <v>1554624</v>
      </c>
      <c r="L74" s="65">
        <v>17040589</v>
      </c>
      <c r="M74" s="65">
        <v>41256672</v>
      </c>
      <c r="N74" s="65">
        <v>40861893</v>
      </c>
      <c r="O74" s="130">
        <v>101695471</v>
      </c>
      <c r="P74" s="68">
        <v>101695471</v>
      </c>
    </row>
    <row r="75" spans="3:16" s="61" customFormat="1" ht="30" customHeight="1" thickBot="1">
      <c r="C75" s="76"/>
      <c r="D75" s="195" t="s">
        <v>70</v>
      </c>
      <c r="E75" s="196"/>
      <c r="F75" s="93">
        <v>0</v>
      </c>
      <c r="G75" s="93">
        <v>0</v>
      </c>
      <c r="H75" s="94">
        <v>0</v>
      </c>
      <c r="I75" s="139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3">
        <v>0</v>
      </c>
      <c r="P75" s="96">
        <v>0</v>
      </c>
    </row>
    <row r="76" spans="3:16" s="61" customFormat="1" ht="30" customHeight="1">
      <c r="C76" s="59" t="s">
        <v>71</v>
      </c>
      <c r="D76" s="83"/>
      <c r="E76" s="84"/>
      <c r="F76" s="60">
        <v>0</v>
      </c>
      <c r="G76" s="60">
        <v>0</v>
      </c>
      <c r="H76" s="85">
        <v>0</v>
      </c>
      <c r="I76" s="140">
        <v>0</v>
      </c>
      <c r="J76" s="60">
        <v>42685221</v>
      </c>
      <c r="K76" s="60">
        <v>54879163</v>
      </c>
      <c r="L76" s="60">
        <v>100159008</v>
      </c>
      <c r="M76" s="60">
        <v>207330022</v>
      </c>
      <c r="N76" s="60">
        <v>177153495</v>
      </c>
      <c r="O76" s="129">
        <v>582206909</v>
      </c>
      <c r="P76" s="87">
        <v>582206909</v>
      </c>
    </row>
    <row r="77" spans="3:16" s="61" customFormat="1" ht="30" customHeight="1">
      <c r="C77" s="62"/>
      <c r="D77" s="74" t="s">
        <v>72</v>
      </c>
      <c r="E77" s="75"/>
      <c r="F77" s="65">
        <v>0</v>
      </c>
      <c r="G77" s="65">
        <v>0</v>
      </c>
      <c r="H77" s="66">
        <v>0</v>
      </c>
      <c r="I77" s="138">
        <v>0</v>
      </c>
      <c r="J77" s="65">
        <v>3333844</v>
      </c>
      <c r="K77" s="65">
        <v>7562634</v>
      </c>
      <c r="L77" s="65">
        <v>43624911</v>
      </c>
      <c r="M77" s="65">
        <v>106515844</v>
      </c>
      <c r="N77" s="65">
        <v>100437516</v>
      </c>
      <c r="O77" s="130">
        <v>261474749</v>
      </c>
      <c r="P77" s="68">
        <v>261474749</v>
      </c>
    </row>
    <row r="78" spans="3:16" s="61" customFormat="1" ht="30" customHeight="1">
      <c r="C78" s="62"/>
      <c r="D78" s="74" t="s">
        <v>73</v>
      </c>
      <c r="E78" s="75"/>
      <c r="F78" s="65">
        <v>0</v>
      </c>
      <c r="G78" s="65">
        <v>0</v>
      </c>
      <c r="H78" s="66">
        <v>0</v>
      </c>
      <c r="I78" s="138">
        <v>0</v>
      </c>
      <c r="J78" s="65">
        <v>36265943</v>
      </c>
      <c r="K78" s="65">
        <v>42429017</v>
      </c>
      <c r="L78" s="65">
        <v>43995117</v>
      </c>
      <c r="M78" s="65">
        <v>49605780</v>
      </c>
      <c r="N78" s="65">
        <v>23635180</v>
      </c>
      <c r="O78" s="130">
        <v>195931037</v>
      </c>
      <c r="P78" s="68">
        <v>195931037</v>
      </c>
    </row>
    <row r="79" spans="3:16" s="61" customFormat="1" ht="30" customHeight="1" thickBot="1">
      <c r="C79" s="76"/>
      <c r="D79" s="77" t="s">
        <v>74</v>
      </c>
      <c r="E79" s="78"/>
      <c r="F79" s="79">
        <v>0</v>
      </c>
      <c r="G79" s="79">
        <v>0</v>
      </c>
      <c r="H79" s="80">
        <v>0</v>
      </c>
      <c r="I79" s="141">
        <v>0</v>
      </c>
      <c r="J79" s="79">
        <v>3085434</v>
      </c>
      <c r="K79" s="79">
        <v>4887512</v>
      </c>
      <c r="L79" s="79">
        <v>12538980</v>
      </c>
      <c r="M79" s="79">
        <v>51208398</v>
      </c>
      <c r="N79" s="79">
        <v>53080799</v>
      </c>
      <c r="O79" s="131">
        <v>124801123</v>
      </c>
      <c r="P79" s="82">
        <v>124801123</v>
      </c>
    </row>
    <row r="80" spans="3:16" s="61" customFormat="1" ht="30" customHeight="1" thickBot="1">
      <c r="C80" s="197" t="s">
        <v>75</v>
      </c>
      <c r="D80" s="198"/>
      <c r="E80" s="198"/>
      <c r="F80" s="99">
        <f>SUM(F46,F66,F76)</f>
        <v>50233323</v>
      </c>
      <c r="G80" s="99">
        <f>SUM(G46,G66,G76)</f>
        <v>83757591</v>
      </c>
      <c r="H80" s="101">
        <f>SUM(F80:G80)</f>
        <v>133990914</v>
      </c>
      <c r="I80" s="142">
        <f aca="true" t="shared" si="5" ref="I80:N80">SUM(I46,I66,I76)</f>
        <v>0</v>
      </c>
      <c r="J80" s="99">
        <f t="shared" si="5"/>
        <v>330955278</v>
      </c>
      <c r="K80" s="99">
        <f t="shared" si="5"/>
        <v>317328786</v>
      </c>
      <c r="L80" s="99">
        <f t="shared" si="5"/>
        <v>331572398</v>
      </c>
      <c r="M80" s="99">
        <f t="shared" si="5"/>
        <v>425015183</v>
      </c>
      <c r="N80" s="99">
        <f t="shared" si="5"/>
        <v>319036647</v>
      </c>
      <c r="O80" s="134">
        <f>SUM(I80:N80)</f>
        <v>1723908292</v>
      </c>
      <c r="P80" s="103">
        <f>SUM(O80,H80)</f>
        <v>1857899206</v>
      </c>
    </row>
    <row r="81" ht="12.75" thickTop="1"/>
  </sheetData>
  <sheetProtection/>
  <mergeCells count="15">
    <mergeCell ref="D38:E38"/>
    <mergeCell ref="D39:E39"/>
    <mergeCell ref="C44:E44"/>
    <mergeCell ref="D74:E74"/>
    <mergeCell ref="D75:E75"/>
    <mergeCell ref="C80:E80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情報政策課</cp:lastModifiedBy>
  <cp:lastPrinted>2016-03-11T07:46:44Z</cp:lastPrinted>
  <dcterms:created xsi:type="dcterms:W3CDTF">2012-04-10T04:28:23Z</dcterms:created>
  <dcterms:modified xsi:type="dcterms:W3CDTF">2018-07-02T01:45:55Z</dcterms:modified>
  <cp:category/>
  <cp:version/>
  <cp:contentType/>
  <cp:contentStatus/>
</cp:coreProperties>
</file>