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<sst xmlns="http://schemas.openxmlformats.org/spreadsheetml/2006/main" count="283" uniqueCount="93">
  <si>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</si>
  <si>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</si>
  <si>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</si>
  <si>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</si>
  <si>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</si>
  <si>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</si>
  <si>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</si>
  <si>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</si>
  <si>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</si>
  <si>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</si>
  <si>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</si>
  <si>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</si>
  <si>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</si>
  <si>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</si>
  <si>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</si>
  <si>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</si>
  <si>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</si>
  <si>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</si>
  <si>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</si>
  <si>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</si>
  <si>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</si>
  <si>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</si>
  <si>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</si>
  <si>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</si>
  <si>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</si>
  <si>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</si>
  <si>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</si>
  <si>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</si>
  <si>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</si>
  <si>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</si>
  <si>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</si>
  <si>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</si>
  <si>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</si>
  <si>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</si>
  <si>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</si>
  <si>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</si>
  <si>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</si>
  <si>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</si>
  <si>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</si>
  <si>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</si>
  <si>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</si>
  <si>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</si>
  <si>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</si>
  <si>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</si>
  <si>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</si>
  <si>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</si>
  <si>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</si>
  <si>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</si>
  <si>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</si>
  <si>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</si>
  <si>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</si>
  <si>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</si>
  <si>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</si>
  <si>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</si>
  <si>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</si>
  <si>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</si>
  <si>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</si>
  <si>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</si>
  <si>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</si>
  <si>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</si>
  <si>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</si>
  <si>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</si>
  <si>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</si>
  <si>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</si>
  <si>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</si>
  <si>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</si>
  <si>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</si>
  <si>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</si>
  <si>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</si>
  <si>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</si>
  <si>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</si>
  <si>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</si>
  <si>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</si>
  <si>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</si>
  <si>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</si>
  <si>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</si>
  <si>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</si>
  <si>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</si>
  <si>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</si>
  <si>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</si>
  <si>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</si>
  <si>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</si>
  <si>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</si>
  <si>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</si>
  <si>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</si>
  <si>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</si>
  <si>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</si>
  <si>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</si>
  <si>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</si>
  <si>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</si>
  <si>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</si>
  <si>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11月分）</t>
  </si>
  <si>
    <t>（令和 03年 11月分）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</si>
</sst>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6" fontId="48" fillId="0" borderId="46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49" xfId="0" applyNumberFormat="1" applyFont="1" applyFill="1" applyBorder="1" applyAlignment="1">
      <alignment vertical="center"/>
    </xf>
    <xf numFmtId="178" fontId="48" fillId="0" borderId="50" xfId="0" applyNumberFormat="1" applyFont="1" applyFill="1" applyBorder="1" applyAlignment="1">
      <alignment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0" fontId="48" fillId="0" borderId="56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9" xfId="0" applyNumberFormat="1" applyFont="1" applyFill="1" applyBorder="1" applyAlignment="1" applyProtection="1">
      <alignment vertical="center" shrinkToFit="1"/>
      <protection locked="0"/>
    </xf>
    <xf numFmtId="178" fontId="48" fillId="0" borderId="60" xfId="0" applyNumberFormat="1" applyFont="1" applyFill="1" applyBorder="1" applyAlignment="1" applyProtection="1">
      <alignment vertical="center" shrinkToFit="1"/>
      <protection locked="0"/>
    </xf>
    <xf numFmtId="178" fontId="48" fillId="0" borderId="48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62" xfId="0" applyNumberFormat="1" applyFont="1" applyFill="1" applyBorder="1" applyAlignment="1">
      <alignment vertical="center"/>
    </xf>
    <xf numFmtId="178" fontId="48" fillId="0" borderId="63" xfId="0" applyNumberFormat="1" applyFont="1" applyFill="1" applyBorder="1" applyAlignment="1">
      <alignment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62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6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8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79" xfId="0" applyNumberFormat="1" applyFont="1" applyFill="1" applyBorder="1" applyAlignment="1" applyProtection="1">
      <alignment vertical="center" shrinkToFit="1"/>
      <protection/>
    </xf>
    <xf numFmtId="178" fontId="48" fillId="0" borderId="80" xfId="0" applyNumberFormat="1" applyFont="1" applyFill="1" applyBorder="1" applyAlignment="1" applyProtection="1">
      <alignment vertical="center" shrinkToFit="1"/>
      <protection/>
    </xf>
    <xf numFmtId="178" fontId="48" fillId="0" borderId="81" xfId="0" applyNumberFormat="1" applyFont="1" applyFill="1" applyBorder="1" applyAlignment="1" applyProtection="1">
      <alignment vertical="center" shrinkToFit="1"/>
      <protection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>
      <alignment vertical="center" shrinkToFit="1"/>
    </xf>
    <xf numFmtId="0" fontId="48" fillId="0" borderId="56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94" xfId="0" applyNumberFormat="1" applyFont="1" applyFill="1" applyBorder="1" applyAlignment="1">
      <alignment vertical="center"/>
    </xf>
    <xf numFmtId="178" fontId="52" fillId="0" borderId="95" xfId="0" applyNumberFormat="1" applyFont="1" applyFill="1" applyBorder="1" applyAlignment="1">
      <alignment vertical="center"/>
    </xf>
    <xf numFmtId="0" fontId="48" fillId="0" borderId="96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7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98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6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99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2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8" xfId="0" applyFont="1" applyFill="1" applyBorder="1" applyAlignment="1">
      <alignment horizontal="left" vertical="center"/>
    </xf>
    <xf numFmtId="0" fontId="50" fillId="0" borderId="109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3" sqref="F3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67" t="s">
        <v>21</v>
      </c>
      <c r="G1" s="167"/>
      <c r="H1" s="167"/>
      <c r="I1" s="167"/>
      <c r="J1" s="167"/>
      <c r="K1" s="167"/>
      <c r="L1" s="167"/>
      <c r="M1" s="167"/>
      <c r="N1" s="167"/>
      <c r="O1" s="4"/>
    </row>
    <row r="2" spans="5:16" ht="45" customHeight="1">
      <c r="E2" s="5"/>
      <c r="F2" s="168" t="s">
        <v>91</v>
      </c>
      <c r="G2" s="168"/>
      <c r="H2" s="168"/>
      <c r="I2" s="168"/>
      <c r="J2" s="168"/>
      <c r="K2" s="169"/>
      <c r="L2" s="169"/>
      <c r="M2" s="169"/>
      <c r="N2" s="169"/>
      <c r="O2" s="161">
        <v>41009</v>
      </c>
      <c r="P2" s="161"/>
    </row>
    <row r="3" spans="6:17" ht="30" customHeight="1">
      <c r="F3" s="57"/>
      <c r="G3" s="57"/>
      <c r="H3" s="57"/>
      <c r="I3" s="57"/>
      <c r="J3" s="57"/>
      <c r="N3" s="58"/>
      <c r="O3" s="161" t="s">
        <v>0</v>
      </c>
      <c r="P3" s="161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7"/>
      <c r="Q4" s="10"/>
    </row>
    <row r="5" spans="6:17" ht="7.5" customHeight="1" thickBot="1">
      <c r="F5" s="57"/>
      <c r="G5" s="57"/>
      <c r="H5" s="57"/>
      <c r="I5" s="57"/>
      <c r="J5" s="57"/>
      <c r="N5" s="58"/>
      <c r="O5" s="97"/>
      <c r="P5" s="97"/>
      <c r="Q5" s="10"/>
    </row>
    <row r="6" spans="3:19" ht="45" customHeight="1">
      <c r="C6" s="157" t="s">
        <v>20</v>
      </c>
      <c r="D6" s="158"/>
      <c r="E6" s="159"/>
      <c r="F6" s="160" t="s">
        <v>80</v>
      </c>
      <c r="G6" s="159"/>
      <c r="H6" s="158" t="s">
        <v>81</v>
      </c>
      <c r="I6" s="158"/>
      <c r="J6" s="160" t="s">
        <v>82</v>
      </c>
      <c r="K6" s="174"/>
      <c r="L6" s="158" t="s">
        <v>85</v>
      </c>
      <c r="M6" s="172"/>
      <c r="P6" s="58"/>
      <c r="Q6" s="97"/>
      <c r="R6" s="97"/>
      <c r="S6" s="10"/>
    </row>
    <row r="7" spans="3:19" ht="45" customHeight="1" thickBot="1">
      <c r="C7" s="182" t="s">
        <v>19</v>
      </c>
      <c r="D7" s="183"/>
      <c r="E7" s="183"/>
      <c r="F7" s="177">
        <v>42846</v>
      </c>
      <c r="G7" s="171"/>
      <c r="H7" s="170">
        <v>30628</v>
      </c>
      <c r="I7" s="171"/>
      <c r="J7" s="177">
        <v>17921</v>
      </c>
      <c r="K7" s="178"/>
      <c r="L7" s="170">
        <f>SUM(F7:K7)</f>
        <v>91395</v>
      </c>
      <c r="M7" s="173"/>
      <c r="P7" s="58"/>
      <c r="Q7" s="97"/>
      <c r="R7" s="97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7"/>
      <c r="T8" s="97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79"/>
      <c r="O10" s="179"/>
      <c r="P10" s="179"/>
      <c r="Q10" s="18"/>
    </row>
    <row r="11" spans="3:17" ht="49.5" customHeight="1">
      <c r="C11" s="147"/>
      <c r="D11" s="148"/>
      <c r="E11" s="148"/>
      <c r="F11" s="68" t="s">
        <v>10</v>
      </c>
      <c r="G11" s="68" t="s">
        <v>28</v>
      </c>
      <c r="H11" s="94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8" t="s">
        <v>83</v>
      </c>
      <c r="Q11" s="20"/>
    </row>
    <row r="12" spans="3:17" ht="49.5" customHeight="1">
      <c r="C12" s="99" t="s">
        <v>86</v>
      </c>
      <c r="D12" s="95"/>
      <c r="E12" s="95"/>
      <c r="F12" s="72">
        <f>SUM(F13:F15)</f>
        <v>3861</v>
      </c>
      <c r="G12" s="72">
        <f>SUM(G13:G15)</f>
        <v>2547</v>
      </c>
      <c r="H12" s="105">
        <f>SUM(H13:H15)</f>
        <v>6408</v>
      </c>
      <c r="I12" s="73">
        <v>0</v>
      </c>
      <c r="J12" s="72">
        <f aca="true" t="shared" si="0" ref="J12:O12">SUM(J13:J15)</f>
        <v>4587</v>
      </c>
      <c r="K12" s="72">
        <f t="shared" si="0"/>
        <v>2614</v>
      </c>
      <c r="L12" s="72">
        <f t="shared" si="0"/>
        <v>2059</v>
      </c>
      <c r="M12" s="72">
        <f t="shared" si="0"/>
        <v>2521</v>
      </c>
      <c r="N12" s="72">
        <f t="shared" si="0"/>
        <v>1355</v>
      </c>
      <c r="O12" s="105">
        <f t="shared" si="0"/>
        <v>13136</v>
      </c>
      <c r="P12" s="106">
        <f aca="true" t="shared" si="1" ref="P12:P17">H12+O12</f>
        <v>19544</v>
      </c>
      <c r="Q12" s="20"/>
    </row>
    <row r="13" spans="3:16" ht="49.5" customHeight="1">
      <c r="C13" s="99" t="s">
        <v>87</v>
      </c>
      <c r="D13" s="100"/>
      <c r="E13" s="100"/>
      <c r="F13" s="72">
        <v>438</v>
      </c>
      <c r="G13" s="72">
        <v>298</v>
      </c>
      <c r="H13" s="105">
        <f>SUM(F13:G13)</f>
        <v>736</v>
      </c>
      <c r="I13" s="73">
        <v>0</v>
      </c>
      <c r="J13" s="72">
        <v>467</v>
      </c>
      <c r="K13" s="72">
        <v>260</v>
      </c>
      <c r="L13" s="72">
        <v>210</v>
      </c>
      <c r="M13" s="72">
        <v>208</v>
      </c>
      <c r="N13" s="72">
        <v>130</v>
      </c>
      <c r="O13" s="105">
        <f>SUM(J13:N13)</f>
        <v>1275</v>
      </c>
      <c r="P13" s="106">
        <f t="shared" si="1"/>
        <v>2011</v>
      </c>
    </row>
    <row r="14" spans="3:16" ht="49.5" customHeight="1">
      <c r="C14" s="180" t="s">
        <v>88</v>
      </c>
      <c r="D14" s="181"/>
      <c r="E14" s="181"/>
      <c r="F14" s="72">
        <v>1596</v>
      </c>
      <c r="G14" s="72">
        <v>889</v>
      </c>
      <c r="H14" s="105">
        <f>SUM(F14:G14)</f>
        <v>2485</v>
      </c>
      <c r="I14" s="73">
        <v>0</v>
      </c>
      <c r="J14" s="72">
        <v>1590</v>
      </c>
      <c r="K14" s="72">
        <v>741</v>
      </c>
      <c r="L14" s="72">
        <v>519</v>
      </c>
      <c r="M14" s="72">
        <v>614</v>
      </c>
      <c r="N14" s="72">
        <v>317</v>
      </c>
      <c r="O14" s="105">
        <f>SUM(J14:N14)</f>
        <v>3781</v>
      </c>
      <c r="P14" s="106">
        <f t="shared" si="1"/>
        <v>6266</v>
      </c>
    </row>
    <row r="15" spans="3:16" ht="49.5" customHeight="1">
      <c r="C15" s="99" t="s">
        <v>89</v>
      </c>
      <c r="D15" s="100"/>
      <c r="E15" s="100"/>
      <c r="F15" s="72">
        <v>1827</v>
      </c>
      <c r="G15" s="72">
        <v>1360</v>
      </c>
      <c r="H15" s="105">
        <f>SUM(F15:G15)</f>
        <v>3187</v>
      </c>
      <c r="I15" s="73"/>
      <c r="J15" s="72">
        <v>2530</v>
      </c>
      <c r="K15" s="72">
        <v>1613</v>
      </c>
      <c r="L15" s="72">
        <v>1330</v>
      </c>
      <c r="M15" s="72">
        <v>1699</v>
      </c>
      <c r="N15" s="72">
        <v>908</v>
      </c>
      <c r="O15" s="105">
        <f>SUM(J15:N15)</f>
        <v>8080</v>
      </c>
      <c r="P15" s="106">
        <f t="shared" si="1"/>
        <v>11267</v>
      </c>
    </row>
    <row r="16" spans="3:16" ht="49.5" customHeight="1">
      <c r="C16" s="180" t="s">
        <v>90</v>
      </c>
      <c r="D16" s="181"/>
      <c r="E16" s="181"/>
      <c r="F16" s="72">
        <v>27</v>
      </c>
      <c r="G16" s="72">
        <v>49</v>
      </c>
      <c r="H16" s="105">
        <f>SUM(F16:G16)</f>
        <v>76</v>
      </c>
      <c r="I16" s="73">
        <v>0</v>
      </c>
      <c r="J16" s="72">
        <v>67</v>
      </c>
      <c r="K16" s="72">
        <v>39</v>
      </c>
      <c r="L16" s="72">
        <v>39</v>
      </c>
      <c r="M16" s="72">
        <v>41</v>
      </c>
      <c r="N16" s="72">
        <v>26</v>
      </c>
      <c r="O16" s="105">
        <f>SUM(J16:N16)</f>
        <v>212</v>
      </c>
      <c r="P16" s="106">
        <f t="shared" si="1"/>
        <v>288</v>
      </c>
    </row>
    <row r="17" spans="3:16" ht="49.5" customHeight="1" thickBot="1">
      <c r="C17" s="175" t="s">
        <v>14</v>
      </c>
      <c r="D17" s="176"/>
      <c r="E17" s="176"/>
      <c r="F17" s="74">
        <f>F12+F16</f>
        <v>3888</v>
      </c>
      <c r="G17" s="74">
        <f>G12+G16</f>
        <v>2596</v>
      </c>
      <c r="H17" s="74">
        <f>H12+H16</f>
        <v>6484</v>
      </c>
      <c r="I17" s="107">
        <v>0</v>
      </c>
      <c r="J17" s="74">
        <f aca="true" t="shared" si="2" ref="J17:O17">J12+J16</f>
        <v>4654</v>
      </c>
      <c r="K17" s="74">
        <f t="shared" si="2"/>
        <v>2653</v>
      </c>
      <c r="L17" s="74">
        <f t="shared" si="2"/>
        <v>2098</v>
      </c>
      <c r="M17" s="74">
        <f t="shared" si="2"/>
        <v>2562</v>
      </c>
      <c r="N17" s="74">
        <f t="shared" si="2"/>
        <v>1381</v>
      </c>
      <c r="O17" s="74">
        <f t="shared" si="2"/>
        <v>13348</v>
      </c>
      <c r="P17" s="108">
        <f t="shared" si="1"/>
        <v>19832</v>
      </c>
    </row>
    <row r="18" ht="30" customHeight="1"/>
    <row r="19" spans="3:17" ht="39.75" customHeight="1">
      <c r="C19" s="59" t="s">
        <v>24</v>
      </c>
      <c r="E19" s="12"/>
      <c r="N19" s="75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47"/>
      <c r="D21" s="148"/>
      <c r="E21" s="148"/>
      <c r="F21" s="145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65" t="s">
        <v>84</v>
      </c>
      <c r="Q21" s="20"/>
    </row>
    <row r="22" spans="3:17" ht="49.5" customHeight="1">
      <c r="C22" s="151"/>
      <c r="D22" s="152"/>
      <c r="E22" s="152"/>
      <c r="F22" s="76" t="s">
        <v>7</v>
      </c>
      <c r="G22" s="76" t="s">
        <v>8</v>
      </c>
      <c r="H22" s="77" t="s">
        <v>9</v>
      </c>
      <c r="I22" s="78" t="s">
        <v>29</v>
      </c>
      <c r="J22" s="76" t="s">
        <v>1</v>
      </c>
      <c r="K22" s="79" t="s">
        <v>2</v>
      </c>
      <c r="L22" s="79" t="s">
        <v>3</v>
      </c>
      <c r="M22" s="79" t="s">
        <v>4</v>
      </c>
      <c r="N22" s="79" t="s">
        <v>5</v>
      </c>
      <c r="O22" s="80" t="s">
        <v>9</v>
      </c>
      <c r="P22" s="166"/>
      <c r="Q22" s="20"/>
    </row>
    <row r="23" spans="3:17" ht="49.5" customHeight="1">
      <c r="C23" s="93" t="s">
        <v>12</v>
      </c>
      <c r="D23" s="76"/>
      <c r="E23" s="76"/>
      <c r="F23" s="72">
        <v>1115</v>
      </c>
      <c r="G23" s="72">
        <v>1226</v>
      </c>
      <c r="H23" s="105">
        <f>SUM(F23:G23)</f>
        <v>2341</v>
      </c>
      <c r="I23" s="90"/>
      <c r="J23" s="72">
        <v>3315</v>
      </c>
      <c r="K23" s="72">
        <v>2003</v>
      </c>
      <c r="L23" s="72">
        <v>1157</v>
      </c>
      <c r="M23" s="72">
        <v>835</v>
      </c>
      <c r="N23" s="72">
        <v>344</v>
      </c>
      <c r="O23" s="105">
        <f>SUM(I23:N23)</f>
        <v>7654</v>
      </c>
      <c r="P23" s="106">
        <f>H23+O23</f>
        <v>9995</v>
      </c>
      <c r="Q23" s="20"/>
    </row>
    <row r="24" spans="3:16" ht="49.5" customHeight="1">
      <c r="C24" s="141" t="s">
        <v>13</v>
      </c>
      <c r="D24" s="142"/>
      <c r="E24" s="142"/>
      <c r="F24" s="72">
        <v>6</v>
      </c>
      <c r="G24" s="72">
        <v>23</v>
      </c>
      <c r="H24" s="105">
        <f>SUM(F24:G24)</f>
        <v>29</v>
      </c>
      <c r="I24" s="90"/>
      <c r="J24" s="72">
        <v>56</v>
      </c>
      <c r="K24" s="72">
        <v>33</v>
      </c>
      <c r="L24" s="72">
        <v>23</v>
      </c>
      <c r="M24" s="72">
        <v>13</v>
      </c>
      <c r="N24" s="72">
        <v>11</v>
      </c>
      <c r="O24" s="105">
        <f>SUM(I24:N24)</f>
        <v>136</v>
      </c>
      <c r="P24" s="106">
        <f>H24+O24</f>
        <v>165</v>
      </c>
    </row>
    <row r="25" spans="3:16" ht="49.5" customHeight="1" thickBot="1">
      <c r="C25" s="143" t="s">
        <v>14</v>
      </c>
      <c r="D25" s="144"/>
      <c r="E25" s="144"/>
      <c r="F25" s="74">
        <f>SUM(F23:F24)</f>
        <v>1121</v>
      </c>
      <c r="G25" s="74">
        <f>SUM(G23:G24)</f>
        <v>1249</v>
      </c>
      <c r="H25" s="109">
        <f>SUM(F25:G25)</f>
        <v>2370</v>
      </c>
      <c r="I25" s="110"/>
      <c r="J25" s="74">
        <f aca="true" t="shared" si="3" ref="J25:O25">SUM(J23:J24)</f>
        <v>3371</v>
      </c>
      <c r="K25" s="74">
        <f t="shared" si="3"/>
        <v>2036</v>
      </c>
      <c r="L25" s="74">
        <f t="shared" si="3"/>
        <v>1180</v>
      </c>
      <c r="M25" s="74">
        <f t="shared" si="3"/>
        <v>848</v>
      </c>
      <c r="N25" s="74">
        <f t="shared" si="3"/>
        <v>355</v>
      </c>
      <c r="O25" s="109">
        <f t="shared" si="3"/>
        <v>7790</v>
      </c>
      <c r="P25" s="108">
        <f>H25+O25</f>
        <v>10160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47"/>
      <c r="D29" s="148"/>
      <c r="E29" s="148"/>
      <c r="F29" s="145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65" t="s">
        <v>84</v>
      </c>
      <c r="Q29" s="20"/>
    </row>
    <row r="30" spans="3:17" ht="49.5" customHeight="1">
      <c r="C30" s="151"/>
      <c r="D30" s="152"/>
      <c r="E30" s="152"/>
      <c r="F30" s="76" t="s">
        <v>7</v>
      </c>
      <c r="G30" s="76" t="s">
        <v>8</v>
      </c>
      <c r="H30" s="77" t="s">
        <v>9</v>
      </c>
      <c r="I30" s="78" t="s">
        <v>29</v>
      </c>
      <c r="J30" s="76" t="s">
        <v>1</v>
      </c>
      <c r="K30" s="79" t="s">
        <v>2</v>
      </c>
      <c r="L30" s="79" t="s">
        <v>3</v>
      </c>
      <c r="M30" s="79" t="s">
        <v>4</v>
      </c>
      <c r="N30" s="79" t="s">
        <v>5</v>
      </c>
      <c r="O30" s="80" t="s">
        <v>9</v>
      </c>
      <c r="P30" s="166"/>
      <c r="Q30" s="20"/>
    </row>
    <row r="31" spans="3:17" ht="49.5" customHeight="1">
      <c r="C31" s="93" t="s">
        <v>12</v>
      </c>
      <c r="D31" s="76"/>
      <c r="E31" s="76"/>
      <c r="F31" s="72">
        <v>14</v>
      </c>
      <c r="G31" s="72">
        <v>16</v>
      </c>
      <c r="H31" s="105">
        <f>SUM(F31:G31)</f>
        <v>30</v>
      </c>
      <c r="I31" s="90"/>
      <c r="J31" s="72">
        <v>1038</v>
      </c>
      <c r="K31" s="72">
        <v>702</v>
      </c>
      <c r="L31" s="72">
        <v>554</v>
      </c>
      <c r="M31" s="72">
        <v>508</v>
      </c>
      <c r="N31" s="72">
        <v>274</v>
      </c>
      <c r="O31" s="105">
        <f>SUM(I31:N31)</f>
        <v>3076</v>
      </c>
      <c r="P31" s="106">
        <f>H31+O31</f>
        <v>3106</v>
      </c>
      <c r="Q31" s="20"/>
    </row>
    <row r="32" spans="3:16" ht="49.5" customHeight="1">
      <c r="C32" s="141" t="s">
        <v>13</v>
      </c>
      <c r="D32" s="142"/>
      <c r="E32" s="142"/>
      <c r="F32" s="72">
        <v>0</v>
      </c>
      <c r="G32" s="72">
        <v>0</v>
      </c>
      <c r="H32" s="105">
        <f>SUM(F32:G32)</f>
        <v>0</v>
      </c>
      <c r="I32" s="90"/>
      <c r="J32" s="72">
        <v>9</v>
      </c>
      <c r="K32" s="72">
        <v>5</v>
      </c>
      <c r="L32" s="72">
        <v>5</v>
      </c>
      <c r="M32" s="72">
        <v>2</v>
      </c>
      <c r="N32" s="72">
        <v>6</v>
      </c>
      <c r="O32" s="105">
        <f>SUM(I32:N32)</f>
        <v>27</v>
      </c>
      <c r="P32" s="106">
        <f>H32+O32</f>
        <v>27</v>
      </c>
    </row>
    <row r="33" spans="3:16" ht="49.5" customHeight="1" thickBot="1">
      <c r="C33" s="143" t="s">
        <v>14</v>
      </c>
      <c r="D33" s="144"/>
      <c r="E33" s="144"/>
      <c r="F33" s="74">
        <f>SUM(F31:F32)</f>
        <v>14</v>
      </c>
      <c r="G33" s="74">
        <f>SUM(G31:G32)</f>
        <v>16</v>
      </c>
      <c r="H33" s="109">
        <f>SUM(F33:G33)</f>
        <v>30</v>
      </c>
      <c r="I33" s="110"/>
      <c r="J33" s="74">
        <f>SUM(J31:J32)</f>
        <v>1047</v>
      </c>
      <c r="K33" s="74">
        <f>SUM(K31:K32)</f>
        <v>707</v>
      </c>
      <c r="L33" s="74">
        <f>SUM(L31:L32)</f>
        <v>559</v>
      </c>
      <c r="M33" s="74">
        <f>SUM(M31:M32)</f>
        <v>510</v>
      </c>
      <c r="N33" s="74">
        <f>SUM(N31:N32)</f>
        <v>280</v>
      </c>
      <c r="O33" s="109">
        <f>SUM(I33:N33)</f>
        <v>3103</v>
      </c>
      <c r="P33" s="108">
        <f>H33+O33</f>
        <v>3133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47"/>
      <c r="D37" s="148"/>
      <c r="E37" s="148"/>
      <c r="F37" s="145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64"/>
      <c r="O37" s="162" t="s">
        <v>84</v>
      </c>
      <c r="P37" s="20"/>
      <c r="Q37" s="20"/>
    </row>
    <row r="38" spans="3:17" ht="49.5" customHeight="1" thickBot="1">
      <c r="C38" s="149"/>
      <c r="D38" s="150"/>
      <c r="E38" s="150"/>
      <c r="F38" s="83" t="s">
        <v>7</v>
      </c>
      <c r="G38" s="83" t="s">
        <v>8</v>
      </c>
      <c r="H38" s="84" t="s">
        <v>9</v>
      </c>
      <c r="I38" s="85" t="s">
        <v>1</v>
      </c>
      <c r="J38" s="83" t="s">
        <v>2</v>
      </c>
      <c r="K38" s="86" t="s">
        <v>3</v>
      </c>
      <c r="L38" s="86" t="s">
        <v>4</v>
      </c>
      <c r="M38" s="86" t="s">
        <v>5</v>
      </c>
      <c r="N38" s="87" t="s">
        <v>11</v>
      </c>
      <c r="O38" s="163"/>
      <c r="P38" s="20"/>
      <c r="Q38" s="20"/>
    </row>
    <row r="39" spans="3:17" ht="49.5" customHeight="1">
      <c r="C39" s="96" t="s">
        <v>17</v>
      </c>
      <c r="D39" s="68"/>
      <c r="E39" s="68"/>
      <c r="F39" s="111">
        <f>SUM(F40:F41)</f>
        <v>0</v>
      </c>
      <c r="G39" s="111">
        <f>SUM(G40:G41)</f>
        <v>0</v>
      </c>
      <c r="H39" s="112">
        <f aca="true" t="shared" si="4" ref="H39:H51">SUM(F39:G39)</f>
        <v>0</v>
      </c>
      <c r="I39" s="113">
        <f>SUM(I40:I41)</f>
        <v>4</v>
      </c>
      <c r="J39" s="111">
        <f>SUM(J40:J41)</f>
        <v>12</v>
      </c>
      <c r="K39" s="111">
        <f>SUM(K40:K41)</f>
        <v>207</v>
      </c>
      <c r="L39" s="111">
        <f>SUM(L40:L41)</f>
        <v>517</v>
      </c>
      <c r="M39" s="111">
        <f>SUM(M40:M41)</f>
        <v>337</v>
      </c>
      <c r="N39" s="112">
        <f aca="true" t="shared" si="5" ref="N39:N47">SUM(I39:M39)</f>
        <v>1077</v>
      </c>
      <c r="O39" s="114">
        <f>H39+N39</f>
        <v>1077</v>
      </c>
      <c r="P39" s="20"/>
      <c r="Q39" s="20"/>
    </row>
    <row r="40" spans="3:15" ht="49.5" customHeight="1">
      <c r="C40" s="141" t="s">
        <v>12</v>
      </c>
      <c r="D40" s="142"/>
      <c r="E40" s="142"/>
      <c r="F40" s="72">
        <v>0</v>
      </c>
      <c r="G40" s="72">
        <v>0</v>
      </c>
      <c r="H40" s="105">
        <f t="shared" si="4"/>
        <v>0</v>
      </c>
      <c r="I40" s="81">
        <v>4</v>
      </c>
      <c r="J40" s="72">
        <v>12</v>
      </c>
      <c r="K40" s="72">
        <v>206</v>
      </c>
      <c r="L40" s="72">
        <v>516</v>
      </c>
      <c r="M40" s="72">
        <v>337</v>
      </c>
      <c r="N40" s="105">
        <f>SUM(I40:M40)</f>
        <v>1075</v>
      </c>
      <c r="O40" s="106">
        <f aca="true" t="shared" si="6" ref="O40:O50">H40+N40</f>
        <v>1075</v>
      </c>
    </row>
    <row r="41" spans="3:15" ht="49.5" customHeight="1" thickBot="1">
      <c r="C41" s="143" t="s">
        <v>13</v>
      </c>
      <c r="D41" s="144"/>
      <c r="E41" s="144"/>
      <c r="F41" s="74">
        <v>0</v>
      </c>
      <c r="G41" s="74">
        <v>0</v>
      </c>
      <c r="H41" s="109">
        <f t="shared" si="4"/>
        <v>0</v>
      </c>
      <c r="I41" s="82">
        <v>0</v>
      </c>
      <c r="J41" s="74">
        <v>0</v>
      </c>
      <c r="K41" s="74">
        <v>1</v>
      </c>
      <c r="L41" s="74">
        <v>1</v>
      </c>
      <c r="M41" s="74">
        <v>0</v>
      </c>
      <c r="N41" s="109">
        <f t="shared" si="5"/>
        <v>2</v>
      </c>
      <c r="O41" s="108">
        <f t="shared" si="6"/>
        <v>2</v>
      </c>
    </row>
    <row r="42" spans="3:15" ht="49.5" customHeight="1">
      <c r="C42" s="155" t="s">
        <v>30</v>
      </c>
      <c r="D42" s="156"/>
      <c r="E42" s="156"/>
      <c r="F42" s="111">
        <f>SUM(F43:F44)</f>
        <v>0</v>
      </c>
      <c r="G42" s="111">
        <f>SUM(G43:G44)</f>
        <v>0</v>
      </c>
      <c r="H42" s="112">
        <f t="shared" si="4"/>
        <v>0</v>
      </c>
      <c r="I42" s="113">
        <f>SUM(I43:I44)</f>
        <v>167</v>
      </c>
      <c r="J42" s="111">
        <f>SUM(J43:J44)</f>
        <v>135</v>
      </c>
      <c r="K42" s="111">
        <f>SUM(K43:K44)</f>
        <v>172</v>
      </c>
      <c r="L42" s="111">
        <f>SUM(L43:L44)</f>
        <v>219</v>
      </c>
      <c r="M42" s="111">
        <f>SUM(M43:M44)</f>
        <v>108</v>
      </c>
      <c r="N42" s="105">
        <f t="shared" si="5"/>
        <v>801</v>
      </c>
      <c r="O42" s="114">
        <f t="shared" si="6"/>
        <v>801</v>
      </c>
    </row>
    <row r="43" spans="3:15" ht="49.5" customHeight="1">
      <c r="C43" s="141" t="s">
        <v>12</v>
      </c>
      <c r="D43" s="142"/>
      <c r="E43" s="142"/>
      <c r="F43" s="72">
        <v>0</v>
      </c>
      <c r="G43" s="72">
        <v>0</v>
      </c>
      <c r="H43" s="105">
        <f t="shared" si="4"/>
        <v>0</v>
      </c>
      <c r="I43" s="81">
        <v>166</v>
      </c>
      <c r="J43" s="72">
        <v>134</v>
      </c>
      <c r="K43" s="72">
        <v>169</v>
      </c>
      <c r="L43" s="72">
        <v>208</v>
      </c>
      <c r="M43" s="72">
        <v>107</v>
      </c>
      <c r="N43" s="105">
        <f t="shared" si="5"/>
        <v>784</v>
      </c>
      <c r="O43" s="106">
        <f t="shared" si="6"/>
        <v>784</v>
      </c>
    </row>
    <row r="44" spans="3:15" ht="49.5" customHeight="1" thickBot="1">
      <c r="C44" s="143" t="s">
        <v>13</v>
      </c>
      <c r="D44" s="144"/>
      <c r="E44" s="144"/>
      <c r="F44" s="74">
        <v>0</v>
      </c>
      <c r="G44" s="74">
        <v>0</v>
      </c>
      <c r="H44" s="109">
        <f t="shared" si="4"/>
        <v>0</v>
      </c>
      <c r="I44" s="82">
        <v>1</v>
      </c>
      <c r="J44" s="74">
        <v>1</v>
      </c>
      <c r="K44" s="74">
        <v>3</v>
      </c>
      <c r="L44" s="74">
        <v>11</v>
      </c>
      <c r="M44" s="74">
        <v>1</v>
      </c>
      <c r="N44" s="109">
        <f t="shared" si="5"/>
        <v>17</v>
      </c>
      <c r="O44" s="108">
        <f t="shared" si="6"/>
        <v>17</v>
      </c>
    </row>
    <row r="45" spans="3:15" ht="49.5" customHeight="1">
      <c r="C45" s="155" t="s">
        <v>18</v>
      </c>
      <c r="D45" s="156"/>
      <c r="E45" s="156"/>
      <c r="F45" s="111">
        <f>SUM(F46:F47)</f>
        <v>0</v>
      </c>
      <c r="G45" s="111">
        <f>SUM(G46:G47)</f>
        <v>0</v>
      </c>
      <c r="H45" s="112">
        <f t="shared" si="4"/>
        <v>0</v>
      </c>
      <c r="I45" s="113">
        <f>SUM(I46:I47)</f>
        <v>0</v>
      </c>
      <c r="J45" s="111">
        <f>SUM(J46:J47)</f>
        <v>1</v>
      </c>
      <c r="K45" s="111">
        <f>SUM(K46:K47)</f>
        <v>8</v>
      </c>
      <c r="L45" s="111">
        <f>SUM(L46:L47)</f>
        <v>28</v>
      </c>
      <c r="M45" s="111">
        <f>SUM(M46:M47)</f>
        <v>19</v>
      </c>
      <c r="N45" s="112">
        <f>SUM(I45:M45)</f>
        <v>56</v>
      </c>
      <c r="O45" s="114">
        <f t="shared" si="6"/>
        <v>56</v>
      </c>
    </row>
    <row r="46" spans="3:15" ht="49.5" customHeight="1">
      <c r="C46" s="141" t="s">
        <v>12</v>
      </c>
      <c r="D46" s="142"/>
      <c r="E46" s="142"/>
      <c r="F46" s="72">
        <v>0</v>
      </c>
      <c r="G46" s="72">
        <v>0</v>
      </c>
      <c r="H46" s="105">
        <f t="shared" si="4"/>
        <v>0</v>
      </c>
      <c r="I46" s="81">
        <v>0</v>
      </c>
      <c r="J46" s="72">
        <v>1</v>
      </c>
      <c r="K46" s="72">
        <v>8</v>
      </c>
      <c r="L46" s="72">
        <v>28</v>
      </c>
      <c r="M46" s="72">
        <v>18</v>
      </c>
      <c r="N46" s="105">
        <f t="shared" si="5"/>
        <v>55</v>
      </c>
      <c r="O46" s="106">
        <f>H46+N46</f>
        <v>55</v>
      </c>
    </row>
    <row r="47" spans="3:15" ht="49.5" customHeight="1" thickBot="1">
      <c r="C47" s="143" t="s">
        <v>13</v>
      </c>
      <c r="D47" s="144"/>
      <c r="E47" s="144"/>
      <c r="F47" s="74">
        <v>0</v>
      </c>
      <c r="G47" s="74">
        <v>0</v>
      </c>
      <c r="H47" s="109">
        <f t="shared" si="4"/>
        <v>0</v>
      </c>
      <c r="I47" s="82">
        <v>0</v>
      </c>
      <c r="J47" s="74">
        <v>0</v>
      </c>
      <c r="K47" s="74">
        <v>0</v>
      </c>
      <c r="L47" s="74">
        <v>0</v>
      </c>
      <c r="M47" s="74">
        <v>1</v>
      </c>
      <c r="N47" s="109">
        <f t="shared" si="5"/>
        <v>1</v>
      </c>
      <c r="O47" s="108">
        <f t="shared" si="6"/>
        <v>1</v>
      </c>
    </row>
    <row r="48" spans="3:15" ht="49.5" customHeight="1">
      <c r="C48" s="155" t="s">
        <v>76</v>
      </c>
      <c r="D48" s="156"/>
      <c r="E48" s="156"/>
      <c r="F48" s="111">
        <f>SUM(F49:F50)</f>
        <v>0</v>
      </c>
      <c r="G48" s="111">
        <f>SUM(G49:G50)</f>
        <v>0</v>
      </c>
      <c r="H48" s="112">
        <f>SUM(F48:G48)</f>
        <v>0</v>
      </c>
      <c r="I48" s="113">
        <f>SUM(I49:I50)</f>
        <v>13</v>
      </c>
      <c r="J48" s="111">
        <f>SUM(J49:J50)</f>
        <v>20</v>
      </c>
      <c r="K48" s="111">
        <f>SUM(K49:K50)</f>
        <v>42</v>
      </c>
      <c r="L48" s="111">
        <f>SUM(L49:L50)</f>
        <v>156</v>
      </c>
      <c r="M48" s="111">
        <f>SUM(M49:M50)</f>
        <v>95</v>
      </c>
      <c r="N48" s="112">
        <f>SUM(I48:M48)</f>
        <v>326</v>
      </c>
      <c r="O48" s="114">
        <f>H48+N48</f>
        <v>326</v>
      </c>
    </row>
    <row r="49" spans="3:15" ht="49.5" customHeight="1">
      <c r="C49" s="141" t="s">
        <v>12</v>
      </c>
      <c r="D49" s="142"/>
      <c r="E49" s="142"/>
      <c r="F49" s="72">
        <v>0</v>
      </c>
      <c r="G49" s="72">
        <v>0</v>
      </c>
      <c r="H49" s="105">
        <f t="shared" si="4"/>
        <v>0</v>
      </c>
      <c r="I49" s="81">
        <v>13</v>
      </c>
      <c r="J49" s="72">
        <v>20</v>
      </c>
      <c r="K49" s="72">
        <v>42</v>
      </c>
      <c r="L49" s="72">
        <v>154</v>
      </c>
      <c r="M49" s="72">
        <v>92</v>
      </c>
      <c r="N49" s="105">
        <f>SUM(I49:M49)</f>
        <v>321</v>
      </c>
      <c r="O49" s="106">
        <f t="shared" si="6"/>
        <v>321</v>
      </c>
    </row>
    <row r="50" spans="3:15" ht="49.5" customHeight="1" thickBot="1">
      <c r="C50" s="143" t="s">
        <v>13</v>
      </c>
      <c r="D50" s="144"/>
      <c r="E50" s="144"/>
      <c r="F50" s="74">
        <v>0</v>
      </c>
      <c r="G50" s="74">
        <v>0</v>
      </c>
      <c r="H50" s="109">
        <f t="shared" si="4"/>
        <v>0</v>
      </c>
      <c r="I50" s="82">
        <v>0</v>
      </c>
      <c r="J50" s="74">
        <v>0</v>
      </c>
      <c r="K50" s="74">
        <v>0</v>
      </c>
      <c r="L50" s="74">
        <v>2</v>
      </c>
      <c r="M50" s="74">
        <v>3</v>
      </c>
      <c r="N50" s="109">
        <f>SUM(I50:M50)</f>
        <v>5</v>
      </c>
      <c r="O50" s="108">
        <f t="shared" si="6"/>
        <v>5</v>
      </c>
    </row>
    <row r="51" spans="3:15" ht="49.5" customHeight="1" thickBot="1">
      <c r="C51" s="153" t="s">
        <v>14</v>
      </c>
      <c r="D51" s="154"/>
      <c r="E51" s="154"/>
      <c r="F51" s="88">
        <v>0</v>
      </c>
      <c r="G51" s="88">
        <v>0</v>
      </c>
      <c r="H51" s="115">
        <f t="shared" si="4"/>
        <v>0</v>
      </c>
      <c r="I51" s="89">
        <v>183</v>
      </c>
      <c r="J51" s="88">
        <v>167</v>
      </c>
      <c r="K51" s="88">
        <v>428</v>
      </c>
      <c r="L51" s="88">
        <v>918</v>
      </c>
      <c r="M51" s="88">
        <v>556</v>
      </c>
      <c r="N51" s="115">
        <f>SUM(I51:M51)</f>
        <v>2252</v>
      </c>
      <c r="O51" s="116">
        <f>H51+N51</f>
        <v>2252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F4" sqref="F4"/>
      <selection pane="bottomLeft" activeCell="F17" sqref="F17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1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2" t="s">
        <v>7</v>
      </c>
      <c r="G8" s="102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2350</v>
      </c>
      <c r="G10" s="117">
        <f>SUM(G11,G17,G20,G25,G29,G30)</f>
        <v>2783</v>
      </c>
      <c r="H10" s="118">
        <f>SUM(F10:G10)</f>
        <v>5133</v>
      </c>
      <c r="I10" s="119"/>
      <c r="J10" s="117">
        <f>SUM(J11,J17,J20,J25,J29,J30)</f>
        <v>9292</v>
      </c>
      <c r="K10" s="117">
        <f>SUM(K11,K17,K20,K25,K29,K30)</f>
        <v>6405</v>
      </c>
      <c r="L10" s="117">
        <f>SUM(L11,L17,L20,L25,L29,L30)</f>
        <v>3755</v>
      </c>
      <c r="M10" s="117">
        <f>SUM(M11,M17,M20,M25,M29,M30)</f>
        <v>2791</v>
      </c>
      <c r="N10" s="117">
        <f>SUM(N11,N17,N20,N25,N29,N30)</f>
        <v>1192</v>
      </c>
      <c r="O10" s="118">
        <f>SUM(I10:N10)</f>
        <v>23435</v>
      </c>
      <c r="P10" s="120">
        <f>SUM(O10,H10)</f>
        <v>28568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151</v>
      </c>
      <c r="G11" s="121">
        <f>SUM(G12:G16)</f>
        <v>210</v>
      </c>
      <c r="H11" s="122">
        <f aca="true" t="shared" si="0" ref="H11:H74">SUM(F11:G11)</f>
        <v>361</v>
      </c>
      <c r="I11" s="123"/>
      <c r="J11" s="121">
        <f>SUM(J12:J16)</f>
        <v>2120</v>
      </c>
      <c r="K11" s="121">
        <f>SUM(K12:K16)</f>
        <v>1596</v>
      </c>
      <c r="L11" s="121">
        <f>SUM(L12:L16)</f>
        <v>888</v>
      </c>
      <c r="M11" s="121">
        <f>SUM(M12:M16)</f>
        <v>741</v>
      </c>
      <c r="N11" s="121">
        <f>SUM(N12:N16)</f>
        <v>402</v>
      </c>
      <c r="O11" s="122">
        <f aca="true" t="shared" si="1" ref="O11:O74">SUM(I11:N11)</f>
        <v>5747</v>
      </c>
      <c r="P11" s="124">
        <f aca="true" t="shared" si="2" ref="P11:P74">SUM(O11,H11)</f>
        <v>6108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1</v>
      </c>
      <c r="H12" s="122">
        <f>SUM(F12:G12)</f>
        <v>1</v>
      </c>
      <c r="I12" s="91"/>
      <c r="J12" s="52">
        <v>1126</v>
      </c>
      <c r="K12" s="52">
        <v>645</v>
      </c>
      <c r="L12" s="52">
        <v>298</v>
      </c>
      <c r="M12" s="52">
        <v>203</v>
      </c>
      <c r="N12" s="52">
        <v>103</v>
      </c>
      <c r="O12" s="122">
        <f t="shared" si="1"/>
        <v>2375</v>
      </c>
      <c r="P12" s="124">
        <f t="shared" si="2"/>
        <v>2376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4</v>
      </c>
      <c r="H13" s="122">
        <f t="shared" si="0"/>
        <v>4</v>
      </c>
      <c r="I13" s="91"/>
      <c r="J13" s="52">
        <v>2</v>
      </c>
      <c r="K13" s="52">
        <v>10</v>
      </c>
      <c r="L13" s="52">
        <v>21</v>
      </c>
      <c r="M13" s="52">
        <v>39</v>
      </c>
      <c r="N13" s="52">
        <v>42</v>
      </c>
      <c r="O13" s="122">
        <f t="shared" si="1"/>
        <v>114</v>
      </c>
      <c r="P13" s="124">
        <f t="shared" si="2"/>
        <v>118</v>
      </c>
    </row>
    <row r="14" spans="3:16" ht="30" customHeight="1">
      <c r="C14" s="28"/>
      <c r="D14" s="29"/>
      <c r="E14" s="31" t="s">
        <v>41</v>
      </c>
      <c r="F14" s="52">
        <v>52</v>
      </c>
      <c r="G14" s="52">
        <v>84</v>
      </c>
      <c r="H14" s="122">
        <f t="shared" si="0"/>
        <v>136</v>
      </c>
      <c r="I14" s="91"/>
      <c r="J14" s="52">
        <v>259</v>
      </c>
      <c r="K14" s="52">
        <v>177</v>
      </c>
      <c r="L14" s="52">
        <v>112</v>
      </c>
      <c r="M14" s="52">
        <v>129</v>
      </c>
      <c r="N14" s="52">
        <v>86</v>
      </c>
      <c r="O14" s="122">
        <f t="shared" si="1"/>
        <v>763</v>
      </c>
      <c r="P14" s="124">
        <f t="shared" si="2"/>
        <v>899</v>
      </c>
    </row>
    <row r="15" spans="3:16" ht="30" customHeight="1">
      <c r="C15" s="28"/>
      <c r="D15" s="29"/>
      <c r="E15" s="31" t="s">
        <v>42</v>
      </c>
      <c r="F15" s="52">
        <v>39</v>
      </c>
      <c r="G15" s="52">
        <v>63</v>
      </c>
      <c r="H15" s="122">
        <f t="shared" si="0"/>
        <v>102</v>
      </c>
      <c r="I15" s="91"/>
      <c r="J15" s="52">
        <v>127</v>
      </c>
      <c r="K15" s="52">
        <v>108</v>
      </c>
      <c r="L15" s="52">
        <v>69</v>
      </c>
      <c r="M15" s="52">
        <v>61</v>
      </c>
      <c r="N15" s="52">
        <v>27</v>
      </c>
      <c r="O15" s="122">
        <f t="shared" si="1"/>
        <v>392</v>
      </c>
      <c r="P15" s="124">
        <f t="shared" si="2"/>
        <v>494</v>
      </c>
    </row>
    <row r="16" spans="3:16" ht="30" customHeight="1">
      <c r="C16" s="28"/>
      <c r="D16" s="29"/>
      <c r="E16" s="31" t="s">
        <v>43</v>
      </c>
      <c r="F16" s="52">
        <v>60</v>
      </c>
      <c r="G16" s="52">
        <v>58</v>
      </c>
      <c r="H16" s="122">
        <f t="shared" si="0"/>
        <v>118</v>
      </c>
      <c r="I16" s="91"/>
      <c r="J16" s="52">
        <v>606</v>
      </c>
      <c r="K16" s="52">
        <v>656</v>
      </c>
      <c r="L16" s="52">
        <v>388</v>
      </c>
      <c r="M16" s="52">
        <v>309</v>
      </c>
      <c r="N16" s="52">
        <v>144</v>
      </c>
      <c r="O16" s="122">
        <f t="shared" si="1"/>
        <v>2103</v>
      </c>
      <c r="P16" s="124">
        <f t="shared" si="2"/>
        <v>2221</v>
      </c>
    </row>
    <row r="17" spans="3:16" ht="30" customHeight="1">
      <c r="C17" s="28"/>
      <c r="D17" s="32" t="s">
        <v>44</v>
      </c>
      <c r="E17" s="33"/>
      <c r="F17" s="121">
        <f>SUM(F18:F19)</f>
        <v>280</v>
      </c>
      <c r="G17" s="121">
        <f>SUM(G18:G19)</f>
        <v>295</v>
      </c>
      <c r="H17" s="122">
        <f t="shared" si="0"/>
        <v>575</v>
      </c>
      <c r="I17" s="123"/>
      <c r="J17" s="121">
        <f>SUM(J18:J19)</f>
        <v>2105</v>
      </c>
      <c r="K17" s="121">
        <f>SUM(K18:K19)</f>
        <v>1270</v>
      </c>
      <c r="L17" s="121">
        <f>SUM(L18:L19)</f>
        <v>669</v>
      </c>
      <c r="M17" s="121">
        <f>SUM(M18:M19)</f>
        <v>461</v>
      </c>
      <c r="N17" s="121">
        <f>SUM(N18:N19)</f>
        <v>140</v>
      </c>
      <c r="O17" s="122">
        <f t="shared" si="1"/>
        <v>4645</v>
      </c>
      <c r="P17" s="124">
        <f t="shared" si="2"/>
        <v>5220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91"/>
      <c r="J18" s="52">
        <v>1604</v>
      </c>
      <c r="K18" s="52">
        <v>942</v>
      </c>
      <c r="L18" s="52">
        <v>530</v>
      </c>
      <c r="M18" s="52">
        <v>378</v>
      </c>
      <c r="N18" s="52">
        <v>129</v>
      </c>
      <c r="O18" s="122">
        <f t="shared" si="1"/>
        <v>3583</v>
      </c>
      <c r="P18" s="124">
        <f t="shared" si="2"/>
        <v>3583</v>
      </c>
    </row>
    <row r="19" spans="3:16" ht="30" customHeight="1">
      <c r="C19" s="28"/>
      <c r="D19" s="29"/>
      <c r="E19" s="31" t="s">
        <v>46</v>
      </c>
      <c r="F19" s="52">
        <v>280</v>
      </c>
      <c r="G19" s="52">
        <v>295</v>
      </c>
      <c r="H19" s="122">
        <f t="shared" si="0"/>
        <v>575</v>
      </c>
      <c r="I19" s="91"/>
      <c r="J19" s="52">
        <v>501</v>
      </c>
      <c r="K19" s="52">
        <v>328</v>
      </c>
      <c r="L19" s="52">
        <v>139</v>
      </c>
      <c r="M19" s="52">
        <v>83</v>
      </c>
      <c r="N19" s="52">
        <v>11</v>
      </c>
      <c r="O19" s="122">
        <f t="shared" si="1"/>
        <v>1062</v>
      </c>
      <c r="P19" s="124">
        <f t="shared" si="2"/>
        <v>1637</v>
      </c>
    </row>
    <row r="20" spans="3:16" ht="30" customHeight="1">
      <c r="C20" s="28"/>
      <c r="D20" s="32" t="s">
        <v>47</v>
      </c>
      <c r="E20" s="33"/>
      <c r="F20" s="121">
        <f>SUM(F21:F24)</f>
        <v>4</v>
      </c>
      <c r="G20" s="121">
        <f>SUM(G21:G24)</f>
        <v>9</v>
      </c>
      <c r="H20" s="122">
        <f t="shared" si="0"/>
        <v>13</v>
      </c>
      <c r="I20" s="123"/>
      <c r="J20" s="121">
        <f>SUM(J21:J24)</f>
        <v>143</v>
      </c>
      <c r="K20" s="121">
        <f>SUM(K21:K24)</f>
        <v>118</v>
      </c>
      <c r="L20" s="121">
        <f>SUM(L21:L24)</f>
        <v>174</v>
      </c>
      <c r="M20" s="121">
        <f>SUM(M21:M24)</f>
        <v>150</v>
      </c>
      <c r="N20" s="121">
        <f>SUM(N21:N24)</f>
        <v>51</v>
      </c>
      <c r="O20" s="122">
        <f t="shared" si="1"/>
        <v>636</v>
      </c>
      <c r="P20" s="124">
        <f t="shared" si="2"/>
        <v>649</v>
      </c>
    </row>
    <row r="21" spans="3:16" ht="30" customHeight="1">
      <c r="C21" s="28"/>
      <c r="D21" s="29"/>
      <c r="E21" s="31" t="s">
        <v>48</v>
      </c>
      <c r="F21" s="52">
        <v>3</v>
      </c>
      <c r="G21" s="52">
        <v>7</v>
      </c>
      <c r="H21" s="122">
        <f t="shared" si="0"/>
        <v>10</v>
      </c>
      <c r="I21" s="91"/>
      <c r="J21" s="52">
        <v>116</v>
      </c>
      <c r="K21" s="52">
        <v>96</v>
      </c>
      <c r="L21" s="52">
        <v>151</v>
      </c>
      <c r="M21" s="52">
        <v>137</v>
      </c>
      <c r="N21" s="52">
        <v>49</v>
      </c>
      <c r="O21" s="122">
        <f t="shared" si="1"/>
        <v>549</v>
      </c>
      <c r="P21" s="124">
        <f t="shared" si="2"/>
        <v>559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2</v>
      </c>
      <c r="H22" s="122">
        <f t="shared" si="0"/>
        <v>3</v>
      </c>
      <c r="I22" s="91"/>
      <c r="J22" s="52">
        <v>27</v>
      </c>
      <c r="K22" s="52">
        <v>22</v>
      </c>
      <c r="L22" s="52">
        <v>23</v>
      </c>
      <c r="M22" s="52">
        <v>13</v>
      </c>
      <c r="N22" s="52">
        <v>2</v>
      </c>
      <c r="O22" s="122">
        <f t="shared" si="1"/>
        <v>87</v>
      </c>
      <c r="P22" s="124">
        <f t="shared" si="2"/>
        <v>90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91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852</v>
      </c>
      <c r="G25" s="121">
        <f>SUM(G26:G28)</f>
        <v>1044</v>
      </c>
      <c r="H25" s="122">
        <f t="shared" si="0"/>
        <v>1896</v>
      </c>
      <c r="I25" s="123"/>
      <c r="J25" s="121">
        <f>SUM(J26:J28)</f>
        <v>1628</v>
      </c>
      <c r="K25" s="121">
        <f>SUM(K26:K28)</f>
        <v>1446</v>
      </c>
      <c r="L25" s="121">
        <f>SUM(L26:L28)</f>
        <v>906</v>
      </c>
      <c r="M25" s="121">
        <f>SUM(M26:M28)</f>
        <v>627</v>
      </c>
      <c r="N25" s="121">
        <f>SUM(N26:N28)</f>
        <v>259</v>
      </c>
      <c r="O25" s="122">
        <f t="shared" si="1"/>
        <v>4866</v>
      </c>
      <c r="P25" s="124">
        <f t="shared" si="2"/>
        <v>6762</v>
      </c>
    </row>
    <row r="26" spans="3:16" ht="30" customHeight="1">
      <c r="C26" s="28"/>
      <c r="D26" s="29"/>
      <c r="E26" s="34" t="s">
        <v>52</v>
      </c>
      <c r="F26" s="52">
        <v>792</v>
      </c>
      <c r="G26" s="52">
        <v>1013</v>
      </c>
      <c r="H26" s="122">
        <f t="shared" si="0"/>
        <v>1805</v>
      </c>
      <c r="I26" s="91"/>
      <c r="J26" s="52">
        <v>1577</v>
      </c>
      <c r="K26" s="52">
        <v>1415</v>
      </c>
      <c r="L26" s="52">
        <v>880</v>
      </c>
      <c r="M26" s="52">
        <v>609</v>
      </c>
      <c r="N26" s="52">
        <v>256</v>
      </c>
      <c r="O26" s="122">
        <f t="shared" si="1"/>
        <v>4737</v>
      </c>
      <c r="P26" s="124">
        <f t="shared" si="2"/>
        <v>6542</v>
      </c>
    </row>
    <row r="27" spans="3:16" ht="30" customHeight="1">
      <c r="C27" s="28"/>
      <c r="D27" s="29"/>
      <c r="E27" s="34" t="s">
        <v>53</v>
      </c>
      <c r="F27" s="52">
        <v>23</v>
      </c>
      <c r="G27" s="52">
        <v>14</v>
      </c>
      <c r="H27" s="122">
        <f t="shared" si="0"/>
        <v>37</v>
      </c>
      <c r="I27" s="91"/>
      <c r="J27" s="52">
        <v>26</v>
      </c>
      <c r="K27" s="52">
        <v>19</v>
      </c>
      <c r="L27" s="52">
        <v>14</v>
      </c>
      <c r="M27" s="52">
        <v>9</v>
      </c>
      <c r="N27" s="52">
        <v>2</v>
      </c>
      <c r="O27" s="122">
        <f t="shared" si="1"/>
        <v>70</v>
      </c>
      <c r="P27" s="124">
        <f t="shared" si="2"/>
        <v>107</v>
      </c>
    </row>
    <row r="28" spans="3:16" ht="30" customHeight="1">
      <c r="C28" s="28"/>
      <c r="D28" s="29"/>
      <c r="E28" s="34" t="s">
        <v>54</v>
      </c>
      <c r="F28" s="52">
        <v>37</v>
      </c>
      <c r="G28" s="52">
        <v>17</v>
      </c>
      <c r="H28" s="122">
        <f t="shared" si="0"/>
        <v>54</v>
      </c>
      <c r="I28" s="91"/>
      <c r="J28" s="52">
        <v>25</v>
      </c>
      <c r="K28" s="52">
        <v>12</v>
      </c>
      <c r="L28" s="52">
        <v>12</v>
      </c>
      <c r="M28" s="52">
        <v>9</v>
      </c>
      <c r="N28" s="52">
        <v>1</v>
      </c>
      <c r="O28" s="122">
        <f t="shared" si="1"/>
        <v>59</v>
      </c>
      <c r="P28" s="124">
        <f t="shared" si="2"/>
        <v>113</v>
      </c>
    </row>
    <row r="29" spans="3:16" ht="30" customHeight="1">
      <c r="C29" s="28"/>
      <c r="D29" s="36" t="s">
        <v>55</v>
      </c>
      <c r="E29" s="37"/>
      <c r="F29" s="52">
        <v>19</v>
      </c>
      <c r="G29" s="52">
        <v>14</v>
      </c>
      <c r="H29" s="122">
        <f t="shared" si="0"/>
        <v>33</v>
      </c>
      <c r="I29" s="91"/>
      <c r="J29" s="52">
        <v>82</v>
      </c>
      <c r="K29" s="52">
        <v>62</v>
      </c>
      <c r="L29" s="52">
        <v>47</v>
      </c>
      <c r="M29" s="52">
        <v>52</v>
      </c>
      <c r="N29" s="52">
        <v>24</v>
      </c>
      <c r="O29" s="122">
        <f t="shared" si="1"/>
        <v>267</v>
      </c>
      <c r="P29" s="124">
        <f t="shared" si="2"/>
        <v>300</v>
      </c>
    </row>
    <row r="30" spans="3:16" ht="30" customHeight="1" thickBot="1">
      <c r="C30" s="38"/>
      <c r="D30" s="39" t="s">
        <v>56</v>
      </c>
      <c r="E30" s="40"/>
      <c r="F30" s="54">
        <v>1044</v>
      </c>
      <c r="G30" s="54">
        <v>1211</v>
      </c>
      <c r="H30" s="125">
        <f t="shared" si="0"/>
        <v>2255</v>
      </c>
      <c r="I30" s="92"/>
      <c r="J30" s="54">
        <v>3214</v>
      </c>
      <c r="K30" s="54">
        <v>1913</v>
      </c>
      <c r="L30" s="54">
        <v>1071</v>
      </c>
      <c r="M30" s="54">
        <v>760</v>
      </c>
      <c r="N30" s="54">
        <v>316</v>
      </c>
      <c r="O30" s="125">
        <f t="shared" si="1"/>
        <v>7274</v>
      </c>
      <c r="P30" s="126">
        <f t="shared" si="2"/>
        <v>9529</v>
      </c>
    </row>
    <row r="31" spans="3:16" ht="30" customHeight="1">
      <c r="C31" s="25" t="s">
        <v>57</v>
      </c>
      <c r="D31" s="41"/>
      <c r="E31" s="42"/>
      <c r="F31" s="117">
        <f>SUM(F32:F40)</f>
        <v>14</v>
      </c>
      <c r="G31" s="117">
        <f>SUM(G32:G40)</f>
        <v>16</v>
      </c>
      <c r="H31" s="118">
        <f t="shared" si="0"/>
        <v>30</v>
      </c>
      <c r="I31" s="119"/>
      <c r="J31" s="117">
        <f>SUM(J32:J40)</f>
        <v>1141</v>
      </c>
      <c r="K31" s="117">
        <f>SUM(K32:K40)</f>
        <v>808</v>
      </c>
      <c r="L31" s="117">
        <f>SUM(L32:L40)</f>
        <v>623</v>
      </c>
      <c r="M31" s="117">
        <f>SUM(M32:M40)</f>
        <v>548</v>
      </c>
      <c r="N31" s="117">
        <f>SUM(N32:N40)</f>
        <v>304</v>
      </c>
      <c r="O31" s="118">
        <f t="shared" si="1"/>
        <v>3424</v>
      </c>
      <c r="P31" s="120">
        <f t="shared" si="2"/>
        <v>3454</v>
      </c>
    </row>
    <row r="32" spans="3:16" ht="30" customHeight="1">
      <c r="C32" s="43"/>
      <c r="D32" s="36" t="s">
        <v>58</v>
      </c>
      <c r="E32" s="37"/>
      <c r="F32" s="103">
        <v>0</v>
      </c>
      <c r="G32" s="103">
        <v>0</v>
      </c>
      <c r="H32" s="127">
        <f t="shared" si="0"/>
        <v>0</v>
      </c>
      <c r="I32" s="53"/>
      <c r="J32" s="103">
        <v>100</v>
      </c>
      <c r="K32" s="103">
        <v>149</v>
      </c>
      <c r="L32" s="103">
        <v>101</v>
      </c>
      <c r="M32" s="103">
        <v>63</v>
      </c>
      <c r="N32" s="103">
        <v>17</v>
      </c>
      <c r="O32" s="127">
        <f t="shared" si="1"/>
        <v>430</v>
      </c>
      <c r="P32" s="128">
        <f t="shared" si="2"/>
        <v>430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1</v>
      </c>
      <c r="P33" s="124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770</v>
      </c>
      <c r="K34" s="52">
        <v>449</v>
      </c>
      <c r="L34" s="52">
        <v>218</v>
      </c>
      <c r="M34" s="52">
        <v>105</v>
      </c>
      <c r="N34" s="52">
        <v>48</v>
      </c>
      <c r="O34" s="122">
        <f t="shared" si="1"/>
        <v>1590</v>
      </c>
      <c r="P34" s="124">
        <f t="shared" si="2"/>
        <v>1590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21">
        <f t="shared" si="0"/>
        <v>2</v>
      </c>
      <c r="I35" s="91"/>
      <c r="J35" s="52">
        <v>46</v>
      </c>
      <c r="K35" s="52">
        <v>28</v>
      </c>
      <c r="L35" s="52">
        <v>46</v>
      </c>
      <c r="M35" s="52">
        <v>23</v>
      </c>
      <c r="N35" s="52">
        <v>20</v>
      </c>
      <c r="O35" s="122">
        <f t="shared" si="1"/>
        <v>163</v>
      </c>
      <c r="P35" s="124">
        <f t="shared" si="2"/>
        <v>165</v>
      </c>
    </row>
    <row r="36" spans="3:16" ht="30" customHeight="1">
      <c r="C36" s="28"/>
      <c r="D36" s="36" t="s">
        <v>61</v>
      </c>
      <c r="E36" s="37"/>
      <c r="F36" s="52">
        <v>14</v>
      </c>
      <c r="G36" s="52">
        <v>13</v>
      </c>
      <c r="H36" s="121">
        <f t="shared" si="0"/>
        <v>27</v>
      </c>
      <c r="I36" s="91"/>
      <c r="J36" s="52">
        <v>101</v>
      </c>
      <c r="K36" s="52">
        <v>58</v>
      </c>
      <c r="L36" s="52">
        <v>65</v>
      </c>
      <c r="M36" s="52">
        <v>32</v>
      </c>
      <c r="N36" s="52">
        <v>8</v>
      </c>
      <c r="O36" s="122">
        <f t="shared" si="1"/>
        <v>264</v>
      </c>
      <c r="P36" s="124">
        <f t="shared" si="2"/>
        <v>291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21">
        <f t="shared" si="0"/>
        <v>1</v>
      </c>
      <c r="I37" s="53"/>
      <c r="J37" s="52">
        <v>117</v>
      </c>
      <c r="K37" s="52">
        <v>110</v>
      </c>
      <c r="L37" s="52">
        <v>97</v>
      </c>
      <c r="M37" s="52">
        <v>63</v>
      </c>
      <c r="N37" s="52">
        <v>28</v>
      </c>
      <c r="O37" s="122">
        <f t="shared" si="1"/>
        <v>415</v>
      </c>
      <c r="P37" s="124">
        <f t="shared" si="2"/>
        <v>416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95" t="s">
        <v>64</v>
      </c>
      <c r="E39" s="196"/>
      <c r="F39" s="52">
        <v>0</v>
      </c>
      <c r="G39" s="52">
        <v>0</v>
      </c>
      <c r="H39" s="122">
        <f t="shared" si="0"/>
        <v>0</v>
      </c>
      <c r="I39" s="53"/>
      <c r="J39" s="52">
        <v>1</v>
      </c>
      <c r="K39" s="52">
        <v>5</v>
      </c>
      <c r="L39" s="52">
        <v>90</v>
      </c>
      <c r="M39" s="52">
        <v>254</v>
      </c>
      <c r="N39" s="52">
        <v>180</v>
      </c>
      <c r="O39" s="122">
        <f t="shared" si="1"/>
        <v>530</v>
      </c>
      <c r="P39" s="124">
        <f t="shared" si="2"/>
        <v>530</v>
      </c>
    </row>
    <row r="40" spans="3:16" ht="30" customHeight="1" thickBot="1">
      <c r="C40" s="38"/>
      <c r="D40" s="197" t="s">
        <v>65</v>
      </c>
      <c r="E40" s="198"/>
      <c r="F40" s="104">
        <v>0</v>
      </c>
      <c r="G40" s="104">
        <v>0</v>
      </c>
      <c r="H40" s="129">
        <f t="shared" si="0"/>
        <v>0</v>
      </c>
      <c r="I40" s="55"/>
      <c r="J40" s="104">
        <v>5</v>
      </c>
      <c r="K40" s="104">
        <v>9</v>
      </c>
      <c r="L40" s="104">
        <v>6</v>
      </c>
      <c r="M40" s="104">
        <v>8</v>
      </c>
      <c r="N40" s="104">
        <v>3</v>
      </c>
      <c r="O40" s="129">
        <f t="shared" si="1"/>
        <v>31</v>
      </c>
      <c r="P40" s="130">
        <f t="shared" si="2"/>
        <v>31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186</v>
      </c>
      <c r="K41" s="117">
        <f>SUM(K42:K45)</f>
        <v>169</v>
      </c>
      <c r="L41" s="117">
        <f>SUM(L42:L45)</f>
        <v>441</v>
      </c>
      <c r="M41" s="117">
        <f>SUM(M42:M45)</f>
        <v>930</v>
      </c>
      <c r="N41" s="117">
        <f>SUM(N42:N45)</f>
        <v>567</v>
      </c>
      <c r="O41" s="118">
        <f t="shared" si="1"/>
        <v>2293</v>
      </c>
      <c r="P41" s="120">
        <f t="shared" si="2"/>
        <v>2293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4</v>
      </c>
      <c r="K42" s="52">
        <v>12</v>
      </c>
      <c r="L42" s="52">
        <v>211</v>
      </c>
      <c r="M42" s="52">
        <v>523</v>
      </c>
      <c r="N42" s="52">
        <v>342</v>
      </c>
      <c r="O42" s="132">
        <f t="shared" si="1"/>
        <v>1092</v>
      </c>
      <c r="P42" s="124">
        <f t="shared" si="2"/>
        <v>1092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168</v>
      </c>
      <c r="K43" s="52">
        <v>136</v>
      </c>
      <c r="L43" s="52">
        <v>180</v>
      </c>
      <c r="M43" s="52">
        <v>222</v>
      </c>
      <c r="N43" s="52">
        <v>111</v>
      </c>
      <c r="O43" s="132">
        <f t="shared" si="1"/>
        <v>817</v>
      </c>
      <c r="P43" s="124">
        <f t="shared" si="2"/>
        <v>817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33">
        <f t="shared" si="0"/>
        <v>0</v>
      </c>
      <c r="I44" s="53"/>
      <c r="J44" s="52">
        <v>0</v>
      </c>
      <c r="K44" s="52">
        <v>1</v>
      </c>
      <c r="L44" s="52">
        <v>8</v>
      </c>
      <c r="M44" s="52">
        <v>28</v>
      </c>
      <c r="N44" s="52">
        <v>20</v>
      </c>
      <c r="O44" s="132">
        <f t="shared" si="1"/>
        <v>57</v>
      </c>
      <c r="P44" s="124">
        <f t="shared" si="2"/>
        <v>57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14</v>
      </c>
      <c r="K45" s="54">
        <v>20</v>
      </c>
      <c r="L45" s="54">
        <v>42</v>
      </c>
      <c r="M45" s="54">
        <v>157</v>
      </c>
      <c r="N45" s="54">
        <v>94</v>
      </c>
      <c r="O45" s="134">
        <f t="shared" si="1"/>
        <v>327</v>
      </c>
      <c r="P45" s="126">
        <f t="shared" si="2"/>
        <v>327</v>
      </c>
    </row>
    <row r="46" spans="3:16" ht="30" customHeight="1" thickBot="1">
      <c r="C46" s="199" t="s">
        <v>70</v>
      </c>
      <c r="D46" s="200"/>
      <c r="E46" s="201"/>
      <c r="F46" s="135">
        <f>SUM(F10,F31,F41)</f>
        <v>2364</v>
      </c>
      <c r="G46" s="135">
        <f>SUM(G10,G31,G41)</f>
        <v>2799</v>
      </c>
      <c r="H46" s="136">
        <f t="shared" si="0"/>
        <v>5163</v>
      </c>
      <c r="I46" s="137"/>
      <c r="J46" s="135">
        <f>SUM(J10,J31,J41)</f>
        <v>10619</v>
      </c>
      <c r="K46" s="135">
        <f>SUM(K10,K31,K41)</f>
        <v>7382</v>
      </c>
      <c r="L46" s="135">
        <f>SUM(L10,L31,L41)</f>
        <v>4819</v>
      </c>
      <c r="M46" s="135">
        <f>SUM(M10,M31,M41)</f>
        <v>4269</v>
      </c>
      <c r="N46" s="135">
        <f>SUM(N10,N31,N41)</f>
        <v>2063</v>
      </c>
      <c r="O46" s="136">
        <f t="shared" si="1"/>
        <v>29152</v>
      </c>
      <c r="P46" s="138">
        <f t="shared" si="2"/>
        <v>34315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2001376</v>
      </c>
      <c r="G48" s="117">
        <f>SUM(G49,G55,G58,G63,G67,G68)</f>
        <v>3313243</v>
      </c>
      <c r="H48" s="118">
        <f t="shared" si="0"/>
        <v>5314619</v>
      </c>
      <c r="I48" s="119"/>
      <c r="J48" s="117">
        <f>SUM(J49,J55,J58,J63,J67,J68)</f>
        <v>27846892</v>
      </c>
      <c r="K48" s="117">
        <f>SUM(K49,K55,K58,K63,K67,K68)</f>
        <v>22198729</v>
      </c>
      <c r="L48" s="117">
        <f>SUM(L49,L55,L58,L63,L67,L68)</f>
        <v>17942249</v>
      </c>
      <c r="M48" s="117">
        <f>SUM(M49,M55,M58,M63,M67,M68)</f>
        <v>16284388</v>
      </c>
      <c r="N48" s="117">
        <f>SUM(N49,N55,N58,N63,N67,N68)</f>
        <v>7849957</v>
      </c>
      <c r="O48" s="118">
        <f t="shared" si="1"/>
        <v>92122215</v>
      </c>
      <c r="P48" s="120">
        <f t="shared" si="2"/>
        <v>97436834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291786</v>
      </c>
      <c r="G49" s="121">
        <f>SUM(G50:G54)</f>
        <v>617213</v>
      </c>
      <c r="H49" s="122">
        <f t="shared" si="0"/>
        <v>908999</v>
      </c>
      <c r="I49" s="123"/>
      <c r="J49" s="121">
        <f>SUM(J50:J54)</f>
        <v>5739116</v>
      </c>
      <c r="K49" s="121">
        <f>SUM(K50:K54)</f>
        <v>4383010</v>
      </c>
      <c r="L49" s="121">
        <f>SUM(L50:L54)</f>
        <v>3382076</v>
      </c>
      <c r="M49" s="121">
        <f>SUM(M50:M54)</f>
        <v>3471394</v>
      </c>
      <c r="N49" s="121">
        <f>SUM(N50:N54)</f>
        <v>2484407</v>
      </c>
      <c r="O49" s="122">
        <f t="shared" si="1"/>
        <v>19460003</v>
      </c>
      <c r="P49" s="124">
        <f t="shared" si="2"/>
        <v>20369002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91"/>
      <c r="J50" s="52">
        <v>3710579</v>
      </c>
      <c r="K50" s="52">
        <v>2531340</v>
      </c>
      <c r="L50" s="52">
        <v>2099859</v>
      </c>
      <c r="M50" s="52">
        <v>1918228</v>
      </c>
      <c r="N50" s="52">
        <v>1485315</v>
      </c>
      <c r="O50" s="132">
        <f t="shared" si="1"/>
        <v>11745321</v>
      </c>
      <c r="P50" s="124">
        <f t="shared" si="2"/>
        <v>11745321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16304</v>
      </c>
      <c r="H51" s="122">
        <f t="shared" si="0"/>
        <v>16304</v>
      </c>
      <c r="I51" s="91"/>
      <c r="J51" s="52">
        <v>4060</v>
      </c>
      <c r="K51" s="52">
        <v>43234</v>
      </c>
      <c r="L51" s="52">
        <v>130274</v>
      </c>
      <c r="M51" s="52">
        <v>314023</v>
      </c>
      <c r="N51" s="52">
        <v>318220</v>
      </c>
      <c r="O51" s="132">
        <f t="shared" si="1"/>
        <v>809811</v>
      </c>
      <c r="P51" s="124">
        <f t="shared" si="2"/>
        <v>826115</v>
      </c>
    </row>
    <row r="52" spans="3:16" ht="30" customHeight="1">
      <c r="C52" s="28"/>
      <c r="D52" s="29"/>
      <c r="E52" s="31" t="s">
        <v>41</v>
      </c>
      <c r="F52" s="52">
        <v>133772</v>
      </c>
      <c r="G52" s="52">
        <v>295874</v>
      </c>
      <c r="H52" s="122">
        <f t="shared" si="0"/>
        <v>429646</v>
      </c>
      <c r="I52" s="91"/>
      <c r="J52" s="52">
        <v>963758</v>
      </c>
      <c r="K52" s="52">
        <v>808673</v>
      </c>
      <c r="L52" s="52">
        <v>543057</v>
      </c>
      <c r="M52" s="52">
        <v>691912</v>
      </c>
      <c r="N52" s="52">
        <v>441111</v>
      </c>
      <c r="O52" s="132">
        <f t="shared" si="1"/>
        <v>3448511</v>
      </c>
      <c r="P52" s="124">
        <f t="shared" si="2"/>
        <v>3878157</v>
      </c>
    </row>
    <row r="53" spans="3:16" ht="30" customHeight="1">
      <c r="C53" s="28"/>
      <c r="D53" s="29"/>
      <c r="E53" s="31" t="s">
        <v>42</v>
      </c>
      <c r="F53" s="52">
        <v>98481</v>
      </c>
      <c r="G53" s="52">
        <v>250590</v>
      </c>
      <c r="H53" s="122">
        <f t="shared" si="0"/>
        <v>349071</v>
      </c>
      <c r="I53" s="91"/>
      <c r="J53" s="52">
        <v>551873</v>
      </c>
      <c r="K53" s="52">
        <v>468802</v>
      </c>
      <c r="L53" s="52">
        <v>288187</v>
      </c>
      <c r="M53" s="52">
        <v>298389</v>
      </c>
      <c r="N53" s="52">
        <v>122527</v>
      </c>
      <c r="O53" s="132">
        <f t="shared" si="1"/>
        <v>1729778</v>
      </c>
      <c r="P53" s="124">
        <f t="shared" si="2"/>
        <v>2078849</v>
      </c>
    </row>
    <row r="54" spans="3:16" ht="30" customHeight="1">
      <c r="C54" s="28"/>
      <c r="D54" s="29"/>
      <c r="E54" s="31" t="s">
        <v>43</v>
      </c>
      <c r="F54" s="52">
        <v>59533</v>
      </c>
      <c r="G54" s="52">
        <v>54445</v>
      </c>
      <c r="H54" s="122">
        <f t="shared" si="0"/>
        <v>113978</v>
      </c>
      <c r="I54" s="91"/>
      <c r="J54" s="52">
        <v>508846</v>
      </c>
      <c r="K54" s="52">
        <v>530961</v>
      </c>
      <c r="L54" s="52">
        <v>320699</v>
      </c>
      <c r="M54" s="52">
        <v>248842</v>
      </c>
      <c r="N54" s="52">
        <v>117234</v>
      </c>
      <c r="O54" s="132">
        <f t="shared" si="1"/>
        <v>1726582</v>
      </c>
      <c r="P54" s="124">
        <f t="shared" si="2"/>
        <v>1840560</v>
      </c>
    </row>
    <row r="55" spans="3:16" ht="30" customHeight="1">
      <c r="C55" s="28"/>
      <c r="D55" s="32" t="s">
        <v>44</v>
      </c>
      <c r="E55" s="33"/>
      <c r="F55" s="121">
        <f>SUM(F56:F57)</f>
        <v>656700</v>
      </c>
      <c r="G55" s="121">
        <f>SUM(G56:G57)</f>
        <v>1286644</v>
      </c>
      <c r="H55" s="122">
        <f t="shared" si="0"/>
        <v>1943344</v>
      </c>
      <c r="I55" s="123"/>
      <c r="J55" s="121">
        <f>SUM(J56:J57)</f>
        <v>14209679</v>
      </c>
      <c r="K55" s="121">
        <f>SUM(K56:K57)</f>
        <v>11151593</v>
      </c>
      <c r="L55" s="121">
        <f>SUM(L56:L57)</f>
        <v>7578102</v>
      </c>
      <c r="M55" s="121">
        <f>SUM(M56:M57)</f>
        <v>6398567</v>
      </c>
      <c r="N55" s="121">
        <f>SUM(N56:N57)</f>
        <v>2718350</v>
      </c>
      <c r="O55" s="122">
        <f t="shared" si="1"/>
        <v>42056291</v>
      </c>
      <c r="P55" s="124">
        <f t="shared" si="2"/>
        <v>43999635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91"/>
      <c r="J56" s="52">
        <v>11523069</v>
      </c>
      <c r="K56" s="52">
        <v>8750574</v>
      </c>
      <c r="L56" s="52">
        <v>6400344</v>
      </c>
      <c r="M56" s="52">
        <v>5658305</v>
      </c>
      <c r="N56" s="52">
        <v>2580066</v>
      </c>
      <c r="O56" s="122">
        <f t="shared" si="1"/>
        <v>34912358</v>
      </c>
      <c r="P56" s="124">
        <f t="shared" si="2"/>
        <v>34912358</v>
      </c>
    </row>
    <row r="57" spans="3:16" ht="30" customHeight="1">
      <c r="C57" s="28"/>
      <c r="D57" s="29"/>
      <c r="E57" s="31" t="s">
        <v>46</v>
      </c>
      <c r="F57" s="52">
        <v>656700</v>
      </c>
      <c r="G57" s="52">
        <v>1286644</v>
      </c>
      <c r="H57" s="122">
        <f t="shared" si="0"/>
        <v>1943344</v>
      </c>
      <c r="I57" s="91"/>
      <c r="J57" s="52">
        <v>2686610</v>
      </c>
      <c r="K57" s="52">
        <v>2401019</v>
      </c>
      <c r="L57" s="52">
        <v>1177758</v>
      </c>
      <c r="M57" s="52">
        <v>740262</v>
      </c>
      <c r="N57" s="52">
        <v>138284</v>
      </c>
      <c r="O57" s="122">
        <f t="shared" si="1"/>
        <v>7143933</v>
      </c>
      <c r="P57" s="124">
        <f t="shared" si="2"/>
        <v>9087277</v>
      </c>
    </row>
    <row r="58" spans="3:16" ht="30" customHeight="1">
      <c r="C58" s="28"/>
      <c r="D58" s="32" t="s">
        <v>47</v>
      </c>
      <c r="E58" s="33"/>
      <c r="F58" s="121">
        <f>SUM(F59:F62)</f>
        <v>8689</v>
      </c>
      <c r="G58" s="121">
        <f>SUM(G59:G62)</f>
        <v>31140</v>
      </c>
      <c r="H58" s="122">
        <f t="shared" si="0"/>
        <v>39829</v>
      </c>
      <c r="I58" s="123"/>
      <c r="J58" s="121">
        <f>SUM(J59:J62)</f>
        <v>1015561</v>
      </c>
      <c r="K58" s="121">
        <f>SUM(K59:K62)</f>
        <v>1044807</v>
      </c>
      <c r="L58" s="121">
        <f>SUM(L59:L62)</f>
        <v>2850546</v>
      </c>
      <c r="M58" s="121">
        <f>SUM(M59:M62)</f>
        <v>2840369</v>
      </c>
      <c r="N58" s="121">
        <f>SUM(N59:N62)</f>
        <v>1007424</v>
      </c>
      <c r="O58" s="122">
        <f t="shared" si="1"/>
        <v>8758707</v>
      </c>
      <c r="P58" s="124">
        <f t="shared" si="2"/>
        <v>8798536</v>
      </c>
    </row>
    <row r="59" spans="3:16" ht="30" customHeight="1">
      <c r="C59" s="28"/>
      <c r="D59" s="29"/>
      <c r="E59" s="31" t="s">
        <v>48</v>
      </c>
      <c r="F59" s="52">
        <v>6257</v>
      </c>
      <c r="G59" s="52">
        <v>24225</v>
      </c>
      <c r="H59" s="122">
        <f t="shared" si="0"/>
        <v>30482</v>
      </c>
      <c r="I59" s="91"/>
      <c r="J59" s="52">
        <v>831449</v>
      </c>
      <c r="K59" s="52">
        <v>870299</v>
      </c>
      <c r="L59" s="52">
        <v>2608571</v>
      </c>
      <c r="M59" s="52">
        <v>2669716</v>
      </c>
      <c r="N59" s="52">
        <v>995002</v>
      </c>
      <c r="O59" s="122">
        <f t="shared" si="1"/>
        <v>7975037</v>
      </c>
      <c r="P59" s="124">
        <f t="shared" si="2"/>
        <v>8005519</v>
      </c>
    </row>
    <row r="60" spans="3:16" ht="30" customHeight="1">
      <c r="C60" s="28"/>
      <c r="D60" s="29"/>
      <c r="E60" s="34" t="s">
        <v>49</v>
      </c>
      <c r="F60" s="52">
        <v>2432</v>
      </c>
      <c r="G60" s="52">
        <v>6915</v>
      </c>
      <c r="H60" s="122">
        <f t="shared" si="0"/>
        <v>9347</v>
      </c>
      <c r="I60" s="91"/>
      <c r="J60" s="52">
        <v>184112</v>
      </c>
      <c r="K60" s="52">
        <v>174508</v>
      </c>
      <c r="L60" s="52">
        <v>241975</v>
      </c>
      <c r="M60" s="52">
        <v>170653</v>
      </c>
      <c r="N60" s="52">
        <v>12422</v>
      </c>
      <c r="O60" s="122">
        <f t="shared" si="1"/>
        <v>783670</v>
      </c>
      <c r="P60" s="124">
        <f t="shared" si="2"/>
        <v>793017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91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SUM(F64)</f>
        <v>444320</v>
      </c>
      <c r="G63" s="121">
        <f>SUM(G64)</f>
        <v>690862</v>
      </c>
      <c r="H63" s="122">
        <f t="shared" si="0"/>
        <v>1135182</v>
      </c>
      <c r="I63" s="123"/>
      <c r="J63" s="121">
        <f>SUM(J64)</f>
        <v>1298674</v>
      </c>
      <c r="K63" s="121">
        <f>SUM(K64)</f>
        <v>1945009</v>
      </c>
      <c r="L63" s="121">
        <f>SUM(L64)</f>
        <v>1378870</v>
      </c>
      <c r="M63" s="121">
        <f>SUM(M64)</f>
        <v>1150261</v>
      </c>
      <c r="N63" s="121">
        <f>SUM(N64)</f>
        <v>533286</v>
      </c>
      <c r="O63" s="122">
        <f t="shared" si="1"/>
        <v>6306100</v>
      </c>
      <c r="P63" s="124">
        <f t="shared" si="2"/>
        <v>7441282</v>
      </c>
    </row>
    <row r="64" spans="3:16" ht="30" customHeight="1">
      <c r="C64" s="28"/>
      <c r="D64" s="29"/>
      <c r="E64" s="34" t="s">
        <v>52</v>
      </c>
      <c r="F64" s="52">
        <v>444320</v>
      </c>
      <c r="G64" s="52">
        <v>690862</v>
      </c>
      <c r="H64" s="122">
        <f t="shared" si="0"/>
        <v>1135182</v>
      </c>
      <c r="I64" s="91"/>
      <c r="J64" s="52">
        <v>1298674</v>
      </c>
      <c r="K64" s="52">
        <v>1945009</v>
      </c>
      <c r="L64" s="52">
        <v>1378870</v>
      </c>
      <c r="M64" s="52">
        <v>1150261</v>
      </c>
      <c r="N64" s="52">
        <v>533286</v>
      </c>
      <c r="O64" s="122">
        <f t="shared" si="1"/>
        <v>6306100</v>
      </c>
      <c r="P64" s="124">
        <f t="shared" si="2"/>
        <v>7441282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22">
        <f t="shared" si="0"/>
        <v>0</v>
      </c>
      <c r="I65" s="91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22">
        <f t="shared" si="1"/>
        <v>0</v>
      </c>
      <c r="P65" s="124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22">
        <f t="shared" si="0"/>
        <v>0</v>
      </c>
      <c r="I66" s="91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22">
        <f t="shared" si="1"/>
        <v>0</v>
      </c>
      <c r="P66" s="124">
        <f t="shared" si="2"/>
        <v>0</v>
      </c>
    </row>
    <row r="67" spans="3:16" ht="30" customHeight="1">
      <c r="C67" s="28"/>
      <c r="D67" s="36" t="s">
        <v>55</v>
      </c>
      <c r="E67" s="37"/>
      <c r="F67" s="52">
        <v>128065</v>
      </c>
      <c r="G67" s="52">
        <v>140455</v>
      </c>
      <c r="H67" s="122">
        <f t="shared" si="0"/>
        <v>268520</v>
      </c>
      <c r="I67" s="91"/>
      <c r="J67" s="52">
        <v>1445216</v>
      </c>
      <c r="K67" s="52">
        <v>1189534</v>
      </c>
      <c r="L67" s="52">
        <v>1017716</v>
      </c>
      <c r="M67" s="52">
        <v>1217930</v>
      </c>
      <c r="N67" s="52">
        <v>619893</v>
      </c>
      <c r="O67" s="122">
        <f t="shared" si="1"/>
        <v>5490289</v>
      </c>
      <c r="P67" s="124">
        <f t="shared" si="2"/>
        <v>5758809</v>
      </c>
    </row>
    <row r="68" spans="3:16" ht="30" customHeight="1" thickBot="1">
      <c r="C68" s="38"/>
      <c r="D68" s="39" t="s">
        <v>56</v>
      </c>
      <c r="E68" s="40"/>
      <c r="F68" s="54">
        <v>471816</v>
      </c>
      <c r="G68" s="54">
        <v>546929</v>
      </c>
      <c r="H68" s="125">
        <f t="shared" si="0"/>
        <v>1018745</v>
      </c>
      <c r="I68" s="92"/>
      <c r="J68" s="54">
        <v>4138646</v>
      </c>
      <c r="K68" s="54">
        <v>2484776</v>
      </c>
      <c r="L68" s="54">
        <v>1734939</v>
      </c>
      <c r="M68" s="54">
        <v>1205867</v>
      </c>
      <c r="N68" s="54">
        <v>486597</v>
      </c>
      <c r="O68" s="125">
        <f t="shared" si="1"/>
        <v>10050825</v>
      </c>
      <c r="P68" s="126">
        <f t="shared" si="2"/>
        <v>11069570</v>
      </c>
    </row>
    <row r="69" spans="3:16" ht="30" customHeight="1">
      <c r="C69" s="25" t="s">
        <v>57</v>
      </c>
      <c r="D69" s="41"/>
      <c r="E69" s="42"/>
      <c r="F69" s="117">
        <f>SUM(F70:F78)</f>
        <v>73511</v>
      </c>
      <c r="G69" s="117">
        <f>SUM(G70:G78)</f>
        <v>154672</v>
      </c>
      <c r="H69" s="118">
        <f t="shared" si="0"/>
        <v>228183</v>
      </c>
      <c r="I69" s="119"/>
      <c r="J69" s="117">
        <f>SUM(J70:J78)</f>
        <v>10920481</v>
      </c>
      <c r="K69" s="117">
        <f>SUM(K70:K78)</f>
        <v>10797430</v>
      </c>
      <c r="L69" s="117">
        <f>SUM(L70:L78)</f>
        <v>12437290</v>
      </c>
      <c r="M69" s="117">
        <f>SUM(M70:M78)</f>
        <v>14627713</v>
      </c>
      <c r="N69" s="117">
        <f>SUM(N70:N78)</f>
        <v>9055434</v>
      </c>
      <c r="O69" s="118">
        <f t="shared" si="1"/>
        <v>57838348</v>
      </c>
      <c r="P69" s="120">
        <f t="shared" si="2"/>
        <v>58066531</v>
      </c>
    </row>
    <row r="70" spans="3:16" ht="30" customHeight="1">
      <c r="C70" s="43"/>
      <c r="D70" s="36" t="s">
        <v>58</v>
      </c>
      <c r="E70" s="37"/>
      <c r="F70" s="103">
        <v>0</v>
      </c>
      <c r="G70" s="103">
        <v>0</v>
      </c>
      <c r="H70" s="127">
        <f t="shared" si="0"/>
        <v>0</v>
      </c>
      <c r="I70" s="53"/>
      <c r="J70" s="103">
        <v>779725</v>
      </c>
      <c r="K70" s="103">
        <v>1816298</v>
      </c>
      <c r="L70" s="103">
        <v>1929598</v>
      </c>
      <c r="M70" s="103">
        <v>1546217</v>
      </c>
      <c r="N70" s="103">
        <v>430783</v>
      </c>
      <c r="O70" s="127">
        <f t="shared" si="1"/>
        <v>6502621</v>
      </c>
      <c r="P70" s="128">
        <f t="shared" si="2"/>
        <v>6502621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13211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13211</v>
      </c>
      <c r="P71" s="124">
        <f t="shared" si="2"/>
        <v>13211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5151791</v>
      </c>
      <c r="K72" s="52">
        <v>4165156</v>
      </c>
      <c r="L72" s="52">
        <v>2582130</v>
      </c>
      <c r="M72" s="52">
        <v>1692366</v>
      </c>
      <c r="N72" s="52">
        <v>1027618</v>
      </c>
      <c r="O72" s="122">
        <f t="shared" si="1"/>
        <v>14619061</v>
      </c>
      <c r="P72" s="124">
        <f t="shared" si="2"/>
        <v>14619061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13150</v>
      </c>
      <c r="H73" s="121">
        <f t="shared" si="0"/>
        <v>13150</v>
      </c>
      <c r="I73" s="91"/>
      <c r="J73" s="52">
        <v>447798</v>
      </c>
      <c r="K73" s="52">
        <v>328069</v>
      </c>
      <c r="L73" s="52">
        <v>871615</v>
      </c>
      <c r="M73" s="52">
        <v>459844</v>
      </c>
      <c r="N73" s="52">
        <v>438584</v>
      </c>
      <c r="O73" s="122">
        <f t="shared" si="1"/>
        <v>2545910</v>
      </c>
      <c r="P73" s="124">
        <f t="shared" si="2"/>
        <v>2559060</v>
      </c>
    </row>
    <row r="74" spans="3:16" ht="30" customHeight="1">
      <c r="C74" s="28"/>
      <c r="D74" s="36" t="s">
        <v>61</v>
      </c>
      <c r="E74" s="37"/>
      <c r="F74" s="52">
        <v>73511</v>
      </c>
      <c r="G74" s="52">
        <v>115437</v>
      </c>
      <c r="H74" s="121">
        <f t="shared" si="0"/>
        <v>188948</v>
      </c>
      <c r="I74" s="91"/>
      <c r="J74" s="52">
        <v>1425016</v>
      </c>
      <c r="K74" s="52">
        <v>1136352</v>
      </c>
      <c r="L74" s="52">
        <v>1628522</v>
      </c>
      <c r="M74" s="52">
        <v>925195</v>
      </c>
      <c r="N74" s="52">
        <v>240378</v>
      </c>
      <c r="O74" s="122">
        <f t="shared" si="1"/>
        <v>5355463</v>
      </c>
      <c r="P74" s="124">
        <f t="shared" si="2"/>
        <v>5544411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26085</v>
      </c>
      <c r="H75" s="121">
        <f aca="true" t="shared" si="3" ref="H75:H84">SUM(F75:G75)</f>
        <v>26085</v>
      </c>
      <c r="I75" s="53"/>
      <c r="J75" s="52">
        <v>2998139</v>
      </c>
      <c r="K75" s="52">
        <v>3049187</v>
      </c>
      <c r="L75" s="52">
        <v>2728687</v>
      </c>
      <c r="M75" s="52">
        <v>1805486</v>
      </c>
      <c r="N75" s="52">
        <v>732513</v>
      </c>
      <c r="O75" s="122">
        <f aca="true" t="shared" si="4" ref="O75:O84">SUM(I75:N75)</f>
        <v>11314012</v>
      </c>
      <c r="P75" s="124">
        <f aca="true" t="shared" si="5" ref="P75:P84">SUM(O75,H75)</f>
        <v>11340097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95" t="s">
        <v>64</v>
      </c>
      <c r="E77" s="196"/>
      <c r="F77" s="52">
        <v>0</v>
      </c>
      <c r="G77" s="52">
        <v>0</v>
      </c>
      <c r="H77" s="122">
        <f t="shared" si="3"/>
        <v>0</v>
      </c>
      <c r="I77" s="53"/>
      <c r="J77" s="52">
        <v>26263</v>
      </c>
      <c r="K77" s="52">
        <v>138222</v>
      </c>
      <c r="L77" s="52">
        <v>2548100</v>
      </c>
      <c r="M77" s="52">
        <v>7946787</v>
      </c>
      <c r="N77" s="52">
        <v>6068648</v>
      </c>
      <c r="O77" s="122">
        <f t="shared" si="4"/>
        <v>16728020</v>
      </c>
      <c r="P77" s="124">
        <f t="shared" si="5"/>
        <v>16728020</v>
      </c>
    </row>
    <row r="78" spans="3:16" ht="30" customHeight="1" thickBot="1">
      <c r="C78" s="38"/>
      <c r="D78" s="197" t="s">
        <v>65</v>
      </c>
      <c r="E78" s="198"/>
      <c r="F78" s="104">
        <v>0</v>
      </c>
      <c r="G78" s="104">
        <v>0</v>
      </c>
      <c r="H78" s="129">
        <f t="shared" si="3"/>
        <v>0</v>
      </c>
      <c r="I78" s="55"/>
      <c r="J78" s="104">
        <v>78538</v>
      </c>
      <c r="K78" s="104">
        <v>164146</v>
      </c>
      <c r="L78" s="104">
        <v>148638</v>
      </c>
      <c r="M78" s="104">
        <v>251818</v>
      </c>
      <c r="N78" s="104">
        <v>116910</v>
      </c>
      <c r="O78" s="129">
        <f t="shared" si="4"/>
        <v>760050</v>
      </c>
      <c r="P78" s="130">
        <f t="shared" si="5"/>
        <v>760050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4963480</v>
      </c>
      <c r="K79" s="117">
        <f>SUM(K80:K83)</f>
        <v>4777784</v>
      </c>
      <c r="L79" s="117">
        <f>SUM(L80:L83)</f>
        <v>12785698</v>
      </c>
      <c r="M79" s="117">
        <f>SUM(M80:M83)</f>
        <v>29031688</v>
      </c>
      <c r="N79" s="117">
        <f>SUM(N80:N83)</f>
        <v>19200299</v>
      </c>
      <c r="O79" s="118">
        <f t="shared" si="4"/>
        <v>70758949</v>
      </c>
      <c r="P79" s="120">
        <f t="shared" si="5"/>
        <v>70758949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89226</v>
      </c>
      <c r="K80" s="52">
        <v>288602</v>
      </c>
      <c r="L80" s="52">
        <v>5576271</v>
      </c>
      <c r="M80" s="52">
        <v>14929861</v>
      </c>
      <c r="N80" s="52">
        <v>10825806</v>
      </c>
      <c r="O80" s="132">
        <f t="shared" si="4"/>
        <v>31709766</v>
      </c>
      <c r="P80" s="124">
        <f t="shared" si="5"/>
        <v>31709766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4539341</v>
      </c>
      <c r="K81" s="52">
        <v>3890851</v>
      </c>
      <c r="L81" s="52">
        <v>5586104</v>
      </c>
      <c r="M81" s="52">
        <v>7241260</v>
      </c>
      <c r="N81" s="52">
        <v>3927800</v>
      </c>
      <c r="O81" s="132">
        <f t="shared" si="4"/>
        <v>25185356</v>
      </c>
      <c r="P81" s="124">
        <f t="shared" si="5"/>
        <v>25185356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25466</v>
      </c>
      <c r="L82" s="52">
        <v>220653</v>
      </c>
      <c r="M82" s="52">
        <v>945966</v>
      </c>
      <c r="N82" s="52">
        <v>685436</v>
      </c>
      <c r="O82" s="132">
        <f t="shared" si="4"/>
        <v>1877521</v>
      </c>
      <c r="P82" s="124">
        <f t="shared" si="5"/>
        <v>1877521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334913</v>
      </c>
      <c r="K83" s="54">
        <v>572865</v>
      </c>
      <c r="L83" s="54">
        <v>1402670</v>
      </c>
      <c r="M83" s="54">
        <v>5914601</v>
      </c>
      <c r="N83" s="54">
        <v>3761257</v>
      </c>
      <c r="O83" s="134">
        <f t="shared" si="4"/>
        <v>11986306</v>
      </c>
      <c r="P83" s="126">
        <f t="shared" si="5"/>
        <v>11986306</v>
      </c>
    </row>
    <row r="84" spans="3:16" ht="30" customHeight="1" thickBot="1">
      <c r="C84" s="199" t="s">
        <v>70</v>
      </c>
      <c r="D84" s="200"/>
      <c r="E84" s="200"/>
      <c r="F84" s="135">
        <f>SUM(F48,F69,F79)</f>
        <v>2074887</v>
      </c>
      <c r="G84" s="135">
        <f>SUM(G48,G69,G79)</f>
        <v>3467915</v>
      </c>
      <c r="H84" s="136">
        <f t="shared" si="3"/>
        <v>5542802</v>
      </c>
      <c r="I84" s="137"/>
      <c r="J84" s="135">
        <f>SUM(J48,J69,J79)</f>
        <v>43730853</v>
      </c>
      <c r="K84" s="135">
        <f>SUM(K48,K69,K79)</f>
        <v>37773943</v>
      </c>
      <c r="L84" s="135">
        <f>SUM(L48,L69,L79)</f>
        <v>43165237</v>
      </c>
      <c r="M84" s="135">
        <f>SUM(M48,M69,M79)</f>
        <v>59943789</v>
      </c>
      <c r="N84" s="135">
        <f>SUM(N48,N69,N79)</f>
        <v>36105690</v>
      </c>
      <c r="O84" s="136">
        <f t="shared" si="4"/>
        <v>220719512</v>
      </c>
      <c r="P84" s="138">
        <f t="shared" si="5"/>
        <v>226262314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16" sqref="E1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1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2" t="s">
        <v>7</v>
      </c>
      <c r="G8" s="102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24269355</v>
      </c>
      <c r="G10" s="117">
        <f>SUM(G11,G17,G20,G25,G29,G30)</f>
        <v>35427028</v>
      </c>
      <c r="H10" s="118">
        <f>SUM(F10:G10)</f>
        <v>59696383</v>
      </c>
      <c r="I10" s="119"/>
      <c r="J10" s="117">
        <f>SUM(J11,J17,J20,J25,J29,J30)</f>
        <v>281533593</v>
      </c>
      <c r="K10" s="117">
        <f>SUM(K11,K17,K20,K25,K29,K30)</f>
        <v>223375043</v>
      </c>
      <c r="L10" s="117">
        <f>SUM(L11,L17,L20,L25,L29,L30)</f>
        <v>181329477</v>
      </c>
      <c r="M10" s="117">
        <f>SUM(M11,M17,M20,M25,M29,M30)</f>
        <v>164013091</v>
      </c>
      <c r="N10" s="117">
        <f>SUM(N11,N17,N20,N25,N29,N30)</f>
        <v>78961104</v>
      </c>
      <c r="O10" s="118">
        <f>SUM(I10:N10)</f>
        <v>929212308</v>
      </c>
      <c r="P10" s="120">
        <f>SUM(O10,H10)</f>
        <v>988908691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2917860</v>
      </c>
      <c r="G11" s="121">
        <f>SUM(G12:G16)</f>
        <v>6172678</v>
      </c>
      <c r="H11" s="122">
        <f aca="true" t="shared" si="0" ref="H11:H74">SUM(F11:G11)</f>
        <v>9090538</v>
      </c>
      <c r="I11" s="123"/>
      <c r="J11" s="121">
        <f>SUM(J12:J16)</f>
        <v>57428952</v>
      </c>
      <c r="K11" s="121">
        <f>SUM(K12:K16)</f>
        <v>43885855</v>
      </c>
      <c r="L11" s="121">
        <f>SUM(L12:L16)</f>
        <v>33894023</v>
      </c>
      <c r="M11" s="121">
        <f>SUM(M12:M16)</f>
        <v>34812883</v>
      </c>
      <c r="N11" s="121">
        <f>SUM(N12:N16)</f>
        <v>24984800</v>
      </c>
      <c r="O11" s="122">
        <f aca="true" t="shared" si="1" ref="O11:O74">SUM(I11:N11)</f>
        <v>195006513</v>
      </c>
      <c r="P11" s="124">
        <f aca="true" t="shared" si="2" ref="P11:P74">SUM(O11,H11)</f>
        <v>204097051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 t="shared" si="0"/>
        <v>0</v>
      </c>
      <c r="I12" s="91"/>
      <c r="J12" s="52">
        <v>37140607</v>
      </c>
      <c r="K12" s="52">
        <v>25356764</v>
      </c>
      <c r="L12" s="52">
        <v>21063822</v>
      </c>
      <c r="M12" s="52">
        <v>19261444</v>
      </c>
      <c r="N12" s="52">
        <v>14948963</v>
      </c>
      <c r="O12" s="122">
        <f t="shared" si="1"/>
        <v>117771600</v>
      </c>
      <c r="P12" s="124">
        <f t="shared" si="2"/>
        <v>117771600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163040</v>
      </c>
      <c r="H13" s="122">
        <f t="shared" si="0"/>
        <v>163040</v>
      </c>
      <c r="I13" s="91"/>
      <c r="J13" s="52">
        <v>40600</v>
      </c>
      <c r="K13" s="52">
        <v>435464</v>
      </c>
      <c r="L13" s="52">
        <v>1309843</v>
      </c>
      <c r="M13" s="52">
        <v>3145105</v>
      </c>
      <c r="N13" s="52">
        <v>3214924</v>
      </c>
      <c r="O13" s="122">
        <f t="shared" si="1"/>
        <v>8145936</v>
      </c>
      <c r="P13" s="124">
        <f t="shared" si="2"/>
        <v>8308976</v>
      </c>
    </row>
    <row r="14" spans="3:16" ht="30" customHeight="1">
      <c r="C14" s="28"/>
      <c r="D14" s="29"/>
      <c r="E14" s="31" t="s">
        <v>41</v>
      </c>
      <c r="F14" s="52">
        <v>1337720</v>
      </c>
      <c r="G14" s="52">
        <v>2959288</v>
      </c>
      <c r="H14" s="122">
        <f t="shared" si="0"/>
        <v>4297008</v>
      </c>
      <c r="I14" s="91"/>
      <c r="J14" s="52">
        <v>9639571</v>
      </c>
      <c r="K14" s="52">
        <v>8095997</v>
      </c>
      <c r="L14" s="52">
        <v>5431498</v>
      </c>
      <c r="M14" s="52">
        <v>6919120</v>
      </c>
      <c r="N14" s="52">
        <v>4415572</v>
      </c>
      <c r="O14" s="122">
        <f t="shared" si="1"/>
        <v>34501758</v>
      </c>
      <c r="P14" s="124">
        <f t="shared" si="2"/>
        <v>38798766</v>
      </c>
    </row>
    <row r="15" spans="3:16" ht="30" customHeight="1">
      <c r="C15" s="28"/>
      <c r="D15" s="29"/>
      <c r="E15" s="31" t="s">
        <v>42</v>
      </c>
      <c r="F15" s="52">
        <v>984810</v>
      </c>
      <c r="G15" s="52">
        <v>2505900</v>
      </c>
      <c r="H15" s="122">
        <f t="shared" si="0"/>
        <v>3490710</v>
      </c>
      <c r="I15" s="91"/>
      <c r="J15" s="52">
        <v>5519714</v>
      </c>
      <c r="K15" s="52">
        <v>4688020</v>
      </c>
      <c r="L15" s="52">
        <v>2881870</v>
      </c>
      <c r="M15" s="52">
        <v>2998794</v>
      </c>
      <c r="N15" s="52">
        <v>1233001</v>
      </c>
      <c r="O15" s="122">
        <f t="shared" si="1"/>
        <v>17321399</v>
      </c>
      <c r="P15" s="124">
        <f t="shared" si="2"/>
        <v>20812109</v>
      </c>
    </row>
    <row r="16" spans="3:16" ht="30" customHeight="1">
      <c r="C16" s="28"/>
      <c r="D16" s="29"/>
      <c r="E16" s="31" t="s">
        <v>43</v>
      </c>
      <c r="F16" s="52">
        <v>595330</v>
      </c>
      <c r="G16" s="52">
        <v>544450</v>
      </c>
      <c r="H16" s="122">
        <f t="shared" si="0"/>
        <v>1139780</v>
      </c>
      <c r="I16" s="91"/>
      <c r="J16" s="52">
        <v>5088460</v>
      </c>
      <c r="K16" s="52">
        <v>5309610</v>
      </c>
      <c r="L16" s="52">
        <v>3206990</v>
      </c>
      <c r="M16" s="52">
        <v>2488420</v>
      </c>
      <c r="N16" s="52">
        <v>1172340</v>
      </c>
      <c r="O16" s="122">
        <f t="shared" si="1"/>
        <v>17265820</v>
      </c>
      <c r="P16" s="124">
        <f t="shared" si="2"/>
        <v>18405600</v>
      </c>
    </row>
    <row r="17" spans="3:16" ht="30" customHeight="1">
      <c r="C17" s="28"/>
      <c r="D17" s="32" t="s">
        <v>44</v>
      </c>
      <c r="E17" s="33"/>
      <c r="F17" s="121">
        <f>SUM(F18:F19)</f>
        <v>6568695</v>
      </c>
      <c r="G17" s="121">
        <f>SUM(G18:G19)</f>
        <v>12869398</v>
      </c>
      <c r="H17" s="122">
        <f t="shared" si="0"/>
        <v>19438093</v>
      </c>
      <c r="I17" s="123"/>
      <c r="J17" s="121">
        <f>SUM(J18:J19)</f>
        <v>142113772</v>
      </c>
      <c r="K17" s="121">
        <f>SUM(K18:K19)</f>
        <v>111551319</v>
      </c>
      <c r="L17" s="121">
        <f>SUM(L18:L19)</f>
        <v>75803782</v>
      </c>
      <c r="M17" s="121">
        <f>SUM(M18:M19)</f>
        <v>64031872</v>
      </c>
      <c r="N17" s="121">
        <f>SUM(N18:N19)</f>
        <v>27192897</v>
      </c>
      <c r="O17" s="122">
        <f t="shared" si="1"/>
        <v>420693642</v>
      </c>
      <c r="P17" s="124">
        <f t="shared" si="2"/>
        <v>440131735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91"/>
      <c r="J18" s="52">
        <v>115243823</v>
      </c>
      <c r="K18" s="52">
        <v>87524500</v>
      </c>
      <c r="L18" s="52">
        <v>64019219</v>
      </c>
      <c r="M18" s="52">
        <v>56626457</v>
      </c>
      <c r="N18" s="52">
        <v>25810057</v>
      </c>
      <c r="O18" s="122">
        <f t="shared" si="1"/>
        <v>349224056</v>
      </c>
      <c r="P18" s="124">
        <f t="shared" si="2"/>
        <v>349224056</v>
      </c>
    </row>
    <row r="19" spans="3:16" ht="30" customHeight="1">
      <c r="C19" s="28"/>
      <c r="D19" s="29"/>
      <c r="E19" s="31" t="s">
        <v>46</v>
      </c>
      <c r="F19" s="52">
        <v>6568695</v>
      </c>
      <c r="G19" s="52">
        <v>12869398</v>
      </c>
      <c r="H19" s="122">
        <f t="shared" si="0"/>
        <v>19438093</v>
      </c>
      <c r="I19" s="91"/>
      <c r="J19" s="52">
        <v>26869949</v>
      </c>
      <c r="K19" s="52">
        <v>24026819</v>
      </c>
      <c r="L19" s="52">
        <v>11784563</v>
      </c>
      <c r="M19" s="52">
        <v>7405415</v>
      </c>
      <c r="N19" s="52">
        <v>1382840</v>
      </c>
      <c r="O19" s="122">
        <f t="shared" si="1"/>
        <v>71469586</v>
      </c>
      <c r="P19" s="124">
        <f t="shared" si="2"/>
        <v>90907679</v>
      </c>
    </row>
    <row r="20" spans="3:16" ht="30" customHeight="1">
      <c r="C20" s="28"/>
      <c r="D20" s="32" t="s">
        <v>47</v>
      </c>
      <c r="E20" s="33"/>
      <c r="F20" s="121">
        <f>SUM(F21:F24)</f>
        <v>86890</v>
      </c>
      <c r="G20" s="121">
        <f>SUM(G21:G24)</f>
        <v>311400</v>
      </c>
      <c r="H20" s="122">
        <f t="shared" si="0"/>
        <v>398290</v>
      </c>
      <c r="I20" s="123"/>
      <c r="J20" s="121">
        <f>SUM(J21:J24)</f>
        <v>10157584</v>
      </c>
      <c r="K20" s="121">
        <f>SUM(K21:K24)</f>
        <v>10448070</v>
      </c>
      <c r="L20" s="121">
        <f>SUM(L21:L24)</f>
        <v>28513107</v>
      </c>
      <c r="M20" s="121">
        <f>SUM(M21:M24)</f>
        <v>28406460</v>
      </c>
      <c r="N20" s="121">
        <f>SUM(N21:N24)</f>
        <v>10074240</v>
      </c>
      <c r="O20" s="122">
        <f t="shared" si="1"/>
        <v>87599461</v>
      </c>
      <c r="P20" s="124">
        <f t="shared" si="2"/>
        <v>87997751</v>
      </c>
    </row>
    <row r="21" spans="3:16" ht="30" customHeight="1">
      <c r="C21" s="28"/>
      <c r="D21" s="29"/>
      <c r="E21" s="31" t="s">
        <v>48</v>
      </c>
      <c r="F21" s="52">
        <v>62570</v>
      </c>
      <c r="G21" s="52">
        <v>242250</v>
      </c>
      <c r="H21" s="122">
        <f t="shared" si="0"/>
        <v>304820</v>
      </c>
      <c r="I21" s="91"/>
      <c r="J21" s="52">
        <v>8316464</v>
      </c>
      <c r="K21" s="52">
        <v>8702990</v>
      </c>
      <c r="L21" s="52">
        <v>26093357</v>
      </c>
      <c r="M21" s="52">
        <v>26699930</v>
      </c>
      <c r="N21" s="52">
        <v>9950020</v>
      </c>
      <c r="O21" s="122">
        <f t="shared" si="1"/>
        <v>79762761</v>
      </c>
      <c r="P21" s="124">
        <f t="shared" si="2"/>
        <v>80067581</v>
      </c>
    </row>
    <row r="22" spans="3:16" ht="30" customHeight="1">
      <c r="C22" s="28"/>
      <c r="D22" s="29"/>
      <c r="E22" s="34" t="s">
        <v>49</v>
      </c>
      <c r="F22" s="52">
        <v>24320</v>
      </c>
      <c r="G22" s="52">
        <v>69150</v>
      </c>
      <c r="H22" s="122">
        <f t="shared" si="0"/>
        <v>93470</v>
      </c>
      <c r="I22" s="91"/>
      <c r="J22" s="52">
        <v>1841120</v>
      </c>
      <c r="K22" s="52">
        <v>1745080</v>
      </c>
      <c r="L22" s="52">
        <v>2419750</v>
      </c>
      <c r="M22" s="52">
        <v>1706530</v>
      </c>
      <c r="N22" s="52">
        <v>124220</v>
      </c>
      <c r="O22" s="122">
        <f t="shared" si="1"/>
        <v>7836700</v>
      </c>
      <c r="P22" s="124">
        <f t="shared" si="2"/>
        <v>7930170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91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8679928</v>
      </c>
      <c r="G25" s="121">
        <f>SUM(G26:G28)</f>
        <v>9192604</v>
      </c>
      <c r="H25" s="122">
        <f t="shared" si="0"/>
        <v>17872532</v>
      </c>
      <c r="I25" s="123"/>
      <c r="J25" s="121">
        <f>SUM(J26:J28)</f>
        <v>15888834</v>
      </c>
      <c r="K25" s="121">
        <f>SUM(K26:K28)</f>
        <v>20661426</v>
      </c>
      <c r="L25" s="121">
        <f>SUM(L26:L28)</f>
        <v>15551700</v>
      </c>
      <c r="M25" s="121">
        <f>SUM(M26:M28)</f>
        <v>12455512</v>
      </c>
      <c r="N25" s="121">
        <f>SUM(N26:N28)</f>
        <v>5596160</v>
      </c>
      <c r="O25" s="122">
        <f t="shared" si="1"/>
        <v>70153632</v>
      </c>
      <c r="P25" s="124">
        <f t="shared" si="2"/>
        <v>88026164</v>
      </c>
    </row>
    <row r="26" spans="3:16" ht="30" customHeight="1">
      <c r="C26" s="28"/>
      <c r="D26" s="29"/>
      <c r="E26" s="34" t="s">
        <v>52</v>
      </c>
      <c r="F26" s="52">
        <v>4443200</v>
      </c>
      <c r="G26" s="52">
        <v>6908620</v>
      </c>
      <c r="H26" s="122">
        <f t="shared" si="0"/>
        <v>11351820</v>
      </c>
      <c r="I26" s="91"/>
      <c r="J26" s="52">
        <v>12986740</v>
      </c>
      <c r="K26" s="52">
        <v>19450090</v>
      </c>
      <c r="L26" s="52">
        <v>13788700</v>
      </c>
      <c r="M26" s="52">
        <v>11502610</v>
      </c>
      <c r="N26" s="52">
        <v>5332860</v>
      </c>
      <c r="O26" s="122">
        <f t="shared" si="1"/>
        <v>63061000</v>
      </c>
      <c r="P26" s="124">
        <f t="shared" si="2"/>
        <v>74412820</v>
      </c>
    </row>
    <row r="27" spans="3:16" ht="30" customHeight="1">
      <c r="C27" s="28"/>
      <c r="D27" s="29"/>
      <c r="E27" s="34" t="s">
        <v>53</v>
      </c>
      <c r="F27" s="52">
        <v>741580</v>
      </c>
      <c r="G27" s="52">
        <v>398978</v>
      </c>
      <c r="H27" s="122">
        <f t="shared" si="0"/>
        <v>1140558</v>
      </c>
      <c r="I27" s="91"/>
      <c r="J27" s="52">
        <v>999500</v>
      </c>
      <c r="K27" s="52">
        <v>643606</v>
      </c>
      <c r="L27" s="52">
        <v>655820</v>
      </c>
      <c r="M27" s="52">
        <v>430183</v>
      </c>
      <c r="N27" s="52">
        <v>63300</v>
      </c>
      <c r="O27" s="122">
        <f t="shared" si="1"/>
        <v>2792409</v>
      </c>
      <c r="P27" s="124">
        <f t="shared" si="2"/>
        <v>3932967</v>
      </c>
    </row>
    <row r="28" spans="3:16" ht="30" customHeight="1">
      <c r="C28" s="28"/>
      <c r="D28" s="29"/>
      <c r="E28" s="34" t="s">
        <v>54</v>
      </c>
      <c r="F28" s="52">
        <v>3495148</v>
      </c>
      <c r="G28" s="52">
        <v>1885006</v>
      </c>
      <c r="H28" s="122">
        <f t="shared" si="0"/>
        <v>5380154</v>
      </c>
      <c r="I28" s="91"/>
      <c r="J28" s="52">
        <v>1902594</v>
      </c>
      <c r="K28" s="52">
        <v>567730</v>
      </c>
      <c r="L28" s="52">
        <v>1107180</v>
      </c>
      <c r="M28" s="52">
        <v>522719</v>
      </c>
      <c r="N28" s="52">
        <v>200000</v>
      </c>
      <c r="O28" s="122">
        <f t="shared" si="1"/>
        <v>4300223</v>
      </c>
      <c r="P28" s="124">
        <f t="shared" si="2"/>
        <v>9680377</v>
      </c>
    </row>
    <row r="29" spans="3:16" ht="30" customHeight="1">
      <c r="C29" s="28"/>
      <c r="D29" s="36" t="s">
        <v>55</v>
      </c>
      <c r="E29" s="37"/>
      <c r="F29" s="52">
        <v>1297822</v>
      </c>
      <c r="G29" s="52">
        <v>1410952</v>
      </c>
      <c r="H29" s="122">
        <f t="shared" si="0"/>
        <v>2708774</v>
      </c>
      <c r="I29" s="91"/>
      <c r="J29" s="52">
        <v>14542046</v>
      </c>
      <c r="K29" s="52">
        <v>11969794</v>
      </c>
      <c r="L29" s="52">
        <v>10207013</v>
      </c>
      <c r="M29" s="52">
        <v>12237737</v>
      </c>
      <c r="N29" s="52">
        <v>6237877</v>
      </c>
      <c r="O29" s="122">
        <f t="shared" si="1"/>
        <v>55194467</v>
      </c>
      <c r="P29" s="124">
        <f t="shared" si="2"/>
        <v>57903241</v>
      </c>
    </row>
    <row r="30" spans="3:16" ht="30" customHeight="1" thickBot="1">
      <c r="C30" s="38"/>
      <c r="D30" s="39" t="s">
        <v>56</v>
      </c>
      <c r="E30" s="40"/>
      <c r="F30" s="54">
        <v>4718160</v>
      </c>
      <c r="G30" s="54">
        <v>5469996</v>
      </c>
      <c r="H30" s="125">
        <f t="shared" si="0"/>
        <v>10188156</v>
      </c>
      <c r="I30" s="92"/>
      <c r="J30" s="54">
        <v>41402405</v>
      </c>
      <c r="K30" s="54">
        <v>24858579</v>
      </c>
      <c r="L30" s="54">
        <v>17359852</v>
      </c>
      <c r="M30" s="54">
        <v>12068627</v>
      </c>
      <c r="N30" s="54">
        <v>4875130</v>
      </c>
      <c r="O30" s="125">
        <f t="shared" si="1"/>
        <v>100564593</v>
      </c>
      <c r="P30" s="126">
        <f t="shared" si="2"/>
        <v>110752749</v>
      </c>
    </row>
    <row r="31" spans="3:16" ht="30" customHeight="1">
      <c r="C31" s="25" t="s">
        <v>57</v>
      </c>
      <c r="D31" s="41"/>
      <c r="E31" s="42"/>
      <c r="F31" s="117">
        <f>SUM(F32:F40)</f>
        <v>735110</v>
      </c>
      <c r="G31" s="117">
        <f>SUM(G32:G40)</f>
        <v>1546720</v>
      </c>
      <c r="H31" s="118">
        <f t="shared" si="0"/>
        <v>2281830</v>
      </c>
      <c r="I31" s="119"/>
      <c r="J31" s="117">
        <f>SUM(J32:J40)</f>
        <v>109217656</v>
      </c>
      <c r="K31" s="117">
        <f>SUM(K32:K40)</f>
        <v>107975102</v>
      </c>
      <c r="L31" s="117">
        <f>SUM(L32:L40)</f>
        <v>124375772</v>
      </c>
      <c r="M31" s="117">
        <f>SUM(M32:M40)</f>
        <v>146310333</v>
      </c>
      <c r="N31" s="117">
        <f>SUM(N32:N40)</f>
        <v>90558164</v>
      </c>
      <c r="O31" s="118">
        <f t="shared" si="1"/>
        <v>578437027</v>
      </c>
      <c r="P31" s="120">
        <f t="shared" si="2"/>
        <v>580718857</v>
      </c>
    </row>
    <row r="32" spans="3:16" ht="30" customHeight="1">
      <c r="C32" s="43"/>
      <c r="D32" s="36" t="s">
        <v>58</v>
      </c>
      <c r="E32" s="37"/>
      <c r="F32" s="103">
        <v>0</v>
      </c>
      <c r="G32" s="103">
        <v>0</v>
      </c>
      <c r="H32" s="127">
        <f t="shared" si="0"/>
        <v>0</v>
      </c>
      <c r="I32" s="53"/>
      <c r="J32" s="103">
        <v>7797250</v>
      </c>
      <c r="K32" s="103">
        <v>18162980</v>
      </c>
      <c r="L32" s="103">
        <v>19295980</v>
      </c>
      <c r="M32" s="103">
        <v>15489117</v>
      </c>
      <c r="N32" s="103">
        <v>4307830</v>
      </c>
      <c r="O32" s="127">
        <f t="shared" si="1"/>
        <v>65053157</v>
      </c>
      <c r="P32" s="128">
        <f t="shared" si="2"/>
        <v>65053157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132110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132110</v>
      </c>
      <c r="P33" s="124">
        <f t="shared" si="2"/>
        <v>132110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51528597</v>
      </c>
      <c r="K34" s="52">
        <v>41651560</v>
      </c>
      <c r="L34" s="52">
        <v>25824172</v>
      </c>
      <c r="M34" s="52">
        <v>16929916</v>
      </c>
      <c r="N34" s="52">
        <v>10276180</v>
      </c>
      <c r="O34" s="122">
        <f t="shared" si="1"/>
        <v>146210425</v>
      </c>
      <c r="P34" s="124">
        <f t="shared" si="2"/>
        <v>146210425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131500</v>
      </c>
      <c r="H35" s="121">
        <f t="shared" si="0"/>
        <v>131500</v>
      </c>
      <c r="I35" s="91"/>
      <c r="J35" s="52">
        <v>4477980</v>
      </c>
      <c r="K35" s="52">
        <v>3281492</v>
      </c>
      <c r="L35" s="52">
        <v>8716150</v>
      </c>
      <c r="M35" s="52">
        <v>4598440</v>
      </c>
      <c r="N35" s="52">
        <v>4389664</v>
      </c>
      <c r="O35" s="122">
        <f t="shared" si="1"/>
        <v>25463726</v>
      </c>
      <c r="P35" s="124">
        <f t="shared" si="2"/>
        <v>25595226</v>
      </c>
    </row>
    <row r="36" spans="3:16" ht="30" customHeight="1">
      <c r="C36" s="28"/>
      <c r="D36" s="36" t="s">
        <v>61</v>
      </c>
      <c r="E36" s="37"/>
      <c r="F36" s="52">
        <v>735110</v>
      </c>
      <c r="G36" s="52">
        <v>1154370</v>
      </c>
      <c r="H36" s="121">
        <f t="shared" si="0"/>
        <v>1889480</v>
      </c>
      <c r="I36" s="91"/>
      <c r="J36" s="52">
        <v>14252319</v>
      </c>
      <c r="K36" s="52">
        <v>11363520</v>
      </c>
      <c r="L36" s="52">
        <v>16285220</v>
      </c>
      <c r="M36" s="52">
        <v>9251950</v>
      </c>
      <c r="N36" s="52">
        <v>2403780</v>
      </c>
      <c r="O36" s="122">
        <f t="shared" si="1"/>
        <v>53556789</v>
      </c>
      <c r="P36" s="124">
        <f t="shared" si="2"/>
        <v>55446269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260850</v>
      </c>
      <c r="H37" s="121">
        <f t="shared" si="0"/>
        <v>260850</v>
      </c>
      <c r="I37" s="53"/>
      <c r="J37" s="52">
        <v>29981390</v>
      </c>
      <c r="K37" s="52">
        <v>30491870</v>
      </c>
      <c r="L37" s="52">
        <v>27286870</v>
      </c>
      <c r="M37" s="52">
        <v>18054860</v>
      </c>
      <c r="N37" s="52">
        <v>7325130</v>
      </c>
      <c r="O37" s="122">
        <f t="shared" si="1"/>
        <v>113140120</v>
      </c>
      <c r="P37" s="124">
        <f t="shared" si="2"/>
        <v>113400970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95" t="s">
        <v>64</v>
      </c>
      <c r="E39" s="202"/>
      <c r="F39" s="52">
        <v>0</v>
      </c>
      <c r="G39" s="52">
        <v>0</v>
      </c>
      <c r="H39" s="122">
        <f t="shared" si="0"/>
        <v>0</v>
      </c>
      <c r="I39" s="53"/>
      <c r="J39" s="52">
        <v>262630</v>
      </c>
      <c r="K39" s="52">
        <v>1382220</v>
      </c>
      <c r="L39" s="52">
        <v>25481000</v>
      </c>
      <c r="M39" s="52">
        <v>79467870</v>
      </c>
      <c r="N39" s="52">
        <v>60686480</v>
      </c>
      <c r="O39" s="122">
        <f t="shared" si="1"/>
        <v>167280200</v>
      </c>
      <c r="P39" s="124">
        <f t="shared" si="2"/>
        <v>167280200</v>
      </c>
    </row>
    <row r="40" spans="3:16" ht="30" customHeight="1" thickBot="1">
      <c r="C40" s="38"/>
      <c r="D40" s="197" t="s">
        <v>65</v>
      </c>
      <c r="E40" s="198"/>
      <c r="F40" s="104">
        <v>0</v>
      </c>
      <c r="G40" s="104">
        <v>0</v>
      </c>
      <c r="H40" s="129">
        <f t="shared" si="0"/>
        <v>0</v>
      </c>
      <c r="I40" s="55"/>
      <c r="J40" s="104">
        <v>785380</v>
      </c>
      <c r="K40" s="104">
        <v>1641460</v>
      </c>
      <c r="L40" s="104">
        <v>1486380</v>
      </c>
      <c r="M40" s="104">
        <v>2518180</v>
      </c>
      <c r="N40" s="104">
        <v>1169100</v>
      </c>
      <c r="O40" s="129">
        <f t="shared" si="1"/>
        <v>7600500</v>
      </c>
      <c r="P40" s="130">
        <f t="shared" si="2"/>
        <v>7600500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49680255</v>
      </c>
      <c r="K41" s="117">
        <f>SUM(K42:K45)</f>
        <v>47791894</v>
      </c>
      <c r="L41" s="117">
        <f>SUM(L42:L45)</f>
        <v>127932753</v>
      </c>
      <c r="M41" s="117">
        <f>SUM(M42:M45)</f>
        <v>290416491</v>
      </c>
      <c r="N41" s="117">
        <f>SUM(N42:N45)</f>
        <v>192122467</v>
      </c>
      <c r="O41" s="118">
        <f t="shared" si="1"/>
        <v>707943860</v>
      </c>
      <c r="P41" s="120">
        <f t="shared" si="2"/>
        <v>707943860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892260</v>
      </c>
      <c r="K42" s="52">
        <v>2886020</v>
      </c>
      <c r="L42" s="52">
        <v>55834261</v>
      </c>
      <c r="M42" s="52">
        <v>149382248</v>
      </c>
      <c r="N42" s="52">
        <v>108289320</v>
      </c>
      <c r="O42" s="122">
        <f>SUM(I42:N42)</f>
        <v>317284109</v>
      </c>
      <c r="P42" s="124">
        <f>SUM(O42,H42)</f>
        <v>317284109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45438865</v>
      </c>
      <c r="K43" s="52">
        <v>38922564</v>
      </c>
      <c r="L43" s="52">
        <v>55865262</v>
      </c>
      <c r="M43" s="52">
        <v>72417288</v>
      </c>
      <c r="N43" s="52">
        <v>39320835</v>
      </c>
      <c r="O43" s="122">
        <f>SUM(I43:N43)</f>
        <v>251964814</v>
      </c>
      <c r="P43" s="124">
        <f>SUM(O43,H43)</f>
        <v>251964814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2">
        <f t="shared" si="0"/>
        <v>0</v>
      </c>
      <c r="I44" s="53"/>
      <c r="J44" s="52">
        <v>0</v>
      </c>
      <c r="K44" s="52">
        <v>254660</v>
      </c>
      <c r="L44" s="52">
        <v>2206530</v>
      </c>
      <c r="M44" s="52">
        <v>9459660</v>
      </c>
      <c r="N44" s="52">
        <v>6854360</v>
      </c>
      <c r="O44" s="122">
        <f>SUM(I44:N44)</f>
        <v>18775210</v>
      </c>
      <c r="P44" s="124">
        <f>SUM(O44,H44)</f>
        <v>18775210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3349130</v>
      </c>
      <c r="K45" s="54">
        <v>5728650</v>
      </c>
      <c r="L45" s="54">
        <v>14026700</v>
      </c>
      <c r="M45" s="54">
        <v>59157295</v>
      </c>
      <c r="N45" s="54">
        <v>37657952</v>
      </c>
      <c r="O45" s="139">
        <f>SUM(I45:N45)</f>
        <v>119919727</v>
      </c>
      <c r="P45" s="140">
        <f>SUM(O45,H45)</f>
        <v>119919727</v>
      </c>
    </row>
    <row r="46" spans="3:16" ht="30" customHeight="1" thickBot="1">
      <c r="C46" s="199" t="s">
        <v>70</v>
      </c>
      <c r="D46" s="200"/>
      <c r="E46" s="200"/>
      <c r="F46" s="135">
        <f>SUM(F10,F31,F41)</f>
        <v>25004465</v>
      </c>
      <c r="G46" s="135">
        <f>SUM(G10,G31,G41)</f>
        <v>36973748</v>
      </c>
      <c r="H46" s="136">
        <f t="shared" si="0"/>
        <v>61978213</v>
      </c>
      <c r="I46" s="137"/>
      <c r="J46" s="135">
        <f>SUM(J10,J31,J41)</f>
        <v>440431504</v>
      </c>
      <c r="K46" s="135">
        <f>SUM(K10,K31,K41)</f>
        <v>379142039</v>
      </c>
      <c r="L46" s="135">
        <f>SUM(L10,L31,L41)</f>
        <v>433638002</v>
      </c>
      <c r="M46" s="135">
        <f>SUM(M10,M31,M41)</f>
        <v>600739915</v>
      </c>
      <c r="N46" s="135">
        <f>SUM(N10,N31,N41)</f>
        <v>361641735</v>
      </c>
      <c r="O46" s="136">
        <f t="shared" si="1"/>
        <v>2215593195</v>
      </c>
      <c r="P46" s="138">
        <f t="shared" si="2"/>
        <v>2277571408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22077145</v>
      </c>
      <c r="G48" s="117">
        <f>SUM(G49,G55,G58,G63,G67,G68)</f>
        <v>32171001</v>
      </c>
      <c r="H48" s="118">
        <f t="shared" si="0"/>
        <v>54248146</v>
      </c>
      <c r="I48" s="119"/>
      <c r="J48" s="117">
        <f>SUM(J49,J55,J58,J63,J67,J68)</f>
        <v>255330590</v>
      </c>
      <c r="K48" s="117">
        <f>SUM(K49,K55,K58,K63,K67,K68)</f>
        <v>201544927</v>
      </c>
      <c r="L48" s="117">
        <f>SUM(L49,L55,L58,L63,L67,L68)</f>
        <v>163411106</v>
      </c>
      <c r="M48" s="117">
        <f>SUM(M49,M55,M58,M63,M67,M68)</f>
        <v>147445810</v>
      </c>
      <c r="N48" s="117">
        <f>SUM(N49,N55,N58,N63,N67,N68)</f>
        <v>70634053</v>
      </c>
      <c r="O48" s="118">
        <f t="shared" si="1"/>
        <v>838366486</v>
      </c>
      <c r="P48" s="120">
        <f t="shared" si="2"/>
        <v>892614632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2580160</v>
      </c>
      <c r="G49" s="121">
        <f>SUM(G50:G54)</f>
        <v>5504452</v>
      </c>
      <c r="H49" s="122">
        <f t="shared" si="0"/>
        <v>8084612</v>
      </c>
      <c r="I49" s="123"/>
      <c r="J49" s="121">
        <f>SUM(J50:J54)</f>
        <v>51171782</v>
      </c>
      <c r="K49" s="121">
        <f>SUM(K50:K54)</f>
        <v>39050486</v>
      </c>
      <c r="L49" s="121">
        <f>SUM(L50:L54)</f>
        <v>30272535</v>
      </c>
      <c r="M49" s="121">
        <f>SUM(M50:M54)</f>
        <v>30961856</v>
      </c>
      <c r="N49" s="121">
        <f>SUM(N50:N54)</f>
        <v>22146509</v>
      </c>
      <c r="O49" s="122">
        <f t="shared" si="1"/>
        <v>173603168</v>
      </c>
      <c r="P49" s="124">
        <f t="shared" si="2"/>
        <v>181687780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91"/>
      <c r="J50" s="52">
        <v>33121703</v>
      </c>
      <c r="K50" s="52">
        <v>22587054</v>
      </c>
      <c r="L50" s="52">
        <v>18762320</v>
      </c>
      <c r="M50" s="52">
        <v>17193672</v>
      </c>
      <c r="N50" s="52">
        <v>13309105</v>
      </c>
      <c r="O50" s="122">
        <f t="shared" si="1"/>
        <v>104973854</v>
      </c>
      <c r="P50" s="124">
        <f t="shared" si="2"/>
        <v>104973854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146736</v>
      </c>
      <c r="H51" s="122">
        <f t="shared" si="0"/>
        <v>146736</v>
      </c>
      <c r="I51" s="91"/>
      <c r="J51" s="52">
        <v>36540</v>
      </c>
      <c r="K51" s="52">
        <v>391916</v>
      </c>
      <c r="L51" s="52">
        <v>1178856</v>
      </c>
      <c r="M51" s="52">
        <v>2773535</v>
      </c>
      <c r="N51" s="52">
        <v>2795867</v>
      </c>
      <c r="O51" s="122">
        <f t="shared" si="1"/>
        <v>7176714</v>
      </c>
      <c r="P51" s="124">
        <f t="shared" si="2"/>
        <v>7323450</v>
      </c>
    </row>
    <row r="52" spans="3:16" ht="30" customHeight="1">
      <c r="C52" s="28"/>
      <c r="D52" s="29"/>
      <c r="E52" s="31" t="s">
        <v>41</v>
      </c>
      <c r="F52" s="52">
        <v>1186701</v>
      </c>
      <c r="G52" s="52">
        <v>2645473</v>
      </c>
      <c r="H52" s="122">
        <f t="shared" si="0"/>
        <v>3832174</v>
      </c>
      <c r="I52" s="91"/>
      <c r="J52" s="52">
        <v>8560878</v>
      </c>
      <c r="K52" s="52">
        <v>7210529</v>
      </c>
      <c r="L52" s="52">
        <v>4901773</v>
      </c>
      <c r="M52" s="52">
        <v>6113054</v>
      </c>
      <c r="N52" s="52">
        <v>3926067</v>
      </c>
      <c r="O52" s="122">
        <f t="shared" si="1"/>
        <v>30712301</v>
      </c>
      <c r="P52" s="124">
        <f t="shared" si="2"/>
        <v>34544475</v>
      </c>
    </row>
    <row r="53" spans="3:16" ht="30" customHeight="1">
      <c r="C53" s="28"/>
      <c r="D53" s="29"/>
      <c r="E53" s="31" t="s">
        <v>42</v>
      </c>
      <c r="F53" s="52">
        <v>867531</v>
      </c>
      <c r="G53" s="52">
        <v>2227212</v>
      </c>
      <c r="H53" s="122">
        <f t="shared" si="0"/>
        <v>3094743</v>
      </c>
      <c r="I53" s="91"/>
      <c r="J53" s="52">
        <v>4932392</v>
      </c>
      <c r="K53" s="52">
        <v>4139831</v>
      </c>
      <c r="L53" s="52">
        <v>2567406</v>
      </c>
      <c r="M53" s="52">
        <v>2660588</v>
      </c>
      <c r="N53" s="52">
        <v>1076153</v>
      </c>
      <c r="O53" s="122">
        <f t="shared" si="1"/>
        <v>15376370</v>
      </c>
      <c r="P53" s="124">
        <f t="shared" si="2"/>
        <v>18471113</v>
      </c>
    </row>
    <row r="54" spans="3:16" ht="30" customHeight="1">
      <c r="C54" s="28"/>
      <c r="D54" s="29"/>
      <c r="E54" s="31" t="s">
        <v>43</v>
      </c>
      <c r="F54" s="52">
        <v>525928</v>
      </c>
      <c r="G54" s="52">
        <v>485031</v>
      </c>
      <c r="H54" s="122">
        <f t="shared" si="0"/>
        <v>1010959</v>
      </c>
      <c r="I54" s="91"/>
      <c r="J54" s="52">
        <v>4520269</v>
      </c>
      <c r="K54" s="52">
        <v>4721156</v>
      </c>
      <c r="L54" s="52">
        <v>2862180</v>
      </c>
      <c r="M54" s="52">
        <v>2221007</v>
      </c>
      <c r="N54" s="52">
        <v>1039317</v>
      </c>
      <c r="O54" s="122">
        <f t="shared" si="1"/>
        <v>15363929</v>
      </c>
      <c r="P54" s="124">
        <f t="shared" si="2"/>
        <v>16374888</v>
      </c>
    </row>
    <row r="55" spans="3:16" ht="30" customHeight="1">
      <c r="C55" s="28"/>
      <c r="D55" s="32" t="s">
        <v>44</v>
      </c>
      <c r="E55" s="33"/>
      <c r="F55" s="121">
        <f>SUM(F56:F57)</f>
        <v>5841478</v>
      </c>
      <c r="G55" s="121">
        <f>SUM(G56:G57)</f>
        <v>11479387</v>
      </c>
      <c r="H55" s="122">
        <f t="shared" si="0"/>
        <v>17320865</v>
      </c>
      <c r="I55" s="123"/>
      <c r="J55" s="121">
        <f>SUM(J56:J57)</f>
        <v>126587794</v>
      </c>
      <c r="K55" s="121">
        <f>SUM(K56:K57)</f>
        <v>99470207</v>
      </c>
      <c r="L55" s="121">
        <f>SUM(L56:L57)</f>
        <v>67512947</v>
      </c>
      <c r="M55" s="121">
        <f>SUM(M56:M57)</f>
        <v>56996280</v>
      </c>
      <c r="N55" s="121">
        <f>SUM(N56:N57)</f>
        <v>24277101</v>
      </c>
      <c r="O55" s="122">
        <f t="shared" si="1"/>
        <v>374844329</v>
      </c>
      <c r="P55" s="124">
        <f t="shared" si="2"/>
        <v>392165194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91"/>
      <c r="J56" s="52">
        <v>102635995</v>
      </c>
      <c r="K56" s="52">
        <v>78100017</v>
      </c>
      <c r="L56" s="52">
        <v>57008684</v>
      </c>
      <c r="M56" s="52">
        <v>50405895</v>
      </c>
      <c r="N56" s="52">
        <v>23032545</v>
      </c>
      <c r="O56" s="122">
        <f t="shared" si="1"/>
        <v>311183136</v>
      </c>
      <c r="P56" s="124">
        <f t="shared" si="2"/>
        <v>311183136</v>
      </c>
    </row>
    <row r="57" spans="3:16" ht="30" customHeight="1">
      <c r="C57" s="28"/>
      <c r="D57" s="29"/>
      <c r="E57" s="31" t="s">
        <v>46</v>
      </c>
      <c r="F57" s="52">
        <v>5841478</v>
      </c>
      <c r="G57" s="52">
        <v>11479387</v>
      </c>
      <c r="H57" s="122">
        <f t="shared" si="0"/>
        <v>17320865</v>
      </c>
      <c r="I57" s="91"/>
      <c r="J57" s="52">
        <v>23951799</v>
      </c>
      <c r="K57" s="52">
        <v>21370190</v>
      </c>
      <c r="L57" s="52">
        <v>10504263</v>
      </c>
      <c r="M57" s="52">
        <v>6590385</v>
      </c>
      <c r="N57" s="52">
        <v>1244556</v>
      </c>
      <c r="O57" s="122">
        <f t="shared" si="1"/>
        <v>63661193</v>
      </c>
      <c r="P57" s="124">
        <f t="shared" si="2"/>
        <v>80982058</v>
      </c>
    </row>
    <row r="58" spans="3:16" ht="30" customHeight="1">
      <c r="C58" s="28"/>
      <c r="D58" s="32" t="s">
        <v>47</v>
      </c>
      <c r="E58" s="33"/>
      <c r="F58" s="121">
        <f>SUM(F59:F62)</f>
        <v>75769</v>
      </c>
      <c r="G58" s="121">
        <f>SUM(G59:G62)</f>
        <v>278483</v>
      </c>
      <c r="H58" s="122">
        <f t="shared" si="0"/>
        <v>354252</v>
      </c>
      <c r="I58" s="123"/>
      <c r="J58" s="121">
        <f>SUM(J59:J62)</f>
        <v>9076245</v>
      </c>
      <c r="K58" s="121">
        <f>SUM(K59:K62)</f>
        <v>9268604</v>
      </c>
      <c r="L58" s="121">
        <f>SUM(L59:L62)</f>
        <v>25427885</v>
      </c>
      <c r="M58" s="121">
        <f>SUM(M59:M62)</f>
        <v>25331117</v>
      </c>
      <c r="N58" s="121">
        <f>SUM(N59:N62)</f>
        <v>8891143</v>
      </c>
      <c r="O58" s="122">
        <f t="shared" si="1"/>
        <v>77994994</v>
      </c>
      <c r="P58" s="124">
        <f t="shared" si="2"/>
        <v>78349246</v>
      </c>
    </row>
    <row r="59" spans="3:16" ht="30" customHeight="1">
      <c r="C59" s="28"/>
      <c r="D59" s="29"/>
      <c r="E59" s="31" t="s">
        <v>48</v>
      </c>
      <c r="F59" s="52">
        <v>56313</v>
      </c>
      <c r="G59" s="52">
        <v>216248</v>
      </c>
      <c r="H59" s="122">
        <f t="shared" si="0"/>
        <v>272561</v>
      </c>
      <c r="I59" s="91"/>
      <c r="J59" s="52">
        <v>7454869</v>
      </c>
      <c r="K59" s="52">
        <v>7754525</v>
      </c>
      <c r="L59" s="52">
        <v>23285390</v>
      </c>
      <c r="M59" s="52">
        <v>23799043</v>
      </c>
      <c r="N59" s="52">
        <v>8790218</v>
      </c>
      <c r="O59" s="122">
        <f t="shared" si="1"/>
        <v>71084045</v>
      </c>
      <c r="P59" s="124">
        <f t="shared" si="2"/>
        <v>71356606</v>
      </c>
    </row>
    <row r="60" spans="3:16" ht="30" customHeight="1">
      <c r="C60" s="28"/>
      <c r="D60" s="29"/>
      <c r="E60" s="34" t="s">
        <v>49</v>
      </c>
      <c r="F60" s="52">
        <v>19456</v>
      </c>
      <c r="G60" s="52">
        <v>62235</v>
      </c>
      <c r="H60" s="122">
        <f t="shared" si="0"/>
        <v>81691</v>
      </c>
      <c r="I60" s="91"/>
      <c r="J60" s="52">
        <v>1621376</v>
      </c>
      <c r="K60" s="52">
        <v>1514079</v>
      </c>
      <c r="L60" s="52">
        <v>2142495</v>
      </c>
      <c r="M60" s="52">
        <v>1532074</v>
      </c>
      <c r="N60" s="52">
        <v>100925</v>
      </c>
      <c r="O60" s="122">
        <f t="shared" si="1"/>
        <v>6910949</v>
      </c>
      <c r="P60" s="124">
        <f t="shared" si="2"/>
        <v>6992640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91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SUM(F64:F66)</f>
        <v>7708051</v>
      </c>
      <c r="G63" s="121">
        <f>SUM(G64:G66)</f>
        <v>8191857</v>
      </c>
      <c r="H63" s="122">
        <f t="shared" si="0"/>
        <v>15899908</v>
      </c>
      <c r="I63" s="123"/>
      <c r="J63" s="121">
        <f>SUM(J64:J66)</f>
        <v>14148611</v>
      </c>
      <c r="K63" s="121">
        <f>SUM(K64:K66)</f>
        <v>18377547</v>
      </c>
      <c r="L63" s="121">
        <f>SUM(L64:L66)</f>
        <v>13835074</v>
      </c>
      <c r="M63" s="121">
        <f>SUM(M64:M66)</f>
        <v>11077935</v>
      </c>
      <c r="N63" s="121">
        <f>SUM(N64:N66)</f>
        <v>4934576</v>
      </c>
      <c r="O63" s="122">
        <f t="shared" si="1"/>
        <v>62373743</v>
      </c>
      <c r="P63" s="124">
        <f t="shared" si="2"/>
        <v>78273651</v>
      </c>
    </row>
    <row r="64" spans="3:16" ht="30" customHeight="1">
      <c r="C64" s="28"/>
      <c r="D64" s="29"/>
      <c r="E64" s="34" t="s">
        <v>52</v>
      </c>
      <c r="F64" s="52">
        <v>3952548</v>
      </c>
      <c r="G64" s="52">
        <v>6159683</v>
      </c>
      <c r="H64" s="122">
        <f t="shared" si="0"/>
        <v>10112231</v>
      </c>
      <c r="I64" s="91"/>
      <c r="J64" s="52">
        <v>11581244</v>
      </c>
      <c r="K64" s="52">
        <v>17292405</v>
      </c>
      <c r="L64" s="52">
        <v>12273550</v>
      </c>
      <c r="M64" s="52">
        <v>10220325</v>
      </c>
      <c r="N64" s="52">
        <v>4722346</v>
      </c>
      <c r="O64" s="122">
        <f t="shared" si="1"/>
        <v>56089870</v>
      </c>
      <c r="P64" s="124">
        <f t="shared" si="2"/>
        <v>66202101</v>
      </c>
    </row>
    <row r="65" spans="3:16" ht="30" customHeight="1">
      <c r="C65" s="28"/>
      <c r="D65" s="29"/>
      <c r="E65" s="34" t="s">
        <v>53</v>
      </c>
      <c r="F65" s="52">
        <v>665042</v>
      </c>
      <c r="G65" s="52">
        <v>359080</v>
      </c>
      <c r="H65" s="122">
        <f t="shared" si="0"/>
        <v>1024122</v>
      </c>
      <c r="I65" s="91"/>
      <c r="J65" s="52">
        <v>880521</v>
      </c>
      <c r="K65" s="52">
        <v>579245</v>
      </c>
      <c r="L65" s="52">
        <v>583726</v>
      </c>
      <c r="M65" s="52">
        <v>387164</v>
      </c>
      <c r="N65" s="52">
        <v>52230</v>
      </c>
      <c r="O65" s="122">
        <f t="shared" si="1"/>
        <v>2482886</v>
      </c>
      <c r="P65" s="124">
        <f t="shared" si="2"/>
        <v>3507008</v>
      </c>
    </row>
    <row r="66" spans="3:16" ht="30" customHeight="1">
      <c r="C66" s="28"/>
      <c r="D66" s="29"/>
      <c r="E66" s="34" t="s">
        <v>54</v>
      </c>
      <c r="F66" s="52">
        <v>3090461</v>
      </c>
      <c r="G66" s="52">
        <v>1673094</v>
      </c>
      <c r="H66" s="122">
        <f t="shared" si="0"/>
        <v>4763555</v>
      </c>
      <c r="I66" s="91"/>
      <c r="J66" s="52">
        <v>1686846</v>
      </c>
      <c r="K66" s="52">
        <v>505897</v>
      </c>
      <c r="L66" s="52">
        <v>977798</v>
      </c>
      <c r="M66" s="52">
        <v>470446</v>
      </c>
      <c r="N66" s="52">
        <v>160000</v>
      </c>
      <c r="O66" s="122">
        <f t="shared" si="1"/>
        <v>3800987</v>
      </c>
      <c r="P66" s="124">
        <f t="shared" si="2"/>
        <v>8564542</v>
      </c>
    </row>
    <row r="67" spans="3:16" ht="30" customHeight="1">
      <c r="C67" s="28"/>
      <c r="D67" s="36" t="s">
        <v>55</v>
      </c>
      <c r="E67" s="37"/>
      <c r="F67" s="52">
        <v>1153527</v>
      </c>
      <c r="G67" s="52">
        <v>1246826</v>
      </c>
      <c r="H67" s="122">
        <f t="shared" si="0"/>
        <v>2400353</v>
      </c>
      <c r="I67" s="91"/>
      <c r="J67" s="52">
        <v>12943753</v>
      </c>
      <c r="K67" s="52">
        <v>10519504</v>
      </c>
      <c r="L67" s="52">
        <v>9002813</v>
      </c>
      <c r="M67" s="52">
        <v>11009995</v>
      </c>
      <c r="N67" s="52">
        <v>5509594</v>
      </c>
      <c r="O67" s="122">
        <f t="shared" si="1"/>
        <v>48985659</v>
      </c>
      <c r="P67" s="124">
        <f t="shared" si="2"/>
        <v>51386012</v>
      </c>
    </row>
    <row r="68" spans="3:16" ht="30" customHeight="1" thickBot="1">
      <c r="C68" s="38"/>
      <c r="D68" s="39" t="s">
        <v>56</v>
      </c>
      <c r="E68" s="40"/>
      <c r="F68" s="54">
        <v>4718160</v>
      </c>
      <c r="G68" s="54">
        <v>5469996</v>
      </c>
      <c r="H68" s="125">
        <f t="shared" si="0"/>
        <v>10188156</v>
      </c>
      <c r="I68" s="92"/>
      <c r="J68" s="54">
        <v>41402405</v>
      </c>
      <c r="K68" s="54">
        <v>24858579</v>
      </c>
      <c r="L68" s="54">
        <v>17359852</v>
      </c>
      <c r="M68" s="54">
        <v>12068627</v>
      </c>
      <c r="N68" s="54">
        <v>4875130</v>
      </c>
      <c r="O68" s="125">
        <f t="shared" si="1"/>
        <v>100564593</v>
      </c>
      <c r="P68" s="126">
        <f t="shared" si="2"/>
        <v>110752749</v>
      </c>
    </row>
    <row r="69" spans="3:16" ht="30" customHeight="1">
      <c r="C69" s="25" t="s">
        <v>57</v>
      </c>
      <c r="D69" s="41"/>
      <c r="E69" s="42"/>
      <c r="F69" s="117">
        <f>SUM(F70:F78)</f>
        <v>650835</v>
      </c>
      <c r="G69" s="117">
        <f>SUM(G70:G78)</f>
        <v>1374050</v>
      </c>
      <c r="H69" s="118">
        <f t="shared" si="0"/>
        <v>2024885</v>
      </c>
      <c r="I69" s="119"/>
      <c r="J69" s="117">
        <f>SUM(J70:J78)</f>
        <v>97109526</v>
      </c>
      <c r="K69" s="117">
        <f>SUM(K70:K78)</f>
        <v>96370223</v>
      </c>
      <c r="L69" s="117">
        <f>SUM(L70:L78)</f>
        <v>110887096</v>
      </c>
      <c r="M69" s="117">
        <f>SUM(M70:M78)</f>
        <v>130642470</v>
      </c>
      <c r="N69" s="117">
        <f>SUM(N70:N78)</f>
        <v>80714727</v>
      </c>
      <c r="O69" s="118">
        <f t="shared" si="1"/>
        <v>515724042</v>
      </c>
      <c r="P69" s="120">
        <f t="shared" si="2"/>
        <v>517748927</v>
      </c>
    </row>
    <row r="70" spans="3:16" ht="30" customHeight="1">
      <c r="C70" s="43"/>
      <c r="D70" s="36" t="s">
        <v>58</v>
      </c>
      <c r="E70" s="37"/>
      <c r="F70" s="103">
        <v>0</v>
      </c>
      <c r="G70" s="103">
        <v>0</v>
      </c>
      <c r="H70" s="127">
        <f t="shared" si="0"/>
        <v>0</v>
      </c>
      <c r="I70" s="53"/>
      <c r="J70" s="103">
        <v>6888643</v>
      </c>
      <c r="K70" s="103">
        <v>16211223</v>
      </c>
      <c r="L70" s="103">
        <v>17213954</v>
      </c>
      <c r="M70" s="103">
        <v>13874589</v>
      </c>
      <c r="N70" s="103">
        <v>3825957</v>
      </c>
      <c r="O70" s="127">
        <f t="shared" si="1"/>
        <v>58014366</v>
      </c>
      <c r="P70" s="128">
        <f t="shared" si="2"/>
        <v>58014366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118899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118899</v>
      </c>
      <c r="P71" s="124">
        <f t="shared" si="2"/>
        <v>118899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45805622</v>
      </c>
      <c r="K72" s="52">
        <v>37266215</v>
      </c>
      <c r="L72" s="52">
        <v>23103074</v>
      </c>
      <c r="M72" s="52">
        <v>15122045</v>
      </c>
      <c r="N72" s="52">
        <v>9248562</v>
      </c>
      <c r="O72" s="122">
        <f t="shared" si="1"/>
        <v>130545518</v>
      </c>
      <c r="P72" s="124">
        <f t="shared" si="2"/>
        <v>130545518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118350</v>
      </c>
      <c r="H73" s="121">
        <f t="shared" si="0"/>
        <v>118350</v>
      </c>
      <c r="I73" s="91"/>
      <c r="J73" s="52">
        <v>3988680</v>
      </c>
      <c r="K73" s="52">
        <v>2900059</v>
      </c>
      <c r="L73" s="52">
        <v>7821735</v>
      </c>
      <c r="M73" s="52">
        <v>4138596</v>
      </c>
      <c r="N73" s="52">
        <v>3950696</v>
      </c>
      <c r="O73" s="122">
        <f t="shared" si="1"/>
        <v>22799766</v>
      </c>
      <c r="P73" s="124">
        <f t="shared" si="2"/>
        <v>22918116</v>
      </c>
    </row>
    <row r="74" spans="3:16" ht="30" customHeight="1">
      <c r="C74" s="28"/>
      <c r="D74" s="36" t="s">
        <v>61</v>
      </c>
      <c r="E74" s="37"/>
      <c r="F74" s="52">
        <v>650835</v>
      </c>
      <c r="G74" s="52">
        <v>1020935</v>
      </c>
      <c r="H74" s="121">
        <f t="shared" si="0"/>
        <v>1671770</v>
      </c>
      <c r="I74" s="91"/>
      <c r="J74" s="52">
        <v>12723083</v>
      </c>
      <c r="K74" s="52">
        <v>10036311</v>
      </c>
      <c r="L74" s="52">
        <v>14525241</v>
      </c>
      <c r="M74" s="52">
        <v>8147747</v>
      </c>
      <c r="N74" s="52">
        <v>2095302</v>
      </c>
      <c r="O74" s="122">
        <f t="shared" si="1"/>
        <v>47527684</v>
      </c>
      <c r="P74" s="124">
        <f t="shared" si="2"/>
        <v>49199454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234765</v>
      </c>
      <c r="H75" s="121">
        <f aca="true" t="shared" si="3" ref="H75:H84">SUM(F75:G75)</f>
        <v>234765</v>
      </c>
      <c r="I75" s="53"/>
      <c r="J75" s="52">
        <v>26658076</v>
      </c>
      <c r="K75" s="52">
        <v>27262570</v>
      </c>
      <c r="L75" s="52">
        <v>24263621</v>
      </c>
      <c r="M75" s="52">
        <v>16074154</v>
      </c>
      <c r="N75" s="52">
        <v>6567031</v>
      </c>
      <c r="O75" s="122">
        <f aca="true" t="shared" si="4" ref="O75:O84">SUM(I75:N75)</f>
        <v>100825452</v>
      </c>
      <c r="P75" s="124">
        <f aca="true" t="shared" si="5" ref="P75:P84">SUM(O75,H75)</f>
        <v>101060217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95" t="s">
        <v>64</v>
      </c>
      <c r="E77" s="202"/>
      <c r="F77" s="52">
        <v>0</v>
      </c>
      <c r="G77" s="52">
        <v>0</v>
      </c>
      <c r="H77" s="122">
        <f t="shared" si="3"/>
        <v>0</v>
      </c>
      <c r="I77" s="53"/>
      <c r="J77" s="52">
        <v>236367</v>
      </c>
      <c r="K77" s="52">
        <v>1243998</v>
      </c>
      <c r="L77" s="52">
        <v>22686737</v>
      </c>
      <c r="M77" s="52">
        <v>71111014</v>
      </c>
      <c r="N77" s="52">
        <v>54053115</v>
      </c>
      <c r="O77" s="122">
        <f t="shared" si="4"/>
        <v>149331231</v>
      </c>
      <c r="P77" s="124">
        <f t="shared" si="5"/>
        <v>149331231</v>
      </c>
    </row>
    <row r="78" spans="3:16" ht="30" customHeight="1" thickBot="1">
      <c r="C78" s="38"/>
      <c r="D78" s="197" t="s">
        <v>65</v>
      </c>
      <c r="E78" s="198"/>
      <c r="F78" s="104">
        <v>0</v>
      </c>
      <c r="G78" s="104">
        <v>0</v>
      </c>
      <c r="H78" s="129">
        <f t="shared" si="3"/>
        <v>0</v>
      </c>
      <c r="I78" s="55"/>
      <c r="J78" s="104">
        <v>690156</v>
      </c>
      <c r="K78" s="104">
        <v>1449847</v>
      </c>
      <c r="L78" s="104">
        <v>1272734</v>
      </c>
      <c r="M78" s="104">
        <v>2174325</v>
      </c>
      <c r="N78" s="104">
        <v>974064</v>
      </c>
      <c r="O78" s="129">
        <f t="shared" si="4"/>
        <v>6561126</v>
      </c>
      <c r="P78" s="130">
        <f t="shared" si="5"/>
        <v>6561126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44481633</v>
      </c>
      <c r="K79" s="117">
        <f>SUM(K80:K83)</f>
        <v>42847831</v>
      </c>
      <c r="L79" s="117">
        <f>SUM(L80:L83)</f>
        <v>114416909</v>
      </c>
      <c r="M79" s="117">
        <f>SUM(M80:M83)</f>
        <v>259894544</v>
      </c>
      <c r="N79" s="117">
        <f>SUM(N80:N83)</f>
        <v>171451509</v>
      </c>
      <c r="O79" s="118">
        <f t="shared" si="4"/>
        <v>633092426</v>
      </c>
      <c r="P79" s="120">
        <f t="shared" si="5"/>
        <v>633092426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803034</v>
      </c>
      <c r="K80" s="52">
        <v>2597418</v>
      </c>
      <c r="L80" s="52">
        <v>50083863</v>
      </c>
      <c r="M80" s="52">
        <v>133754979</v>
      </c>
      <c r="N80" s="52">
        <v>96741229</v>
      </c>
      <c r="O80" s="122">
        <f t="shared" si="4"/>
        <v>283980523</v>
      </c>
      <c r="P80" s="124">
        <f t="shared" si="5"/>
        <v>283980523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40664382</v>
      </c>
      <c r="K81" s="52">
        <v>34865434</v>
      </c>
      <c r="L81" s="52">
        <v>49959300</v>
      </c>
      <c r="M81" s="52">
        <v>64880249</v>
      </c>
      <c r="N81" s="52">
        <v>34977566</v>
      </c>
      <c r="O81" s="122">
        <f t="shared" si="4"/>
        <v>225346931</v>
      </c>
      <c r="P81" s="124">
        <f t="shared" si="5"/>
        <v>225346931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229194</v>
      </c>
      <c r="L82" s="52">
        <v>1985877</v>
      </c>
      <c r="M82" s="52">
        <v>8332188</v>
      </c>
      <c r="N82" s="52">
        <v>6168924</v>
      </c>
      <c r="O82" s="122">
        <f t="shared" si="4"/>
        <v>16716183</v>
      </c>
      <c r="P82" s="124">
        <f t="shared" si="5"/>
        <v>16716183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3014217</v>
      </c>
      <c r="K83" s="54">
        <v>5155785</v>
      </c>
      <c r="L83" s="54">
        <v>12387869</v>
      </c>
      <c r="M83" s="54">
        <v>52927128</v>
      </c>
      <c r="N83" s="54">
        <v>33563790</v>
      </c>
      <c r="O83" s="125">
        <f t="shared" si="4"/>
        <v>107048789</v>
      </c>
      <c r="P83" s="126">
        <f t="shared" si="5"/>
        <v>107048789</v>
      </c>
    </row>
    <row r="84" spans="3:16" ht="30" customHeight="1" thickBot="1">
      <c r="C84" s="199" t="s">
        <v>70</v>
      </c>
      <c r="D84" s="200"/>
      <c r="E84" s="200"/>
      <c r="F84" s="135">
        <f>SUM(F48,F69,F79)</f>
        <v>22727980</v>
      </c>
      <c r="G84" s="135">
        <f>SUM(G48,G69,G79)</f>
        <v>33545051</v>
      </c>
      <c r="H84" s="136">
        <f t="shared" si="3"/>
        <v>56273031</v>
      </c>
      <c r="I84" s="137"/>
      <c r="J84" s="135">
        <f>SUM(J48,J69,J79)</f>
        <v>396921749</v>
      </c>
      <c r="K84" s="135">
        <f>SUM(K48,K69,K79)</f>
        <v>340762981</v>
      </c>
      <c r="L84" s="135">
        <f>SUM(L48,L69,L79)</f>
        <v>388715111</v>
      </c>
      <c r="M84" s="135">
        <f>SUM(M48,M69,M79)</f>
        <v>537982824</v>
      </c>
      <c r="N84" s="135">
        <f>SUM(N48,N69,N79)</f>
        <v>322800289</v>
      </c>
      <c r="O84" s="136">
        <f t="shared" si="4"/>
        <v>1987182954</v>
      </c>
      <c r="P84" s="138">
        <f t="shared" si="5"/>
        <v>2043455985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2021-12-17T00:44:14Z</cp:lastPrinted>
  <dcterms:created xsi:type="dcterms:W3CDTF">2012-04-10T04:28:23Z</dcterms:created>
  <dcterms:modified xsi:type="dcterms:W3CDTF">2021-12-20T00:25:56Z</dcterms:modified>
  <cp:category/>
  <cp:version/>
  <cp:contentType/>
  <cp:contentStatus/>
</cp:coreProperties>
</file>