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<sst xmlns="http://schemas.openxmlformats.org/spreadsheetml/2006/main" count="283" uniqueCount="93">
  <si>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</si>
  <si>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</si>
  <si>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</si>
  <si>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</si>
  <si>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</si>
  <si>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</si>
  <si>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</si>
  <si>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</si>
  <si>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</si>
  <si>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</si>
  <si>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</si>
  <si>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</si>
  <si>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</si>
  <si>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</si>
  <si>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</si>
  <si>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</si>
  <si>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</si>
  <si>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</si>
  <si>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</si>
  <si>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</si>
  <si>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</si>
  <si>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</si>
  <si>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</si>
  <si>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</si>
  <si>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</si>
  <si>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</si>
  <si>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</si>
  <si>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</si>
  <si>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</si>
  <si>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</si>
  <si>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</si>
  <si>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</si>
  <si>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</si>
  <si>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</si>
  <si>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</si>
  <si>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</si>
  <si>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</si>
  <si>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</si>
  <si>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</si>
  <si>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</si>
  <si>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</si>
  <si>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</si>
  <si>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</si>
  <si>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</si>
  <si>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</si>
  <si>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</si>
  <si>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</si>
  <si>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</si>
  <si>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</si>
  <si>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</si>
  <si>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</si>
  <si>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</si>
  <si>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</si>
  <si>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</si>
  <si>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</si>
  <si>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</si>
  <si>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</si>
  <si>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</si>
  <si>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</si>
  <si>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</si>
  <si>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</si>
  <si>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</si>
  <si>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</si>
  <si>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</si>
  <si>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</si>
  <si>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</si>
  <si>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</si>
  <si>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</si>
  <si>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</si>
  <si>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</si>
  <si>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</si>
  <si>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</si>
  <si>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</si>
  <si>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</si>
  <si>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</si>
  <si>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</si>
  <si>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</si>
  <si>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</si>
  <si>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</si>
  <si>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</si>
  <si>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</si>
  <si>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</si>
  <si>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</si>
  <si>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</si>
  <si>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</si>
  <si>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</si>
  <si>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</si>
  <si>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</si>
  <si>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</si>
  <si>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</si>
  <si>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</si>
  <si>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3月分）</t>
  </si>
  <si>
    <t>（令和 04年 3月分）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</si>
</sst>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 style="medium"/>
      <top style="medium"/>
      <bottom/>
    </border>
    <border>
      <left/>
      <right style="double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2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56" xfId="0" applyFont="1" applyFill="1" applyBorder="1" applyAlignment="1">
      <alignment horizontal="left"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1" xfId="0" applyFont="1" applyFill="1" applyBorder="1" applyAlignment="1">
      <alignment horizontal="left" vertical="center"/>
    </xf>
    <xf numFmtId="0" fontId="50" fillId="0" borderId="82" xfId="0" applyFont="1" applyFill="1" applyBorder="1" applyAlignment="1">
      <alignment horizontal="left" vertical="center"/>
    </xf>
    <xf numFmtId="0" fontId="50" fillId="0" borderId="8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 shrinkToFit="1"/>
    </xf>
    <xf numFmtId="183" fontId="56" fillId="0" borderId="0" xfId="0" applyNumberFormat="1" applyFont="1" applyFill="1" applyAlignment="1">
      <alignment horizontal="center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78" fontId="52" fillId="0" borderId="72" xfId="0" applyNumberFormat="1" applyFont="1" applyFill="1" applyBorder="1" applyAlignment="1">
      <alignment vertical="center"/>
    </xf>
    <xf numFmtId="178" fontId="52" fillId="0" borderId="85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86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87" xfId="0" applyNumberFormat="1" applyFont="1" applyFill="1" applyBorder="1" applyAlignment="1">
      <alignment vertical="center"/>
    </xf>
    <xf numFmtId="178" fontId="48" fillId="0" borderId="88" xfId="0" applyNumberFormat="1" applyFont="1" applyFill="1" applyBorder="1" applyAlignment="1" applyProtection="1">
      <alignment vertical="center" shrinkToFit="1"/>
      <protection locked="0"/>
    </xf>
    <xf numFmtId="178" fontId="48" fillId="0" borderId="89" xfId="0" applyNumberFormat="1" applyFont="1" applyFill="1" applyBorder="1" applyAlignment="1" applyProtection="1">
      <alignment vertical="center" shrinkToFit="1"/>
      <protection locked="0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8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9" sqref="F19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23" t="s">
        <v>21</v>
      </c>
      <c r="G1" s="123"/>
      <c r="H1" s="123"/>
      <c r="I1" s="123"/>
      <c r="J1" s="123"/>
      <c r="K1" s="123"/>
      <c r="L1" s="123"/>
      <c r="M1" s="123"/>
      <c r="N1" s="123"/>
      <c r="O1" s="4"/>
    </row>
    <row r="2" spans="5:16" ht="45" customHeight="1">
      <c r="E2" s="5"/>
      <c r="F2" s="134" t="s">
        <v>91</v>
      </c>
      <c r="G2" s="134"/>
      <c r="H2" s="134"/>
      <c r="I2" s="134"/>
      <c r="J2" s="134"/>
      <c r="K2" s="153"/>
      <c r="L2" s="153"/>
      <c r="M2" s="153"/>
      <c r="N2" s="153"/>
      <c r="O2" s="117">
        <v>41009</v>
      </c>
      <c r="P2" s="117"/>
    </row>
    <row r="3" spans="6:17" ht="30" customHeight="1">
      <c r="F3" s="57"/>
      <c r="G3" s="57"/>
      <c r="H3" s="57"/>
      <c r="I3" s="57"/>
      <c r="J3" s="57"/>
      <c r="N3" s="58"/>
      <c r="O3" s="117" t="s">
        <v>0</v>
      </c>
      <c r="P3" s="117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1"/>
      <c r="Q4" s="10"/>
    </row>
    <row r="5" spans="6:17" ht="7.5" customHeight="1" thickBot="1">
      <c r="F5" s="57"/>
      <c r="G5" s="57"/>
      <c r="H5" s="57"/>
      <c r="I5" s="57"/>
      <c r="J5" s="57"/>
      <c r="N5" s="58"/>
      <c r="O5" s="91"/>
      <c r="P5" s="91"/>
      <c r="Q5" s="10"/>
    </row>
    <row r="6" spans="3:19" ht="45" customHeight="1">
      <c r="C6" s="113" t="s">
        <v>20</v>
      </c>
      <c r="D6" s="114"/>
      <c r="E6" s="115"/>
      <c r="F6" s="116" t="s">
        <v>80</v>
      </c>
      <c r="G6" s="115"/>
      <c r="H6" s="114" t="s">
        <v>81</v>
      </c>
      <c r="I6" s="114"/>
      <c r="J6" s="116" t="s">
        <v>82</v>
      </c>
      <c r="K6" s="125"/>
      <c r="L6" s="114" t="s">
        <v>85</v>
      </c>
      <c r="M6" s="124"/>
      <c r="P6" s="58"/>
      <c r="Q6" s="91"/>
      <c r="R6" s="91"/>
      <c r="S6" s="10"/>
    </row>
    <row r="7" spans="3:19" ht="45" customHeight="1" thickBot="1">
      <c r="C7" s="131" t="s">
        <v>19</v>
      </c>
      <c r="D7" s="132"/>
      <c r="E7" s="132"/>
      <c r="F7" s="154">
        <v>42011</v>
      </c>
      <c r="G7" s="155"/>
      <c r="H7" s="156">
        <v>30956</v>
      </c>
      <c r="I7" s="155"/>
      <c r="J7" s="154">
        <v>18246</v>
      </c>
      <c r="K7" s="157"/>
      <c r="L7" s="156">
        <f>SUM(F7:K7)</f>
        <v>91213</v>
      </c>
      <c r="M7" s="166"/>
      <c r="P7" s="58"/>
      <c r="Q7" s="91"/>
      <c r="R7" s="91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1"/>
      <c r="T8" s="91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28"/>
      <c r="O10" s="128"/>
      <c r="P10" s="128"/>
      <c r="Q10" s="18"/>
    </row>
    <row r="11" spans="3:17" ht="49.5" customHeight="1">
      <c r="C11" s="103"/>
      <c r="D11" s="104"/>
      <c r="E11" s="104"/>
      <c r="F11" s="68" t="s">
        <v>10</v>
      </c>
      <c r="G11" s="68" t="s">
        <v>28</v>
      </c>
      <c r="H11" s="92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87" t="s">
        <v>83</v>
      </c>
      <c r="Q11" s="20"/>
    </row>
    <row r="12" spans="3:17" ht="49.5" customHeight="1">
      <c r="C12" s="88" t="s">
        <v>86</v>
      </c>
      <c r="D12" s="94"/>
      <c r="E12" s="94"/>
      <c r="F12" s="158">
        <f>SUM(F13:F15)</f>
        <v>3911</v>
      </c>
      <c r="G12" s="158">
        <f>SUM(G13:G15)</f>
        <v>2564</v>
      </c>
      <c r="H12" s="167">
        <f>SUM(H13:H15)</f>
        <v>6475</v>
      </c>
      <c r="I12" s="72">
        <v>0</v>
      </c>
      <c r="J12" s="158">
        <f aca="true" t="shared" si="0" ref="J12:O12">SUM(J13:J15)</f>
        <v>4611</v>
      </c>
      <c r="K12" s="158">
        <f t="shared" si="0"/>
        <v>2561</v>
      </c>
      <c r="L12" s="158">
        <f t="shared" si="0"/>
        <v>2002</v>
      </c>
      <c r="M12" s="158">
        <f t="shared" si="0"/>
        <v>2531</v>
      </c>
      <c r="N12" s="158">
        <f t="shared" si="0"/>
        <v>1351</v>
      </c>
      <c r="O12" s="167">
        <f t="shared" si="0"/>
        <v>13056</v>
      </c>
      <c r="P12" s="168">
        <f aca="true" t="shared" si="1" ref="P12:P17">H12+O12</f>
        <v>19531</v>
      </c>
      <c r="Q12" s="20"/>
    </row>
    <row r="13" spans="3:16" ht="49.5" customHeight="1">
      <c r="C13" s="88" t="s">
        <v>87</v>
      </c>
      <c r="D13" s="89"/>
      <c r="E13" s="89"/>
      <c r="F13" s="158">
        <v>435</v>
      </c>
      <c r="G13" s="158">
        <v>303</v>
      </c>
      <c r="H13" s="167">
        <f>SUM(F13:G13)</f>
        <v>738</v>
      </c>
      <c r="I13" s="72">
        <v>0</v>
      </c>
      <c r="J13" s="158">
        <v>445</v>
      </c>
      <c r="K13" s="158">
        <v>251</v>
      </c>
      <c r="L13" s="158">
        <v>202</v>
      </c>
      <c r="M13" s="158">
        <v>208</v>
      </c>
      <c r="N13" s="158">
        <v>122</v>
      </c>
      <c r="O13" s="167">
        <f>SUM(J13:N13)</f>
        <v>1228</v>
      </c>
      <c r="P13" s="168">
        <f t="shared" si="1"/>
        <v>1966</v>
      </c>
    </row>
    <row r="14" spans="3:16" ht="49.5" customHeight="1">
      <c r="C14" s="129" t="s">
        <v>88</v>
      </c>
      <c r="D14" s="130"/>
      <c r="E14" s="130"/>
      <c r="F14" s="158">
        <v>1582</v>
      </c>
      <c r="G14" s="158">
        <v>863</v>
      </c>
      <c r="H14" s="167">
        <f>SUM(F14:G14)</f>
        <v>2445</v>
      </c>
      <c r="I14" s="72">
        <v>0</v>
      </c>
      <c r="J14" s="158">
        <v>1589</v>
      </c>
      <c r="K14" s="158">
        <v>706</v>
      </c>
      <c r="L14" s="158">
        <v>493</v>
      </c>
      <c r="M14" s="158">
        <v>620</v>
      </c>
      <c r="N14" s="158">
        <v>316</v>
      </c>
      <c r="O14" s="167">
        <f>SUM(J14:N14)</f>
        <v>3724</v>
      </c>
      <c r="P14" s="168">
        <f t="shared" si="1"/>
        <v>6169</v>
      </c>
    </row>
    <row r="15" spans="3:16" ht="49.5" customHeight="1">
      <c r="C15" s="88" t="s">
        <v>89</v>
      </c>
      <c r="D15" s="89"/>
      <c r="E15" s="89"/>
      <c r="F15" s="158">
        <v>1894</v>
      </c>
      <c r="G15" s="158">
        <v>1398</v>
      </c>
      <c r="H15" s="167">
        <f>SUM(F15:G15)</f>
        <v>3292</v>
      </c>
      <c r="I15" s="72"/>
      <c r="J15" s="158">
        <v>2577</v>
      </c>
      <c r="K15" s="158">
        <v>1604</v>
      </c>
      <c r="L15" s="158">
        <v>1307</v>
      </c>
      <c r="M15" s="158">
        <v>1703</v>
      </c>
      <c r="N15" s="158">
        <v>913</v>
      </c>
      <c r="O15" s="167">
        <f>SUM(J15:N15)</f>
        <v>8104</v>
      </c>
      <c r="P15" s="168">
        <f t="shared" si="1"/>
        <v>11396</v>
      </c>
    </row>
    <row r="16" spans="3:16" ht="49.5" customHeight="1">
      <c r="C16" s="129" t="s">
        <v>90</v>
      </c>
      <c r="D16" s="130"/>
      <c r="E16" s="130"/>
      <c r="F16" s="158">
        <v>28</v>
      </c>
      <c r="G16" s="158">
        <v>47</v>
      </c>
      <c r="H16" s="167">
        <f>SUM(F16:G16)</f>
        <v>75</v>
      </c>
      <c r="I16" s="72">
        <v>0</v>
      </c>
      <c r="J16" s="158">
        <v>65</v>
      </c>
      <c r="K16" s="158">
        <v>40</v>
      </c>
      <c r="L16" s="158">
        <v>35</v>
      </c>
      <c r="M16" s="158">
        <v>45</v>
      </c>
      <c r="N16" s="158">
        <v>24</v>
      </c>
      <c r="O16" s="167">
        <f>SUM(J16:N16)</f>
        <v>209</v>
      </c>
      <c r="P16" s="168">
        <f t="shared" si="1"/>
        <v>284</v>
      </c>
    </row>
    <row r="17" spans="3:16" ht="49.5" customHeight="1" thickBot="1">
      <c r="C17" s="126" t="s">
        <v>14</v>
      </c>
      <c r="D17" s="127"/>
      <c r="E17" s="127"/>
      <c r="F17" s="160">
        <f>F12+F16</f>
        <v>3939</v>
      </c>
      <c r="G17" s="160">
        <f>G12+G16</f>
        <v>2611</v>
      </c>
      <c r="H17" s="160">
        <f>H12+H16</f>
        <v>6550</v>
      </c>
      <c r="I17" s="169">
        <v>0</v>
      </c>
      <c r="J17" s="160">
        <f aca="true" t="shared" si="2" ref="J17:O17">J12+J16</f>
        <v>4676</v>
      </c>
      <c r="K17" s="160">
        <f t="shared" si="2"/>
        <v>2601</v>
      </c>
      <c r="L17" s="160">
        <f t="shared" si="2"/>
        <v>2037</v>
      </c>
      <c r="M17" s="160">
        <f t="shared" si="2"/>
        <v>2576</v>
      </c>
      <c r="N17" s="160">
        <f t="shared" si="2"/>
        <v>1375</v>
      </c>
      <c r="O17" s="160">
        <f t="shared" si="2"/>
        <v>13265</v>
      </c>
      <c r="P17" s="170">
        <f t="shared" si="1"/>
        <v>19815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03"/>
      <c r="D21" s="104"/>
      <c r="E21" s="104"/>
      <c r="F21" s="101" t="s">
        <v>15</v>
      </c>
      <c r="G21" s="102"/>
      <c r="H21" s="102"/>
      <c r="I21" s="102" t="s">
        <v>16</v>
      </c>
      <c r="J21" s="102"/>
      <c r="K21" s="102"/>
      <c r="L21" s="102"/>
      <c r="M21" s="102"/>
      <c r="N21" s="102"/>
      <c r="O21" s="102"/>
      <c r="P21" s="121" t="s">
        <v>84</v>
      </c>
      <c r="Q21" s="20"/>
    </row>
    <row r="22" spans="3:17" ht="49.5" customHeight="1">
      <c r="C22" s="107"/>
      <c r="D22" s="108"/>
      <c r="E22" s="108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22"/>
      <c r="Q22" s="20"/>
    </row>
    <row r="23" spans="3:17" ht="49.5" customHeight="1">
      <c r="C23" s="93" t="s">
        <v>12</v>
      </c>
      <c r="D23" s="74"/>
      <c r="E23" s="74"/>
      <c r="F23" s="158">
        <v>1172</v>
      </c>
      <c r="G23" s="158">
        <v>1195</v>
      </c>
      <c r="H23" s="167">
        <f>SUM(F23:G23)</f>
        <v>2367</v>
      </c>
      <c r="I23" s="84"/>
      <c r="J23" s="158">
        <v>3383</v>
      </c>
      <c r="K23" s="158">
        <v>1962</v>
      </c>
      <c r="L23" s="158">
        <v>1124</v>
      </c>
      <c r="M23" s="158">
        <v>831</v>
      </c>
      <c r="N23" s="158">
        <v>345</v>
      </c>
      <c r="O23" s="167">
        <f>SUM(I23:N23)</f>
        <v>7645</v>
      </c>
      <c r="P23" s="168">
        <f>H23+O23</f>
        <v>10012</v>
      </c>
      <c r="Q23" s="20"/>
    </row>
    <row r="24" spans="3:16" ht="49.5" customHeight="1">
      <c r="C24" s="97" t="s">
        <v>13</v>
      </c>
      <c r="D24" s="98"/>
      <c r="E24" s="98"/>
      <c r="F24" s="158">
        <v>8</v>
      </c>
      <c r="G24" s="158">
        <v>23</v>
      </c>
      <c r="H24" s="167">
        <f>SUM(F24:G24)</f>
        <v>31</v>
      </c>
      <c r="I24" s="84"/>
      <c r="J24" s="158">
        <v>50</v>
      </c>
      <c r="K24" s="158">
        <v>32</v>
      </c>
      <c r="L24" s="158">
        <v>25</v>
      </c>
      <c r="M24" s="158">
        <v>16</v>
      </c>
      <c r="N24" s="158">
        <v>11</v>
      </c>
      <c r="O24" s="167">
        <f>SUM(I24:N24)</f>
        <v>134</v>
      </c>
      <c r="P24" s="168">
        <f>H24+O24</f>
        <v>165</v>
      </c>
    </row>
    <row r="25" spans="3:16" ht="49.5" customHeight="1" thickBot="1">
      <c r="C25" s="99" t="s">
        <v>14</v>
      </c>
      <c r="D25" s="100"/>
      <c r="E25" s="100"/>
      <c r="F25" s="160">
        <f>SUM(F23:F24)</f>
        <v>1180</v>
      </c>
      <c r="G25" s="160">
        <f>SUM(G23:G24)</f>
        <v>1218</v>
      </c>
      <c r="H25" s="171">
        <f>SUM(F25:G25)</f>
        <v>2398</v>
      </c>
      <c r="I25" s="172"/>
      <c r="J25" s="160">
        <f aca="true" t="shared" si="3" ref="J25:O25">SUM(J23:J24)</f>
        <v>3433</v>
      </c>
      <c r="K25" s="160">
        <f t="shared" si="3"/>
        <v>1994</v>
      </c>
      <c r="L25" s="160">
        <f t="shared" si="3"/>
        <v>1149</v>
      </c>
      <c r="M25" s="160">
        <f t="shared" si="3"/>
        <v>847</v>
      </c>
      <c r="N25" s="160">
        <f t="shared" si="3"/>
        <v>356</v>
      </c>
      <c r="O25" s="171">
        <f t="shared" si="3"/>
        <v>7779</v>
      </c>
      <c r="P25" s="170">
        <f>H25+O25</f>
        <v>10177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03"/>
      <c r="D29" s="104"/>
      <c r="E29" s="104"/>
      <c r="F29" s="101" t="s">
        <v>15</v>
      </c>
      <c r="G29" s="102"/>
      <c r="H29" s="102"/>
      <c r="I29" s="102" t="s">
        <v>16</v>
      </c>
      <c r="J29" s="102"/>
      <c r="K29" s="102"/>
      <c r="L29" s="102"/>
      <c r="M29" s="102"/>
      <c r="N29" s="102"/>
      <c r="O29" s="102"/>
      <c r="P29" s="121" t="s">
        <v>84</v>
      </c>
      <c r="Q29" s="20"/>
    </row>
    <row r="30" spans="3:17" ht="49.5" customHeight="1">
      <c r="C30" s="107"/>
      <c r="D30" s="108"/>
      <c r="E30" s="108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22"/>
      <c r="Q30" s="20"/>
    </row>
    <row r="31" spans="3:17" ht="49.5" customHeight="1">
      <c r="C31" s="93" t="s">
        <v>12</v>
      </c>
      <c r="D31" s="74"/>
      <c r="E31" s="74"/>
      <c r="F31" s="158">
        <v>18</v>
      </c>
      <c r="G31" s="158">
        <v>18</v>
      </c>
      <c r="H31" s="167">
        <f>SUM(F31:G31)</f>
        <v>36</v>
      </c>
      <c r="I31" s="84"/>
      <c r="J31" s="158">
        <v>1066</v>
      </c>
      <c r="K31" s="158">
        <v>677</v>
      </c>
      <c r="L31" s="158">
        <v>540</v>
      </c>
      <c r="M31" s="158">
        <v>511</v>
      </c>
      <c r="N31" s="158">
        <v>285</v>
      </c>
      <c r="O31" s="167">
        <f>SUM(I31:N31)</f>
        <v>3079</v>
      </c>
      <c r="P31" s="168">
        <f>H31+O31</f>
        <v>3115</v>
      </c>
      <c r="Q31" s="20"/>
    </row>
    <row r="32" spans="3:16" ht="49.5" customHeight="1">
      <c r="C32" s="97" t="s">
        <v>13</v>
      </c>
      <c r="D32" s="98"/>
      <c r="E32" s="98"/>
      <c r="F32" s="158">
        <v>0</v>
      </c>
      <c r="G32" s="158">
        <v>0</v>
      </c>
      <c r="H32" s="167">
        <f>SUM(F32:G32)</f>
        <v>0</v>
      </c>
      <c r="I32" s="84"/>
      <c r="J32" s="158">
        <v>10</v>
      </c>
      <c r="K32" s="158">
        <v>5</v>
      </c>
      <c r="L32" s="158">
        <v>6</v>
      </c>
      <c r="M32" s="158">
        <v>3</v>
      </c>
      <c r="N32" s="158">
        <v>6</v>
      </c>
      <c r="O32" s="167">
        <f>SUM(I32:N32)</f>
        <v>30</v>
      </c>
      <c r="P32" s="168">
        <f>H32+O32</f>
        <v>30</v>
      </c>
    </row>
    <row r="33" spans="3:16" ht="49.5" customHeight="1" thickBot="1">
      <c r="C33" s="99" t="s">
        <v>14</v>
      </c>
      <c r="D33" s="100"/>
      <c r="E33" s="100"/>
      <c r="F33" s="160">
        <f>SUM(F31:F32)</f>
        <v>18</v>
      </c>
      <c r="G33" s="160">
        <f>SUM(G31:G32)</f>
        <v>18</v>
      </c>
      <c r="H33" s="171">
        <f>SUM(F33:G33)</f>
        <v>36</v>
      </c>
      <c r="I33" s="172"/>
      <c r="J33" s="160">
        <f>SUM(J31:J32)</f>
        <v>1076</v>
      </c>
      <c r="K33" s="160">
        <f>SUM(K31:K32)</f>
        <v>682</v>
      </c>
      <c r="L33" s="160">
        <f>SUM(L31:L32)</f>
        <v>546</v>
      </c>
      <c r="M33" s="160">
        <f>SUM(M31:M32)</f>
        <v>514</v>
      </c>
      <c r="N33" s="160">
        <f>SUM(N31:N32)</f>
        <v>291</v>
      </c>
      <c r="O33" s="171">
        <f>SUM(I33:N33)</f>
        <v>3109</v>
      </c>
      <c r="P33" s="170">
        <f>H33+O33</f>
        <v>3145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03"/>
      <c r="D37" s="104"/>
      <c r="E37" s="104"/>
      <c r="F37" s="101" t="s">
        <v>15</v>
      </c>
      <c r="G37" s="102"/>
      <c r="H37" s="102"/>
      <c r="I37" s="102" t="s">
        <v>16</v>
      </c>
      <c r="J37" s="102"/>
      <c r="K37" s="102"/>
      <c r="L37" s="102"/>
      <c r="M37" s="102"/>
      <c r="N37" s="120"/>
      <c r="O37" s="118" t="s">
        <v>84</v>
      </c>
      <c r="P37" s="20"/>
      <c r="Q37" s="20"/>
    </row>
    <row r="38" spans="3:17" ht="49.5" customHeight="1" thickBot="1">
      <c r="C38" s="105"/>
      <c r="D38" s="106"/>
      <c r="E38" s="106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19"/>
      <c r="P38" s="20"/>
      <c r="Q38" s="20"/>
    </row>
    <row r="39" spans="3:17" ht="49.5" customHeight="1">
      <c r="C39" s="90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9</v>
      </c>
      <c r="K39" s="173">
        <f>SUM(K40:K41)</f>
        <v>210</v>
      </c>
      <c r="L39" s="173">
        <f>SUM(L40:L41)</f>
        <v>511</v>
      </c>
      <c r="M39" s="173">
        <f>SUM(M40:M41)</f>
        <v>343</v>
      </c>
      <c r="N39" s="174">
        <f aca="true" t="shared" si="5" ref="N39:N47">SUM(I39:M39)</f>
        <v>1077</v>
      </c>
      <c r="O39" s="176">
        <f>H39+N39</f>
        <v>1077</v>
      </c>
      <c r="P39" s="20"/>
      <c r="Q39" s="20"/>
    </row>
    <row r="40" spans="3:15" ht="49.5" customHeight="1">
      <c r="C40" s="97" t="s">
        <v>12</v>
      </c>
      <c r="D40" s="98"/>
      <c r="E40" s="98"/>
      <c r="F40" s="158">
        <v>0</v>
      </c>
      <c r="G40" s="158">
        <v>0</v>
      </c>
      <c r="H40" s="167">
        <f t="shared" si="4"/>
        <v>0</v>
      </c>
      <c r="I40" s="159">
        <v>4</v>
      </c>
      <c r="J40" s="158">
        <v>9</v>
      </c>
      <c r="K40" s="158">
        <v>209</v>
      </c>
      <c r="L40" s="158">
        <v>510</v>
      </c>
      <c r="M40" s="158">
        <v>343</v>
      </c>
      <c r="N40" s="167">
        <f>SUM(I40:M40)</f>
        <v>1075</v>
      </c>
      <c r="O40" s="168">
        <f aca="true" t="shared" si="6" ref="O40:O50">H40+N40</f>
        <v>1075</v>
      </c>
    </row>
    <row r="41" spans="3:15" ht="49.5" customHeight="1" thickBot="1">
      <c r="C41" s="99" t="s">
        <v>13</v>
      </c>
      <c r="D41" s="100"/>
      <c r="E41" s="100"/>
      <c r="F41" s="160">
        <v>0</v>
      </c>
      <c r="G41" s="160">
        <v>0</v>
      </c>
      <c r="H41" s="171">
        <f t="shared" si="4"/>
        <v>0</v>
      </c>
      <c r="I41" s="161">
        <v>0</v>
      </c>
      <c r="J41" s="160">
        <v>0</v>
      </c>
      <c r="K41" s="160">
        <v>1</v>
      </c>
      <c r="L41" s="160">
        <v>1</v>
      </c>
      <c r="M41" s="160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11" t="s">
        <v>30</v>
      </c>
      <c r="D42" s="112"/>
      <c r="E42" s="112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149</v>
      </c>
      <c r="J42" s="173">
        <f>SUM(J43:J44)</f>
        <v>140</v>
      </c>
      <c r="K42" s="173">
        <f>SUM(K43:K44)</f>
        <v>192</v>
      </c>
      <c r="L42" s="173">
        <f>SUM(L43:L44)</f>
        <v>210</v>
      </c>
      <c r="M42" s="173">
        <f>SUM(M43:M44)</f>
        <v>105</v>
      </c>
      <c r="N42" s="167">
        <f t="shared" si="5"/>
        <v>796</v>
      </c>
      <c r="O42" s="176">
        <f t="shared" si="6"/>
        <v>796</v>
      </c>
    </row>
    <row r="43" spans="3:15" ht="49.5" customHeight="1">
      <c r="C43" s="97" t="s">
        <v>12</v>
      </c>
      <c r="D43" s="98"/>
      <c r="E43" s="98"/>
      <c r="F43" s="158">
        <v>0</v>
      </c>
      <c r="G43" s="158">
        <v>0</v>
      </c>
      <c r="H43" s="167">
        <f t="shared" si="4"/>
        <v>0</v>
      </c>
      <c r="I43" s="159">
        <v>148</v>
      </c>
      <c r="J43" s="158">
        <v>139</v>
      </c>
      <c r="K43" s="158">
        <v>188</v>
      </c>
      <c r="L43" s="158">
        <v>201</v>
      </c>
      <c r="M43" s="158">
        <v>104</v>
      </c>
      <c r="N43" s="167">
        <f t="shared" si="5"/>
        <v>780</v>
      </c>
      <c r="O43" s="168">
        <f t="shared" si="6"/>
        <v>780</v>
      </c>
    </row>
    <row r="44" spans="3:15" ht="49.5" customHeight="1" thickBot="1">
      <c r="C44" s="99" t="s">
        <v>13</v>
      </c>
      <c r="D44" s="100"/>
      <c r="E44" s="100"/>
      <c r="F44" s="160">
        <v>0</v>
      </c>
      <c r="G44" s="160">
        <v>0</v>
      </c>
      <c r="H44" s="171">
        <f t="shared" si="4"/>
        <v>0</v>
      </c>
      <c r="I44" s="161">
        <v>1</v>
      </c>
      <c r="J44" s="160">
        <v>1</v>
      </c>
      <c r="K44" s="160">
        <v>4</v>
      </c>
      <c r="L44" s="160">
        <v>9</v>
      </c>
      <c r="M44" s="160">
        <v>1</v>
      </c>
      <c r="N44" s="171">
        <f t="shared" si="5"/>
        <v>16</v>
      </c>
      <c r="O44" s="170">
        <f t="shared" si="6"/>
        <v>16</v>
      </c>
    </row>
    <row r="45" spans="3:15" ht="49.5" customHeight="1">
      <c r="C45" s="111" t="s">
        <v>18</v>
      </c>
      <c r="D45" s="112"/>
      <c r="E45" s="112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2</v>
      </c>
      <c r="K45" s="173">
        <f>SUM(K46:K47)</f>
        <v>4</v>
      </c>
      <c r="L45" s="173">
        <f>SUM(L46:L47)</f>
        <v>17</v>
      </c>
      <c r="M45" s="173">
        <f>SUM(M46:M47)</f>
        <v>7</v>
      </c>
      <c r="N45" s="174">
        <f>SUM(I45:M45)</f>
        <v>30</v>
      </c>
      <c r="O45" s="176">
        <f t="shared" si="6"/>
        <v>30</v>
      </c>
    </row>
    <row r="46" spans="3:15" ht="49.5" customHeight="1">
      <c r="C46" s="97" t="s">
        <v>12</v>
      </c>
      <c r="D46" s="98"/>
      <c r="E46" s="98"/>
      <c r="F46" s="158">
        <v>0</v>
      </c>
      <c r="G46" s="158">
        <v>0</v>
      </c>
      <c r="H46" s="167">
        <f t="shared" si="4"/>
        <v>0</v>
      </c>
      <c r="I46" s="159">
        <v>0</v>
      </c>
      <c r="J46" s="158">
        <v>2</v>
      </c>
      <c r="K46" s="158">
        <v>4</v>
      </c>
      <c r="L46" s="158">
        <v>17</v>
      </c>
      <c r="M46" s="158">
        <v>7</v>
      </c>
      <c r="N46" s="167">
        <f t="shared" si="5"/>
        <v>30</v>
      </c>
      <c r="O46" s="168">
        <f>H46+N46</f>
        <v>30</v>
      </c>
    </row>
    <row r="47" spans="3:15" ht="49.5" customHeight="1" thickBot="1">
      <c r="C47" s="99" t="s">
        <v>13</v>
      </c>
      <c r="D47" s="100"/>
      <c r="E47" s="100"/>
      <c r="F47" s="160">
        <v>0</v>
      </c>
      <c r="G47" s="160">
        <v>0</v>
      </c>
      <c r="H47" s="171">
        <f t="shared" si="4"/>
        <v>0</v>
      </c>
      <c r="I47" s="161">
        <v>0</v>
      </c>
      <c r="J47" s="160">
        <v>0</v>
      </c>
      <c r="K47" s="160">
        <v>0</v>
      </c>
      <c r="L47" s="160">
        <v>0</v>
      </c>
      <c r="M47" s="160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1" t="s">
        <v>76</v>
      </c>
      <c r="D48" s="112"/>
      <c r="E48" s="112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14</v>
      </c>
      <c r="J48" s="173">
        <f>SUM(J49:J50)</f>
        <v>13</v>
      </c>
      <c r="K48" s="173">
        <f>SUM(K49:K50)</f>
        <v>34</v>
      </c>
      <c r="L48" s="173">
        <f>SUM(L49:L50)</f>
        <v>159</v>
      </c>
      <c r="M48" s="173">
        <f>SUM(M49:M50)</f>
        <v>105</v>
      </c>
      <c r="N48" s="174">
        <f>SUM(I48:M48)</f>
        <v>325</v>
      </c>
      <c r="O48" s="176">
        <f>H48+N48</f>
        <v>325</v>
      </c>
    </row>
    <row r="49" spans="3:15" ht="49.5" customHeight="1">
      <c r="C49" s="97" t="s">
        <v>12</v>
      </c>
      <c r="D49" s="98"/>
      <c r="E49" s="98"/>
      <c r="F49" s="158">
        <v>0</v>
      </c>
      <c r="G49" s="158">
        <v>0</v>
      </c>
      <c r="H49" s="167">
        <f t="shared" si="4"/>
        <v>0</v>
      </c>
      <c r="I49" s="159">
        <v>14</v>
      </c>
      <c r="J49" s="158">
        <v>13</v>
      </c>
      <c r="K49" s="158">
        <v>34</v>
      </c>
      <c r="L49" s="158">
        <v>157</v>
      </c>
      <c r="M49" s="158">
        <v>102</v>
      </c>
      <c r="N49" s="167">
        <f>SUM(I49:M49)</f>
        <v>320</v>
      </c>
      <c r="O49" s="168">
        <f t="shared" si="6"/>
        <v>320</v>
      </c>
    </row>
    <row r="50" spans="3:15" ht="49.5" customHeight="1" thickBot="1">
      <c r="C50" s="99" t="s">
        <v>13</v>
      </c>
      <c r="D50" s="100"/>
      <c r="E50" s="100"/>
      <c r="F50" s="160">
        <v>0</v>
      </c>
      <c r="G50" s="160">
        <v>0</v>
      </c>
      <c r="H50" s="171">
        <f t="shared" si="4"/>
        <v>0</v>
      </c>
      <c r="I50" s="161">
        <v>0</v>
      </c>
      <c r="J50" s="160">
        <v>0</v>
      </c>
      <c r="K50" s="160">
        <v>0</v>
      </c>
      <c r="L50" s="160">
        <v>2</v>
      </c>
      <c r="M50" s="160">
        <v>3</v>
      </c>
      <c r="N50" s="171">
        <f>SUM(I50:M50)</f>
        <v>5</v>
      </c>
      <c r="O50" s="170">
        <f t="shared" si="6"/>
        <v>5</v>
      </c>
    </row>
    <row r="51" spans="3:15" ht="49.5" customHeight="1" thickBot="1">
      <c r="C51" s="109" t="s">
        <v>14</v>
      </c>
      <c r="D51" s="110"/>
      <c r="E51" s="110"/>
      <c r="F51" s="162">
        <v>0</v>
      </c>
      <c r="G51" s="162">
        <v>0</v>
      </c>
      <c r="H51" s="177">
        <f t="shared" si="4"/>
        <v>0</v>
      </c>
      <c r="I51" s="163">
        <v>166</v>
      </c>
      <c r="J51" s="162">
        <v>164</v>
      </c>
      <c r="K51" s="162">
        <v>439</v>
      </c>
      <c r="L51" s="162">
        <v>893</v>
      </c>
      <c r="M51" s="162">
        <v>559</v>
      </c>
      <c r="N51" s="177">
        <f>SUM(I51:M51)</f>
        <v>2221</v>
      </c>
      <c r="O51" s="178">
        <f>H51+N51</f>
        <v>2221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G80" sqref="G80"/>
      <selection pane="bottomLeft" activeCell="M14" sqref="M1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3" t="s">
        <v>21</v>
      </c>
      <c r="H1" s="133"/>
      <c r="I1" s="133"/>
      <c r="J1" s="133"/>
      <c r="K1" s="133"/>
      <c r="L1" s="133"/>
      <c r="M1" s="133"/>
      <c r="N1" s="95"/>
      <c r="O1" s="4"/>
    </row>
    <row r="2" spans="5:16" ht="30" customHeight="1">
      <c r="E2" s="5"/>
      <c r="G2" s="134" t="s">
        <v>92</v>
      </c>
      <c r="H2" s="134"/>
      <c r="I2" s="134"/>
      <c r="J2" s="134"/>
      <c r="K2" s="134"/>
      <c r="L2" s="134"/>
      <c r="M2" s="134"/>
      <c r="N2" s="6"/>
      <c r="O2" s="117">
        <v>41086</v>
      </c>
      <c r="P2" s="117"/>
    </row>
    <row r="3" spans="5:17" ht="24.75" customHeight="1">
      <c r="E3" s="7"/>
      <c r="F3" s="8"/>
      <c r="N3" s="9"/>
      <c r="O3" s="117"/>
      <c r="P3" s="117"/>
      <c r="Q3" s="10"/>
    </row>
    <row r="4" spans="3:17" ht="24.75" customHeight="1">
      <c r="C4" s="11"/>
      <c r="N4" s="7"/>
      <c r="O4" s="117" t="s">
        <v>31</v>
      </c>
      <c r="P4" s="117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5" t="s">
        <v>32</v>
      </c>
      <c r="D7" s="136"/>
      <c r="E7" s="136"/>
      <c r="F7" s="139" t="s">
        <v>33</v>
      </c>
      <c r="G7" s="140"/>
      <c r="H7" s="140"/>
      <c r="I7" s="141" t="s">
        <v>34</v>
      </c>
      <c r="J7" s="141"/>
      <c r="K7" s="141"/>
      <c r="L7" s="141"/>
      <c r="M7" s="141"/>
      <c r="N7" s="141"/>
      <c r="O7" s="142"/>
      <c r="P7" s="143" t="s">
        <v>6</v>
      </c>
      <c r="Q7" s="20"/>
    </row>
    <row r="8" spans="3:17" ht="42" customHeight="1" thickBot="1">
      <c r="C8" s="137"/>
      <c r="D8" s="138"/>
      <c r="E8" s="138"/>
      <c r="F8" s="96" t="s">
        <v>7</v>
      </c>
      <c r="G8" s="96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2473</v>
      </c>
      <c r="G10" s="179">
        <f>SUM(G11,G17,G20,G25,G29,G30)</f>
        <v>2675</v>
      </c>
      <c r="H10" s="180">
        <f>SUM(F10:G10)</f>
        <v>5148</v>
      </c>
      <c r="I10" s="181"/>
      <c r="J10" s="179">
        <f>SUM(J11,J17,J20,J25,J29,J30)</f>
        <v>9592</v>
      </c>
      <c r="K10" s="179">
        <f>SUM(K11,K17,K20,K25,K29,K30)</f>
        <v>6355</v>
      </c>
      <c r="L10" s="179">
        <f>SUM(L11,L17,L20,L25,L29,L30)</f>
        <v>3625</v>
      </c>
      <c r="M10" s="179">
        <f>SUM(M11,M17,M20,M25,M29,M30)</f>
        <v>2851</v>
      </c>
      <c r="N10" s="179">
        <f>SUM(N11,N17,N20,N25,N29,N30)</f>
        <v>1257</v>
      </c>
      <c r="O10" s="180">
        <f>SUM(I10:N10)</f>
        <v>23680</v>
      </c>
      <c r="P10" s="182">
        <f>SUM(O10,H10)</f>
        <v>28828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142</v>
      </c>
      <c r="G11" s="183">
        <f>SUM(G12:G16)</f>
        <v>191</v>
      </c>
      <c r="H11" s="184">
        <f aca="true" t="shared" si="0" ref="H11:H74">SUM(F11:G11)</f>
        <v>333</v>
      </c>
      <c r="I11" s="185"/>
      <c r="J11" s="183">
        <f>SUM(J12:J16)</f>
        <v>2231</v>
      </c>
      <c r="K11" s="183">
        <f>SUM(K12:K16)</f>
        <v>1606</v>
      </c>
      <c r="L11" s="183">
        <f>SUM(L12:L16)</f>
        <v>882</v>
      </c>
      <c r="M11" s="183">
        <f>SUM(M12:M16)</f>
        <v>797</v>
      </c>
      <c r="N11" s="183">
        <f>SUM(N12:N16)</f>
        <v>448</v>
      </c>
      <c r="O11" s="184">
        <f aca="true" t="shared" si="1" ref="O11:O74">SUM(I11:N11)</f>
        <v>5964</v>
      </c>
      <c r="P11" s="186">
        <f aca="true" t="shared" si="2" ref="P11:P74">SUM(O11,H11)</f>
        <v>6297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1</v>
      </c>
      <c r="H12" s="184">
        <f>SUM(F12:G12)</f>
        <v>1</v>
      </c>
      <c r="I12" s="85"/>
      <c r="J12" s="52">
        <v>1135</v>
      </c>
      <c r="K12" s="52">
        <v>647</v>
      </c>
      <c r="L12" s="52">
        <v>266</v>
      </c>
      <c r="M12" s="52">
        <v>201</v>
      </c>
      <c r="N12" s="52">
        <v>106</v>
      </c>
      <c r="O12" s="184">
        <f t="shared" si="1"/>
        <v>2355</v>
      </c>
      <c r="P12" s="186">
        <f t="shared" si="2"/>
        <v>2356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5"/>
      <c r="J13" s="52">
        <v>5</v>
      </c>
      <c r="K13" s="52">
        <v>13</v>
      </c>
      <c r="L13" s="52">
        <v>18</v>
      </c>
      <c r="M13" s="52">
        <v>40</v>
      </c>
      <c r="N13" s="52">
        <v>46</v>
      </c>
      <c r="O13" s="184">
        <f t="shared" si="1"/>
        <v>122</v>
      </c>
      <c r="P13" s="186">
        <f t="shared" si="2"/>
        <v>124</v>
      </c>
    </row>
    <row r="14" spans="3:16" ht="30" customHeight="1">
      <c r="C14" s="28"/>
      <c r="D14" s="29"/>
      <c r="E14" s="31" t="s">
        <v>41</v>
      </c>
      <c r="F14" s="52">
        <v>55</v>
      </c>
      <c r="G14" s="52">
        <v>74</v>
      </c>
      <c r="H14" s="184">
        <f t="shared" si="0"/>
        <v>129</v>
      </c>
      <c r="I14" s="85"/>
      <c r="J14" s="52">
        <v>257</v>
      </c>
      <c r="K14" s="52">
        <v>181</v>
      </c>
      <c r="L14" s="52">
        <v>107</v>
      </c>
      <c r="M14" s="52">
        <v>134</v>
      </c>
      <c r="N14" s="52">
        <v>82</v>
      </c>
      <c r="O14" s="184">
        <f t="shared" si="1"/>
        <v>761</v>
      </c>
      <c r="P14" s="186">
        <f t="shared" si="2"/>
        <v>890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58</v>
      </c>
      <c r="H15" s="184">
        <f t="shared" si="0"/>
        <v>96</v>
      </c>
      <c r="I15" s="85"/>
      <c r="J15" s="52">
        <v>142</v>
      </c>
      <c r="K15" s="52">
        <v>123</v>
      </c>
      <c r="L15" s="52">
        <v>72</v>
      </c>
      <c r="M15" s="52">
        <v>66</v>
      </c>
      <c r="N15" s="52">
        <v>28</v>
      </c>
      <c r="O15" s="184">
        <f t="shared" si="1"/>
        <v>431</v>
      </c>
      <c r="P15" s="186">
        <f t="shared" si="2"/>
        <v>527</v>
      </c>
    </row>
    <row r="16" spans="3:16" ht="30" customHeight="1">
      <c r="C16" s="28"/>
      <c r="D16" s="29"/>
      <c r="E16" s="31" t="s">
        <v>43</v>
      </c>
      <c r="F16" s="52">
        <v>49</v>
      </c>
      <c r="G16" s="52">
        <v>56</v>
      </c>
      <c r="H16" s="184">
        <f t="shared" si="0"/>
        <v>105</v>
      </c>
      <c r="I16" s="85"/>
      <c r="J16" s="52">
        <v>692</v>
      </c>
      <c r="K16" s="52">
        <v>642</v>
      </c>
      <c r="L16" s="52">
        <v>419</v>
      </c>
      <c r="M16" s="52">
        <v>356</v>
      </c>
      <c r="N16" s="52">
        <v>186</v>
      </c>
      <c r="O16" s="184">
        <f t="shared" si="1"/>
        <v>2295</v>
      </c>
      <c r="P16" s="186">
        <f t="shared" si="2"/>
        <v>2400</v>
      </c>
    </row>
    <row r="17" spans="3:16" ht="30" customHeight="1">
      <c r="C17" s="28"/>
      <c r="D17" s="32" t="s">
        <v>44</v>
      </c>
      <c r="E17" s="33"/>
      <c r="F17" s="183">
        <f>SUM(F18:F19)</f>
        <v>308</v>
      </c>
      <c r="G17" s="183">
        <f>SUM(G18:G19)</f>
        <v>285</v>
      </c>
      <c r="H17" s="184">
        <f t="shared" si="0"/>
        <v>593</v>
      </c>
      <c r="I17" s="185"/>
      <c r="J17" s="183">
        <f>SUM(J18:J19)</f>
        <v>2129</v>
      </c>
      <c r="K17" s="183">
        <f>SUM(K18:K19)</f>
        <v>1263</v>
      </c>
      <c r="L17" s="183">
        <f>SUM(L18:L19)</f>
        <v>655</v>
      </c>
      <c r="M17" s="183">
        <f>SUM(M18:M19)</f>
        <v>463</v>
      </c>
      <c r="N17" s="183">
        <f>SUM(N18:N19)</f>
        <v>147</v>
      </c>
      <c r="O17" s="184">
        <f t="shared" si="1"/>
        <v>4657</v>
      </c>
      <c r="P17" s="186">
        <f t="shared" si="2"/>
        <v>5250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1620</v>
      </c>
      <c r="K18" s="52">
        <v>927</v>
      </c>
      <c r="L18" s="52">
        <v>524</v>
      </c>
      <c r="M18" s="52">
        <v>376</v>
      </c>
      <c r="N18" s="52">
        <v>132</v>
      </c>
      <c r="O18" s="184">
        <f t="shared" si="1"/>
        <v>3579</v>
      </c>
      <c r="P18" s="186">
        <f t="shared" si="2"/>
        <v>3579</v>
      </c>
    </row>
    <row r="19" spans="3:16" ht="30" customHeight="1">
      <c r="C19" s="28"/>
      <c r="D19" s="29"/>
      <c r="E19" s="31" t="s">
        <v>46</v>
      </c>
      <c r="F19" s="52">
        <v>308</v>
      </c>
      <c r="G19" s="52">
        <v>285</v>
      </c>
      <c r="H19" s="184">
        <f t="shared" si="0"/>
        <v>593</v>
      </c>
      <c r="I19" s="85"/>
      <c r="J19" s="52">
        <v>509</v>
      </c>
      <c r="K19" s="52">
        <v>336</v>
      </c>
      <c r="L19" s="52">
        <v>131</v>
      </c>
      <c r="M19" s="52">
        <v>87</v>
      </c>
      <c r="N19" s="52">
        <v>15</v>
      </c>
      <c r="O19" s="184">
        <f t="shared" si="1"/>
        <v>1078</v>
      </c>
      <c r="P19" s="186">
        <f t="shared" si="2"/>
        <v>1671</v>
      </c>
    </row>
    <row r="20" spans="3:16" ht="30" customHeight="1">
      <c r="C20" s="28"/>
      <c r="D20" s="32" t="s">
        <v>47</v>
      </c>
      <c r="E20" s="33"/>
      <c r="F20" s="183">
        <f>SUM(F21:F24)</f>
        <v>4</v>
      </c>
      <c r="G20" s="183">
        <f>SUM(G21:G24)</f>
        <v>8</v>
      </c>
      <c r="H20" s="184">
        <f t="shared" si="0"/>
        <v>12</v>
      </c>
      <c r="I20" s="185"/>
      <c r="J20" s="183">
        <f>SUM(J21:J24)</f>
        <v>167</v>
      </c>
      <c r="K20" s="183">
        <f>SUM(K21:K24)</f>
        <v>125</v>
      </c>
      <c r="L20" s="183">
        <f>SUM(L21:L24)</f>
        <v>162</v>
      </c>
      <c r="M20" s="183">
        <f>SUM(M21:M24)</f>
        <v>157</v>
      </c>
      <c r="N20" s="183">
        <f>SUM(N21:N24)</f>
        <v>59</v>
      </c>
      <c r="O20" s="184">
        <f t="shared" si="1"/>
        <v>670</v>
      </c>
      <c r="P20" s="186">
        <f t="shared" si="2"/>
        <v>682</v>
      </c>
    </row>
    <row r="21" spans="3:16" ht="30" customHeight="1">
      <c r="C21" s="28"/>
      <c r="D21" s="29"/>
      <c r="E21" s="31" t="s">
        <v>48</v>
      </c>
      <c r="F21" s="52">
        <v>3</v>
      </c>
      <c r="G21" s="52">
        <v>7</v>
      </c>
      <c r="H21" s="184">
        <f t="shared" si="0"/>
        <v>10</v>
      </c>
      <c r="I21" s="85"/>
      <c r="J21" s="52">
        <v>129</v>
      </c>
      <c r="K21" s="52">
        <v>106</v>
      </c>
      <c r="L21" s="52">
        <v>142</v>
      </c>
      <c r="M21" s="52">
        <v>140</v>
      </c>
      <c r="N21" s="52">
        <v>56</v>
      </c>
      <c r="O21" s="184">
        <f t="shared" si="1"/>
        <v>573</v>
      </c>
      <c r="P21" s="186">
        <f t="shared" si="2"/>
        <v>583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1</v>
      </c>
      <c r="H22" s="184">
        <f t="shared" si="0"/>
        <v>2</v>
      </c>
      <c r="I22" s="85"/>
      <c r="J22" s="52">
        <v>38</v>
      </c>
      <c r="K22" s="52">
        <v>19</v>
      </c>
      <c r="L22" s="52">
        <v>20</v>
      </c>
      <c r="M22" s="52">
        <v>17</v>
      </c>
      <c r="N22" s="52">
        <v>3</v>
      </c>
      <c r="O22" s="184">
        <f t="shared" si="1"/>
        <v>97</v>
      </c>
      <c r="P22" s="186">
        <f t="shared" si="2"/>
        <v>99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896</v>
      </c>
      <c r="G25" s="183">
        <f>SUM(G26:G28)</f>
        <v>1005</v>
      </c>
      <c r="H25" s="184">
        <f t="shared" si="0"/>
        <v>1901</v>
      </c>
      <c r="I25" s="185"/>
      <c r="J25" s="183">
        <f>SUM(J26:J28)</f>
        <v>1704</v>
      </c>
      <c r="K25" s="183">
        <f>SUM(K26:K28)</f>
        <v>1431</v>
      </c>
      <c r="L25" s="183">
        <f>SUM(L26:L28)</f>
        <v>841</v>
      </c>
      <c r="M25" s="183">
        <f>SUM(M26:M28)</f>
        <v>623</v>
      </c>
      <c r="N25" s="183">
        <f>SUM(N26:N28)</f>
        <v>260</v>
      </c>
      <c r="O25" s="184">
        <f t="shared" si="1"/>
        <v>4859</v>
      </c>
      <c r="P25" s="186">
        <f t="shared" si="2"/>
        <v>6760</v>
      </c>
    </row>
    <row r="26" spans="3:16" ht="30" customHeight="1">
      <c r="C26" s="28"/>
      <c r="D26" s="29"/>
      <c r="E26" s="34" t="s">
        <v>52</v>
      </c>
      <c r="F26" s="52">
        <v>842</v>
      </c>
      <c r="G26" s="52">
        <v>972</v>
      </c>
      <c r="H26" s="184">
        <f t="shared" si="0"/>
        <v>1814</v>
      </c>
      <c r="I26" s="85"/>
      <c r="J26" s="52">
        <v>1639</v>
      </c>
      <c r="K26" s="52">
        <v>1399</v>
      </c>
      <c r="L26" s="52">
        <v>823</v>
      </c>
      <c r="M26" s="52">
        <v>610</v>
      </c>
      <c r="N26" s="52">
        <v>258</v>
      </c>
      <c r="O26" s="184">
        <f t="shared" si="1"/>
        <v>4729</v>
      </c>
      <c r="P26" s="186">
        <f t="shared" si="2"/>
        <v>6543</v>
      </c>
    </row>
    <row r="27" spans="3:16" ht="30" customHeight="1">
      <c r="C27" s="28"/>
      <c r="D27" s="29"/>
      <c r="E27" s="34" t="s">
        <v>53</v>
      </c>
      <c r="F27" s="52">
        <v>16</v>
      </c>
      <c r="G27" s="52">
        <v>11</v>
      </c>
      <c r="H27" s="184">
        <f t="shared" si="0"/>
        <v>27</v>
      </c>
      <c r="I27" s="85"/>
      <c r="J27" s="52">
        <v>22</v>
      </c>
      <c r="K27" s="52">
        <v>14</v>
      </c>
      <c r="L27" s="52">
        <v>9</v>
      </c>
      <c r="M27" s="52">
        <v>7</v>
      </c>
      <c r="N27" s="52">
        <v>1</v>
      </c>
      <c r="O27" s="184">
        <f t="shared" si="1"/>
        <v>53</v>
      </c>
      <c r="P27" s="186">
        <f t="shared" si="2"/>
        <v>80</v>
      </c>
    </row>
    <row r="28" spans="3:16" ht="30" customHeight="1">
      <c r="C28" s="28"/>
      <c r="D28" s="29"/>
      <c r="E28" s="34" t="s">
        <v>54</v>
      </c>
      <c r="F28" s="52">
        <v>38</v>
      </c>
      <c r="G28" s="52">
        <v>22</v>
      </c>
      <c r="H28" s="184">
        <f t="shared" si="0"/>
        <v>60</v>
      </c>
      <c r="I28" s="85"/>
      <c r="J28" s="52">
        <v>43</v>
      </c>
      <c r="K28" s="52">
        <v>18</v>
      </c>
      <c r="L28" s="52">
        <v>9</v>
      </c>
      <c r="M28" s="52">
        <v>6</v>
      </c>
      <c r="N28" s="52">
        <v>1</v>
      </c>
      <c r="O28" s="184">
        <f t="shared" si="1"/>
        <v>77</v>
      </c>
      <c r="P28" s="186">
        <f t="shared" si="2"/>
        <v>137</v>
      </c>
    </row>
    <row r="29" spans="3:16" ht="30" customHeight="1">
      <c r="C29" s="28"/>
      <c r="D29" s="36" t="s">
        <v>55</v>
      </c>
      <c r="E29" s="37"/>
      <c r="F29" s="52">
        <v>19</v>
      </c>
      <c r="G29" s="52">
        <v>16</v>
      </c>
      <c r="H29" s="184">
        <f t="shared" si="0"/>
        <v>35</v>
      </c>
      <c r="I29" s="85"/>
      <c r="J29" s="52">
        <v>90</v>
      </c>
      <c r="K29" s="52">
        <v>61</v>
      </c>
      <c r="L29" s="52">
        <v>54</v>
      </c>
      <c r="M29" s="52">
        <v>55</v>
      </c>
      <c r="N29" s="52">
        <v>27</v>
      </c>
      <c r="O29" s="184">
        <f t="shared" si="1"/>
        <v>287</v>
      </c>
      <c r="P29" s="186">
        <f t="shared" si="2"/>
        <v>322</v>
      </c>
    </row>
    <row r="30" spans="3:16" ht="30" customHeight="1" thickBot="1">
      <c r="C30" s="38"/>
      <c r="D30" s="39" t="s">
        <v>56</v>
      </c>
      <c r="E30" s="40"/>
      <c r="F30" s="54">
        <v>1104</v>
      </c>
      <c r="G30" s="54">
        <v>1170</v>
      </c>
      <c r="H30" s="187">
        <f t="shared" si="0"/>
        <v>2274</v>
      </c>
      <c r="I30" s="86"/>
      <c r="J30" s="54">
        <v>3271</v>
      </c>
      <c r="K30" s="54">
        <v>1869</v>
      </c>
      <c r="L30" s="54">
        <v>1031</v>
      </c>
      <c r="M30" s="54">
        <v>756</v>
      </c>
      <c r="N30" s="54">
        <v>316</v>
      </c>
      <c r="O30" s="187">
        <f t="shared" si="1"/>
        <v>7243</v>
      </c>
      <c r="P30" s="188">
        <f t="shared" si="2"/>
        <v>9517</v>
      </c>
    </row>
    <row r="31" spans="3:16" ht="30" customHeight="1">
      <c r="C31" s="25" t="s">
        <v>57</v>
      </c>
      <c r="D31" s="41"/>
      <c r="E31" s="42"/>
      <c r="F31" s="179">
        <f>SUM(F32:F40)</f>
        <v>18</v>
      </c>
      <c r="G31" s="179">
        <f>SUM(G32:G40)</f>
        <v>17</v>
      </c>
      <c r="H31" s="180">
        <f t="shared" si="0"/>
        <v>35</v>
      </c>
      <c r="I31" s="181"/>
      <c r="J31" s="179">
        <f>SUM(J32:J40)</f>
        <v>1163</v>
      </c>
      <c r="K31" s="179">
        <f>SUM(K32:K40)</f>
        <v>763</v>
      </c>
      <c r="L31" s="179">
        <f>SUM(L32:L40)</f>
        <v>619</v>
      </c>
      <c r="M31" s="179">
        <f>SUM(M32:M40)</f>
        <v>553</v>
      </c>
      <c r="N31" s="179">
        <f>SUM(N32:N40)</f>
        <v>301</v>
      </c>
      <c r="O31" s="180">
        <f t="shared" si="1"/>
        <v>3399</v>
      </c>
      <c r="P31" s="182">
        <f t="shared" si="2"/>
        <v>3434</v>
      </c>
    </row>
    <row r="32" spans="3:16" ht="30" customHeight="1">
      <c r="C32" s="43"/>
      <c r="D32" s="36" t="s">
        <v>58</v>
      </c>
      <c r="E32" s="37"/>
      <c r="F32" s="164">
        <v>0</v>
      </c>
      <c r="G32" s="164">
        <v>0</v>
      </c>
      <c r="H32" s="189">
        <f t="shared" si="0"/>
        <v>0</v>
      </c>
      <c r="I32" s="53"/>
      <c r="J32" s="164">
        <v>100</v>
      </c>
      <c r="K32" s="164">
        <v>141</v>
      </c>
      <c r="L32" s="164">
        <v>101</v>
      </c>
      <c r="M32" s="164">
        <v>69</v>
      </c>
      <c r="N32" s="164">
        <v>18</v>
      </c>
      <c r="O32" s="189">
        <f t="shared" si="1"/>
        <v>429</v>
      </c>
      <c r="P32" s="190">
        <f t="shared" si="2"/>
        <v>429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819</v>
      </c>
      <c r="K34" s="52">
        <v>416</v>
      </c>
      <c r="L34" s="52">
        <v>220</v>
      </c>
      <c r="M34" s="52">
        <v>107</v>
      </c>
      <c r="N34" s="52">
        <v>36</v>
      </c>
      <c r="O34" s="184">
        <f t="shared" si="1"/>
        <v>1598</v>
      </c>
      <c r="P34" s="186">
        <f t="shared" si="2"/>
        <v>1598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83">
        <f t="shared" si="0"/>
        <v>2</v>
      </c>
      <c r="I35" s="85"/>
      <c r="J35" s="52">
        <v>32</v>
      </c>
      <c r="K35" s="52">
        <v>30</v>
      </c>
      <c r="L35" s="52">
        <v>50</v>
      </c>
      <c r="M35" s="52">
        <v>25</v>
      </c>
      <c r="N35" s="52">
        <v>18</v>
      </c>
      <c r="O35" s="184">
        <f t="shared" si="1"/>
        <v>155</v>
      </c>
      <c r="P35" s="186">
        <f t="shared" si="2"/>
        <v>157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14</v>
      </c>
      <c r="H36" s="183">
        <f t="shared" si="0"/>
        <v>32</v>
      </c>
      <c r="I36" s="85"/>
      <c r="J36" s="52">
        <v>99</v>
      </c>
      <c r="K36" s="52">
        <v>57</v>
      </c>
      <c r="L36" s="52">
        <v>54</v>
      </c>
      <c r="M36" s="52">
        <v>32</v>
      </c>
      <c r="N36" s="52">
        <v>7</v>
      </c>
      <c r="O36" s="184">
        <f t="shared" si="1"/>
        <v>249</v>
      </c>
      <c r="P36" s="186">
        <f t="shared" si="2"/>
        <v>281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108</v>
      </c>
      <c r="K37" s="52">
        <v>109</v>
      </c>
      <c r="L37" s="52">
        <v>104</v>
      </c>
      <c r="M37" s="52">
        <v>64</v>
      </c>
      <c r="N37" s="52">
        <v>29</v>
      </c>
      <c r="O37" s="184">
        <f t="shared" si="1"/>
        <v>414</v>
      </c>
      <c r="P37" s="186">
        <f t="shared" si="2"/>
        <v>415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5" t="s">
        <v>64</v>
      </c>
      <c r="E39" s="146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83</v>
      </c>
      <c r="M39" s="52">
        <v>251</v>
      </c>
      <c r="N39" s="52">
        <v>188</v>
      </c>
      <c r="O39" s="184">
        <f t="shared" si="1"/>
        <v>526</v>
      </c>
      <c r="P39" s="186">
        <f t="shared" si="2"/>
        <v>526</v>
      </c>
    </row>
    <row r="40" spans="3:16" ht="30" customHeight="1" thickBot="1">
      <c r="C40" s="38"/>
      <c r="D40" s="147" t="s">
        <v>65</v>
      </c>
      <c r="E40" s="148"/>
      <c r="F40" s="165">
        <v>0</v>
      </c>
      <c r="G40" s="165">
        <v>0</v>
      </c>
      <c r="H40" s="191">
        <f t="shared" si="0"/>
        <v>0</v>
      </c>
      <c r="I40" s="55"/>
      <c r="J40" s="165">
        <v>3</v>
      </c>
      <c r="K40" s="165">
        <v>7</v>
      </c>
      <c r="L40" s="165">
        <v>7</v>
      </c>
      <c r="M40" s="165">
        <v>5</v>
      </c>
      <c r="N40" s="165">
        <v>5</v>
      </c>
      <c r="O40" s="191">
        <f t="shared" si="1"/>
        <v>27</v>
      </c>
      <c r="P40" s="192">
        <f t="shared" si="2"/>
        <v>27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168</v>
      </c>
      <c r="K41" s="179">
        <f>SUM(K42:K45)</f>
        <v>165</v>
      </c>
      <c r="L41" s="179">
        <f>SUM(L42:L45)</f>
        <v>442</v>
      </c>
      <c r="M41" s="179">
        <f>SUM(M42:M45)</f>
        <v>892</v>
      </c>
      <c r="N41" s="179">
        <f>SUM(N42:N45)</f>
        <v>559</v>
      </c>
      <c r="O41" s="180">
        <f t="shared" si="1"/>
        <v>2226</v>
      </c>
      <c r="P41" s="182">
        <f t="shared" si="2"/>
        <v>2226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9</v>
      </c>
      <c r="L42" s="52">
        <v>206</v>
      </c>
      <c r="M42" s="52">
        <v>507</v>
      </c>
      <c r="N42" s="52">
        <v>342</v>
      </c>
      <c r="O42" s="194">
        <f t="shared" si="1"/>
        <v>1068</v>
      </c>
      <c r="P42" s="186">
        <f t="shared" si="2"/>
        <v>1068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150</v>
      </c>
      <c r="K43" s="52">
        <v>141</v>
      </c>
      <c r="L43" s="52">
        <v>198</v>
      </c>
      <c r="M43" s="52">
        <v>212</v>
      </c>
      <c r="N43" s="52">
        <v>106</v>
      </c>
      <c r="O43" s="194">
        <f t="shared" si="1"/>
        <v>807</v>
      </c>
      <c r="P43" s="186">
        <f t="shared" si="2"/>
        <v>807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2</v>
      </c>
      <c r="L44" s="52">
        <v>4</v>
      </c>
      <c r="M44" s="52">
        <v>17</v>
      </c>
      <c r="N44" s="52">
        <v>7</v>
      </c>
      <c r="O44" s="194">
        <f t="shared" si="1"/>
        <v>30</v>
      </c>
      <c r="P44" s="186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14</v>
      </c>
      <c r="K45" s="54">
        <v>13</v>
      </c>
      <c r="L45" s="54">
        <v>34</v>
      </c>
      <c r="M45" s="54">
        <v>156</v>
      </c>
      <c r="N45" s="54">
        <v>104</v>
      </c>
      <c r="O45" s="196">
        <f t="shared" si="1"/>
        <v>321</v>
      </c>
      <c r="P45" s="188">
        <f t="shared" si="2"/>
        <v>321</v>
      </c>
    </row>
    <row r="46" spans="3:16" ht="30" customHeight="1" thickBot="1">
      <c r="C46" s="149" t="s">
        <v>70</v>
      </c>
      <c r="D46" s="150"/>
      <c r="E46" s="151"/>
      <c r="F46" s="197">
        <f>SUM(F10,F31,F41)</f>
        <v>2491</v>
      </c>
      <c r="G46" s="197">
        <f>SUM(G10,G31,G41)</f>
        <v>2692</v>
      </c>
      <c r="H46" s="198">
        <f t="shared" si="0"/>
        <v>5183</v>
      </c>
      <c r="I46" s="199"/>
      <c r="J46" s="197">
        <f>SUM(J10,J31,J41)</f>
        <v>10923</v>
      </c>
      <c r="K46" s="197">
        <f>SUM(K10,K31,K41)</f>
        <v>7283</v>
      </c>
      <c r="L46" s="197">
        <f>SUM(L10,L31,L41)</f>
        <v>4686</v>
      </c>
      <c r="M46" s="197">
        <f>SUM(M10,M31,M41)</f>
        <v>4296</v>
      </c>
      <c r="N46" s="197">
        <f>SUM(N10,N31,N41)</f>
        <v>2117</v>
      </c>
      <c r="O46" s="198">
        <f t="shared" si="1"/>
        <v>29305</v>
      </c>
      <c r="P46" s="200">
        <f t="shared" si="2"/>
        <v>34488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2120466</v>
      </c>
      <c r="G48" s="179">
        <f>SUM(G49,G55,G58,G63,G67,G68)</f>
        <v>3195349</v>
      </c>
      <c r="H48" s="180">
        <f t="shared" si="0"/>
        <v>5315815</v>
      </c>
      <c r="I48" s="181"/>
      <c r="J48" s="179">
        <f>SUM(J49,J55,J58,J63,J67,J68)</f>
        <v>27619363</v>
      </c>
      <c r="K48" s="179">
        <f>SUM(K49,K55,K58,K63,K67,K68)</f>
        <v>21207710</v>
      </c>
      <c r="L48" s="179">
        <f>SUM(L49,L55,L58,L63,L67,L68)</f>
        <v>17149886</v>
      </c>
      <c r="M48" s="179">
        <f>SUM(M49,M55,M58,M63,M67,M68)</f>
        <v>16168897</v>
      </c>
      <c r="N48" s="179">
        <f>SUM(N49,N55,N58,N63,N67,N68)</f>
        <v>7994781</v>
      </c>
      <c r="O48" s="180">
        <f t="shared" si="1"/>
        <v>90140637</v>
      </c>
      <c r="P48" s="182">
        <f t="shared" si="2"/>
        <v>95456452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256352</v>
      </c>
      <c r="G49" s="183">
        <f>SUM(G50:G54)</f>
        <v>503161</v>
      </c>
      <c r="H49" s="184">
        <f t="shared" si="0"/>
        <v>759513</v>
      </c>
      <c r="I49" s="185"/>
      <c r="J49" s="183">
        <f>SUM(J50:J54)</f>
        <v>5651756</v>
      </c>
      <c r="K49" s="183">
        <f>SUM(K50:K54)</f>
        <v>4150750</v>
      </c>
      <c r="L49" s="183">
        <f>SUM(L50:L54)</f>
        <v>2926335</v>
      </c>
      <c r="M49" s="183">
        <f>SUM(M50:M54)</f>
        <v>3310240</v>
      </c>
      <c r="N49" s="183">
        <f>SUM(N50:N54)</f>
        <v>2407363</v>
      </c>
      <c r="O49" s="184">
        <f t="shared" si="1"/>
        <v>18446444</v>
      </c>
      <c r="P49" s="186">
        <f t="shared" si="2"/>
        <v>19205957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3570827</v>
      </c>
      <c r="K50" s="52">
        <v>2340077</v>
      </c>
      <c r="L50" s="52">
        <v>1751667</v>
      </c>
      <c r="M50" s="52">
        <v>1844777</v>
      </c>
      <c r="N50" s="52">
        <v>1452313</v>
      </c>
      <c r="O50" s="194">
        <f t="shared" si="1"/>
        <v>10959661</v>
      </c>
      <c r="P50" s="186">
        <f t="shared" si="2"/>
        <v>10959661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7263</v>
      </c>
      <c r="H51" s="184">
        <f t="shared" si="0"/>
        <v>7263</v>
      </c>
      <c r="I51" s="85"/>
      <c r="J51" s="52">
        <v>26964</v>
      </c>
      <c r="K51" s="52">
        <v>80393</v>
      </c>
      <c r="L51" s="52">
        <v>112182</v>
      </c>
      <c r="M51" s="52">
        <v>244833</v>
      </c>
      <c r="N51" s="52">
        <v>277188</v>
      </c>
      <c r="O51" s="194">
        <f t="shared" si="1"/>
        <v>741560</v>
      </c>
      <c r="P51" s="186">
        <f t="shared" si="2"/>
        <v>748823</v>
      </c>
    </row>
    <row r="52" spans="3:16" ht="30" customHeight="1">
      <c r="C52" s="28"/>
      <c r="D52" s="29"/>
      <c r="E52" s="31" t="s">
        <v>41</v>
      </c>
      <c r="F52" s="52">
        <v>117603</v>
      </c>
      <c r="G52" s="52">
        <v>240865</v>
      </c>
      <c r="H52" s="184">
        <f t="shared" si="0"/>
        <v>358468</v>
      </c>
      <c r="I52" s="85"/>
      <c r="J52" s="52">
        <v>966186</v>
      </c>
      <c r="K52" s="52">
        <v>765795</v>
      </c>
      <c r="L52" s="52">
        <v>445056</v>
      </c>
      <c r="M52" s="52">
        <v>642173</v>
      </c>
      <c r="N52" s="52">
        <v>414765</v>
      </c>
      <c r="O52" s="194">
        <f t="shared" si="1"/>
        <v>3233975</v>
      </c>
      <c r="P52" s="186">
        <f t="shared" si="2"/>
        <v>3592443</v>
      </c>
    </row>
    <row r="53" spans="3:16" ht="30" customHeight="1">
      <c r="C53" s="28"/>
      <c r="D53" s="29"/>
      <c r="E53" s="31" t="s">
        <v>42</v>
      </c>
      <c r="F53" s="52">
        <v>87907</v>
      </c>
      <c r="G53" s="52">
        <v>205899</v>
      </c>
      <c r="H53" s="184">
        <f t="shared" si="0"/>
        <v>293806</v>
      </c>
      <c r="I53" s="85"/>
      <c r="J53" s="52">
        <v>528850</v>
      </c>
      <c r="K53" s="52">
        <v>473739</v>
      </c>
      <c r="L53" s="52">
        <v>293231</v>
      </c>
      <c r="M53" s="52">
        <v>306058</v>
      </c>
      <c r="N53" s="52">
        <v>114473</v>
      </c>
      <c r="O53" s="194">
        <f t="shared" si="1"/>
        <v>1716351</v>
      </c>
      <c r="P53" s="186">
        <f t="shared" si="2"/>
        <v>2010157</v>
      </c>
    </row>
    <row r="54" spans="3:16" ht="30" customHeight="1">
      <c r="C54" s="28"/>
      <c r="D54" s="29"/>
      <c r="E54" s="31" t="s">
        <v>43</v>
      </c>
      <c r="F54" s="52">
        <v>50842</v>
      </c>
      <c r="G54" s="52">
        <v>49134</v>
      </c>
      <c r="H54" s="184">
        <f t="shared" si="0"/>
        <v>99976</v>
      </c>
      <c r="I54" s="85"/>
      <c r="J54" s="52">
        <v>558929</v>
      </c>
      <c r="K54" s="52">
        <v>490746</v>
      </c>
      <c r="L54" s="52">
        <v>324199</v>
      </c>
      <c r="M54" s="52">
        <v>272399</v>
      </c>
      <c r="N54" s="52">
        <v>148624</v>
      </c>
      <c r="O54" s="194">
        <f t="shared" si="1"/>
        <v>1794897</v>
      </c>
      <c r="P54" s="186">
        <f t="shared" si="2"/>
        <v>1894873</v>
      </c>
    </row>
    <row r="55" spans="3:16" ht="30" customHeight="1">
      <c r="C55" s="28"/>
      <c r="D55" s="32" t="s">
        <v>44</v>
      </c>
      <c r="E55" s="33"/>
      <c r="F55" s="183">
        <f>SUM(F56:F57)</f>
        <v>746652</v>
      </c>
      <c r="G55" s="183">
        <f>SUM(G56:G57)</f>
        <v>1282933</v>
      </c>
      <c r="H55" s="184">
        <f t="shared" si="0"/>
        <v>2029585</v>
      </c>
      <c r="I55" s="185"/>
      <c r="J55" s="183">
        <f>SUM(J56:J57)</f>
        <v>13618478</v>
      </c>
      <c r="K55" s="183">
        <f>SUM(K56:K57)</f>
        <v>10482658</v>
      </c>
      <c r="L55" s="183">
        <f>SUM(L56:L57)</f>
        <v>7256208</v>
      </c>
      <c r="M55" s="183">
        <f>SUM(M56:M57)</f>
        <v>6041292</v>
      </c>
      <c r="N55" s="183">
        <f>SUM(N56:N57)</f>
        <v>2771669</v>
      </c>
      <c r="O55" s="184">
        <f t="shared" si="1"/>
        <v>40170305</v>
      </c>
      <c r="P55" s="186">
        <f t="shared" si="2"/>
        <v>42199890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10973787</v>
      </c>
      <c r="K56" s="52">
        <v>8249140</v>
      </c>
      <c r="L56" s="52">
        <v>6212642</v>
      </c>
      <c r="M56" s="52">
        <v>5244518</v>
      </c>
      <c r="N56" s="52">
        <v>2615296</v>
      </c>
      <c r="O56" s="184">
        <f t="shared" si="1"/>
        <v>33295383</v>
      </c>
      <c r="P56" s="186">
        <f t="shared" si="2"/>
        <v>33295383</v>
      </c>
    </row>
    <row r="57" spans="3:16" ht="30" customHeight="1">
      <c r="C57" s="28"/>
      <c r="D57" s="29"/>
      <c r="E57" s="31" t="s">
        <v>46</v>
      </c>
      <c r="F57" s="52">
        <v>746652</v>
      </c>
      <c r="G57" s="52">
        <v>1282933</v>
      </c>
      <c r="H57" s="184">
        <f t="shared" si="0"/>
        <v>2029585</v>
      </c>
      <c r="I57" s="85"/>
      <c r="J57" s="52">
        <v>2644691</v>
      </c>
      <c r="K57" s="52">
        <v>2233518</v>
      </c>
      <c r="L57" s="52">
        <v>1043566</v>
      </c>
      <c r="M57" s="52">
        <v>796774</v>
      </c>
      <c r="N57" s="52">
        <v>156373</v>
      </c>
      <c r="O57" s="184">
        <f t="shared" si="1"/>
        <v>6874922</v>
      </c>
      <c r="P57" s="186">
        <f t="shared" si="2"/>
        <v>8904507</v>
      </c>
    </row>
    <row r="58" spans="3:16" ht="30" customHeight="1">
      <c r="C58" s="28"/>
      <c r="D58" s="32" t="s">
        <v>47</v>
      </c>
      <c r="E58" s="33"/>
      <c r="F58" s="183">
        <f>SUM(F59:F62)</f>
        <v>8885</v>
      </c>
      <c r="G58" s="183">
        <f>SUM(G59:G62)</f>
        <v>36987</v>
      </c>
      <c r="H58" s="184">
        <f t="shared" si="0"/>
        <v>45872</v>
      </c>
      <c r="I58" s="185"/>
      <c r="J58" s="183">
        <f>SUM(J59:J62)</f>
        <v>1139427</v>
      </c>
      <c r="K58" s="183">
        <f>SUM(K59:K62)</f>
        <v>1021537</v>
      </c>
      <c r="L58" s="183">
        <f>SUM(L59:L62)</f>
        <v>2762607</v>
      </c>
      <c r="M58" s="183">
        <f>SUM(M59:M62)</f>
        <v>3115416</v>
      </c>
      <c r="N58" s="183">
        <f>SUM(N59:N62)</f>
        <v>1113192</v>
      </c>
      <c r="O58" s="184">
        <f t="shared" si="1"/>
        <v>9152179</v>
      </c>
      <c r="P58" s="186">
        <f t="shared" si="2"/>
        <v>9198051</v>
      </c>
    </row>
    <row r="59" spans="3:16" ht="30" customHeight="1">
      <c r="C59" s="28"/>
      <c r="D59" s="29"/>
      <c r="E59" s="31" t="s">
        <v>48</v>
      </c>
      <c r="F59" s="52">
        <v>6454</v>
      </c>
      <c r="G59" s="52">
        <v>34490</v>
      </c>
      <c r="H59" s="184">
        <f t="shared" si="0"/>
        <v>40944</v>
      </c>
      <c r="I59" s="85"/>
      <c r="J59" s="52">
        <v>873229</v>
      </c>
      <c r="K59" s="52">
        <v>899521</v>
      </c>
      <c r="L59" s="52">
        <v>2579927</v>
      </c>
      <c r="M59" s="52">
        <v>2826426</v>
      </c>
      <c r="N59" s="52">
        <v>1081630</v>
      </c>
      <c r="O59" s="184">
        <f t="shared" si="1"/>
        <v>8260733</v>
      </c>
      <c r="P59" s="186">
        <f t="shared" si="2"/>
        <v>8301677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2497</v>
      </c>
      <c r="H60" s="184">
        <f t="shared" si="0"/>
        <v>4928</v>
      </c>
      <c r="I60" s="85"/>
      <c r="J60" s="52">
        <v>266198</v>
      </c>
      <c r="K60" s="52">
        <v>122016</v>
      </c>
      <c r="L60" s="52">
        <v>182680</v>
      </c>
      <c r="M60" s="52">
        <v>288990</v>
      </c>
      <c r="N60" s="52">
        <v>31562</v>
      </c>
      <c r="O60" s="184">
        <f t="shared" si="1"/>
        <v>891446</v>
      </c>
      <c r="P60" s="186">
        <f t="shared" si="2"/>
        <v>896374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479885</v>
      </c>
      <c r="G63" s="183">
        <f>SUM(G64)</f>
        <v>679266</v>
      </c>
      <c r="H63" s="184">
        <f t="shared" si="0"/>
        <v>1159151</v>
      </c>
      <c r="I63" s="185"/>
      <c r="J63" s="183">
        <f>SUM(J64)</f>
        <v>1328632</v>
      </c>
      <c r="K63" s="183">
        <f>SUM(K64)</f>
        <v>1907278</v>
      </c>
      <c r="L63" s="183">
        <f>SUM(L64)</f>
        <v>1318267</v>
      </c>
      <c r="M63" s="183">
        <f>SUM(M64)</f>
        <v>1137582</v>
      </c>
      <c r="N63" s="183">
        <f>SUM(N64)</f>
        <v>523765</v>
      </c>
      <c r="O63" s="184">
        <f t="shared" si="1"/>
        <v>6215524</v>
      </c>
      <c r="P63" s="186">
        <f t="shared" si="2"/>
        <v>7374675</v>
      </c>
    </row>
    <row r="64" spans="3:16" ht="30" customHeight="1">
      <c r="C64" s="28"/>
      <c r="D64" s="29"/>
      <c r="E64" s="34" t="s">
        <v>52</v>
      </c>
      <c r="F64" s="52">
        <v>479885</v>
      </c>
      <c r="G64" s="52">
        <v>679266</v>
      </c>
      <c r="H64" s="184">
        <f t="shared" si="0"/>
        <v>1159151</v>
      </c>
      <c r="I64" s="85"/>
      <c r="J64" s="52">
        <v>1328632</v>
      </c>
      <c r="K64" s="52">
        <v>1907278</v>
      </c>
      <c r="L64" s="52">
        <v>1318267</v>
      </c>
      <c r="M64" s="52">
        <v>1137582</v>
      </c>
      <c r="N64" s="52">
        <v>523765</v>
      </c>
      <c r="O64" s="184">
        <f t="shared" si="1"/>
        <v>6215524</v>
      </c>
      <c r="P64" s="186">
        <f t="shared" si="2"/>
        <v>7374675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132240</v>
      </c>
      <c r="G67" s="52">
        <v>168242</v>
      </c>
      <c r="H67" s="184">
        <f t="shared" si="0"/>
        <v>300482</v>
      </c>
      <c r="I67" s="85"/>
      <c r="J67" s="52">
        <v>1626872</v>
      </c>
      <c r="K67" s="52">
        <v>1206194</v>
      </c>
      <c r="L67" s="52">
        <v>1220391</v>
      </c>
      <c r="M67" s="52">
        <v>1362104</v>
      </c>
      <c r="N67" s="52">
        <v>687322</v>
      </c>
      <c r="O67" s="184">
        <f t="shared" si="1"/>
        <v>6102883</v>
      </c>
      <c r="P67" s="186">
        <f t="shared" si="2"/>
        <v>6403365</v>
      </c>
    </row>
    <row r="68" spans="3:16" ht="30" customHeight="1" thickBot="1">
      <c r="C68" s="38"/>
      <c r="D68" s="39" t="s">
        <v>56</v>
      </c>
      <c r="E68" s="40"/>
      <c r="F68" s="54">
        <v>496452</v>
      </c>
      <c r="G68" s="54">
        <v>524760</v>
      </c>
      <c r="H68" s="187">
        <f t="shared" si="0"/>
        <v>1021212</v>
      </c>
      <c r="I68" s="86"/>
      <c r="J68" s="54">
        <v>4254198</v>
      </c>
      <c r="K68" s="54">
        <v>2439293</v>
      </c>
      <c r="L68" s="54">
        <v>1666078</v>
      </c>
      <c r="M68" s="54">
        <v>1202263</v>
      </c>
      <c r="N68" s="54">
        <v>491470</v>
      </c>
      <c r="O68" s="187">
        <f t="shared" si="1"/>
        <v>10053302</v>
      </c>
      <c r="P68" s="188">
        <f t="shared" si="2"/>
        <v>11074514</v>
      </c>
    </row>
    <row r="69" spans="3:16" ht="30" customHeight="1">
      <c r="C69" s="25" t="s">
        <v>57</v>
      </c>
      <c r="D69" s="41"/>
      <c r="E69" s="42"/>
      <c r="F69" s="179">
        <f>SUM(F70:F78)</f>
        <v>98245</v>
      </c>
      <c r="G69" s="179">
        <f>SUM(G70:G78)</f>
        <v>163768</v>
      </c>
      <c r="H69" s="180">
        <f t="shared" si="0"/>
        <v>262013</v>
      </c>
      <c r="I69" s="181"/>
      <c r="J69" s="179">
        <f>SUM(J70:J78)</f>
        <v>10518256</v>
      </c>
      <c r="K69" s="179">
        <f>SUM(K70:K78)</f>
        <v>10349019</v>
      </c>
      <c r="L69" s="179">
        <f>SUM(L70:L78)</f>
        <v>12218727</v>
      </c>
      <c r="M69" s="179">
        <f>SUM(M70:M78)</f>
        <v>14640982</v>
      </c>
      <c r="N69" s="179">
        <f>SUM(N70:N78)</f>
        <v>9277072</v>
      </c>
      <c r="O69" s="180">
        <f t="shared" si="1"/>
        <v>57004056</v>
      </c>
      <c r="P69" s="182">
        <f t="shared" si="2"/>
        <v>57266069</v>
      </c>
    </row>
    <row r="70" spans="3:16" ht="30" customHeight="1">
      <c r="C70" s="43"/>
      <c r="D70" s="36" t="s">
        <v>58</v>
      </c>
      <c r="E70" s="37"/>
      <c r="F70" s="164">
        <v>0</v>
      </c>
      <c r="G70" s="164">
        <v>0</v>
      </c>
      <c r="H70" s="189">
        <f t="shared" si="0"/>
        <v>0</v>
      </c>
      <c r="I70" s="53"/>
      <c r="J70" s="164">
        <v>772461</v>
      </c>
      <c r="K70" s="164">
        <v>1765097</v>
      </c>
      <c r="L70" s="164">
        <v>1888128</v>
      </c>
      <c r="M70" s="164">
        <v>1643282</v>
      </c>
      <c r="N70" s="164">
        <v>487558</v>
      </c>
      <c r="O70" s="189">
        <f t="shared" si="1"/>
        <v>6556526</v>
      </c>
      <c r="P70" s="190">
        <f t="shared" si="2"/>
        <v>6556526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13641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13641</v>
      </c>
      <c r="P71" s="186">
        <f t="shared" si="2"/>
        <v>13641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5006178</v>
      </c>
      <c r="K72" s="52">
        <v>3726522</v>
      </c>
      <c r="L72" s="52">
        <v>2390598</v>
      </c>
      <c r="M72" s="52">
        <v>1562595</v>
      </c>
      <c r="N72" s="52">
        <v>823288</v>
      </c>
      <c r="O72" s="184">
        <f t="shared" si="1"/>
        <v>13509181</v>
      </c>
      <c r="P72" s="186">
        <f t="shared" si="2"/>
        <v>13509181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9862</v>
      </c>
      <c r="H73" s="183">
        <f t="shared" si="0"/>
        <v>9862</v>
      </c>
      <c r="I73" s="85"/>
      <c r="J73" s="52">
        <v>288759</v>
      </c>
      <c r="K73" s="52">
        <v>392302</v>
      </c>
      <c r="L73" s="52">
        <v>871747</v>
      </c>
      <c r="M73" s="52">
        <v>481425</v>
      </c>
      <c r="N73" s="52">
        <v>439011</v>
      </c>
      <c r="O73" s="184">
        <f t="shared" si="1"/>
        <v>2473244</v>
      </c>
      <c r="P73" s="186">
        <f t="shared" si="2"/>
        <v>2483106</v>
      </c>
    </row>
    <row r="74" spans="3:16" ht="30" customHeight="1">
      <c r="C74" s="28"/>
      <c r="D74" s="36" t="s">
        <v>61</v>
      </c>
      <c r="E74" s="37"/>
      <c r="F74" s="52">
        <v>98245</v>
      </c>
      <c r="G74" s="52">
        <v>126910</v>
      </c>
      <c r="H74" s="183">
        <f t="shared" si="0"/>
        <v>225155</v>
      </c>
      <c r="I74" s="85"/>
      <c r="J74" s="52">
        <v>1406977</v>
      </c>
      <c r="K74" s="52">
        <v>1105635</v>
      </c>
      <c r="L74" s="52">
        <v>1396376</v>
      </c>
      <c r="M74" s="52">
        <v>901520</v>
      </c>
      <c r="N74" s="52">
        <v>214984</v>
      </c>
      <c r="O74" s="184">
        <f t="shared" si="1"/>
        <v>5025492</v>
      </c>
      <c r="P74" s="186">
        <f t="shared" si="2"/>
        <v>5250647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26996</v>
      </c>
      <c r="H75" s="183">
        <f aca="true" t="shared" si="3" ref="H75:H84">SUM(F75:G75)</f>
        <v>26996</v>
      </c>
      <c r="I75" s="53"/>
      <c r="J75" s="52">
        <v>2957125</v>
      </c>
      <c r="K75" s="52">
        <v>3131595</v>
      </c>
      <c r="L75" s="52">
        <v>2977180</v>
      </c>
      <c r="M75" s="52">
        <v>1859974</v>
      </c>
      <c r="N75" s="52">
        <v>791390</v>
      </c>
      <c r="O75" s="184">
        <f aca="true" t="shared" si="4" ref="O75:O84">SUM(I75:N75)</f>
        <v>11717264</v>
      </c>
      <c r="P75" s="186">
        <f aca="true" t="shared" si="5" ref="P75:P84">SUM(O75,H75)</f>
        <v>11744260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5" t="s">
        <v>64</v>
      </c>
      <c r="E77" s="146"/>
      <c r="F77" s="52">
        <v>0</v>
      </c>
      <c r="G77" s="52">
        <v>0</v>
      </c>
      <c r="H77" s="184">
        <f t="shared" si="3"/>
        <v>0</v>
      </c>
      <c r="I77" s="53"/>
      <c r="J77" s="52">
        <v>27116</v>
      </c>
      <c r="K77" s="52">
        <v>87263</v>
      </c>
      <c r="L77" s="52">
        <v>2497781</v>
      </c>
      <c r="M77" s="52">
        <v>8042014</v>
      </c>
      <c r="N77" s="52">
        <v>6388272</v>
      </c>
      <c r="O77" s="184">
        <f t="shared" si="4"/>
        <v>17042446</v>
      </c>
      <c r="P77" s="186">
        <f t="shared" si="5"/>
        <v>17042446</v>
      </c>
    </row>
    <row r="78" spans="3:16" ht="30" customHeight="1" thickBot="1">
      <c r="C78" s="38"/>
      <c r="D78" s="147" t="s">
        <v>65</v>
      </c>
      <c r="E78" s="148"/>
      <c r="F78" s="165">
        <v>0</v>
      </c>
      <c r="G78" s="165">
        <v>0</v>
      </c>
      <c r="H78" s="191">
        <f t="shared" si="3"/>
        <v>0</v>
      </c>
      <c r="I78" s="55"/>
      <c r="J78" s="165">
        <v>45999</v>
      </c>
      <c r="K78" s="165">
        <v>140605</v>
      </c>
      <c r="L78" s="165">
        <v>196917</v>
      </c>
      <c r="M78" s="165">
        <v>150172</v>
      </c>
      <c r="N78" s="165">
        <v>132569</v>
      </c>
      <c r="O78" s="191">
        <f t="shared" si="4"/>
        <v>666262</v>
      </c>
      <c r="P78" s="192">
        <f t="shared" si="5"/>
        <v>666262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4423491</v>
      </c>
      <c r="K79" s="179">
        <f>SUM(K80:K83)</f>
        <v>4815401</v>
      </c>
      <c r="L79" s="179">
        <f>SUM(L80:L83)</f>
        <v>13031770</v>
      </c>
      <c r="M79" s="179">
        <f>SUM(M80:M83)</f>
        <v>28609400</v>
      </c>
      <c r="N79" s="179">
        <f>SUM(N80:N83)</f>
        <v>19469801</v>
      </c>
      <c r="O79" s="180">
        <f t="shared" si="4"/>
        <v>70349863</v>
      </c>
      <c r="P79" s="182">
        <f t="shared" si="5"/>
        <v>70349863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92037</v>
      </c>
      <c r="K80" s="52">
        <v>230087</v>
      </c>
      <c r="L80" s="52">
        <v>5534623</v>
      </c>
      <c r="M80" s="52">
        <v>15027919</v>
      </c>
      <c r="N80" s="52">
        <v>10988372</v>
      </c>
      <c r="O80" s="194">
        <f t="shared" si="4"/>
        <v>31873038</v>
      </c>
      <c r="P80" s="186">
        <f t="shared" si="5"/>
        <v>31873038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4022419</v>
      </c>
      <c r="K81" s="52">
        <v>4136387</v>
      </c>
      <c r="L81" s="52">
        <v>6210867</v>
      </c>
      <c r="M81" s="52">
        <v>7201681</v>
      </c>
      <c r="N81" s="52">
        <v>3957419</v>
      </c>
      <c r="O81" s="194">
        <f t="shared" si="4"/>
        <v>25528773</v>
      </c>
      <c r="P81" s="186">
        <f t="shared" si="5"/>
        <v>25528773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52333</v>
      </c>
      <c r="L82" s="52">
        <v>126234</v>
      </c>
      <c r="M82" s="52">
        <v>549374</v>
      </c>
      <c r="N82" s="52">
        <v>248919</v>
      </c>
      <c r="O82" s="194">
        <f t="shared" si="4"/>
        <v>976860</v>
      </c>
      <c r="P82" s="186">
        <f t="shared" si="5"/>
        <v>976860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309035</v>
      </c>
      <c r="K83" s="54">
        <v>396594</v>
      </c>
      <c r="L83" s="54">
        <v>1160046</v>
      </c>
      <c r="M83" s="54">
        <v>5830426</v>
      </c>
      <c r="N83" s="54">
        <v>4275091</v>
      </c>
      <c r="O83" s="196">
        <f t="shared" si="4"/>
        <v>11971192</v>
      </c>
      <c r="P83" s="188">
        <f t="shared" si="5"/>
        <v>11971192</v>
      </c>
    </row>
    <row r="84" spans="3:16" ht="30" customHeight="1" thickBot="1">
      <c r="C84" s="149" t="s">
        <v>70</v>
      </c>
      <c r="D84" s="150"/>
      <c r="E84" s="150"/>
      <c r="F84" s="197">
        <f>SUM(F48,F69,F79)</f>
        <v>2218711</v>
      </c>
      <c r="G84" s="197">
        <f>SUM(G48,G69,G79)</f>
        <v>3359117</v>
      </c>
      <c r="H84" s="198">
        <f t="shared" si="3"/>
        <v>5577828</v>
      </c>
      <c r="I84" s="199"/>
      <c r="J84" s="197">
        <f>SUM(J48,J69,J79)</f>
        <v>42561110</v>
      </c>
      <c r="K84" s="197">
        <f>SUM(K48,K69,K79)</f>
        <v>36372130</v>
      </c>
      <c r="L84" s="197">
        <f>SUM(L48,L69,L79)</f>
        <v>42400383</v>
      </c>
      <c r="M84" s="197">
        <f>SUM(M48,M69,M79)</f>
        <v>59419279</v>
      </c>
      <c r="N84" s="197">
        <f>SUM(N48,N69,N79)</f>
        <v>36741654</v>
      </c>
      <c r="O84" s="198">
        <f t="shared" si="4"/>
        <v>217494556</v>
      </c>
      <c r="P84" s="200">
        <f t="shared" si="5"/>
        <v>223072384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3" t="s">
        <v>21</v>
      </c>
      <c r="H1" s="133"/>
      <c r="I1" s="133"/>
      <c r="J1" s="133"/>
      <c r="K1" s="133"/>
      <c r="L1" s="133"/>
      <c r="M1" s="133"/>
      <c r="N1" s="95"/>
      <c r="O1" s="4"/>
    </row>
    <row r="2" spans="5:16" ht="30" customHeight="1">
      <c r="E2" s="5"/>
      <c r="G2" s="134" t="s">
        <v>92</v>
      </c>
      <c r="H2" s="134"/>
      <c r="I2" s="134"/>
      <c r="J2" s="134"/>
      <c r="K2" s="134"/>
      <c r="L2" s="134"/>
      <c r="M2" s="134"/>
      <c r="N2" s="6"/>
      <c r="O2" s="117">
        <v>41086</v>
      </c>
      <c r="P2" s="117"/>
    </row>
    <row r="3" spans="5:17" ht="24.75" customHeight="1">
      <c r="E3" s="7"/>
      <c r="F3" s="8"/>
      <c r="N3" s="9"/>
      <c r="O3" s="117"/>
      <c r="P3" s="117"/>
      <c r="Q3" s="10"/>
    </row>
    <row r="4" spans="3:17" ht="24.75" customHeight="1">
      <c r="C4" s="11"/>
      <c r="N4" s="7"/>
      <c r="O4" s="117" t="s">
        <v>31</v>
      </c>
      <c r="P4" s="117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5" t="s">
        <v>32</v>
      </c>
      <c r="D7" s="136"/>
      <c r="E7" s="136"/>
      <c r="F7" s="139" t="s">
        <v>33</v>
      </c>
      <c r="G7" s="140"/>
      <c r="H7" s="140"/>
      <c r="I7" s="141" t="s">
        <v>34</v>
      </c>
      <c r="J7" s="141"/>
      <c r="K7" s="141"/>
      <c r="L7" s="141"/>
      <c r="M7" s="141"/>
      <c r="N7" s="141"/>
      <c r="O7" s="142"/>
      <c r="P7" s="143" t="s">
        <v>6</v>
      </c>
      <c r="Q7" s="20"/>
    </row>
    <row r="8" spans="3:17" ht="42" customHeight="1" thickBot="1">
      <c r="C8" s="137"/>
      <c r="D8" s="138"/>
      <c r="E8" s="138"/>
      <c r="F8" s="96" t="s">
        <v>7</v>
      </c>
      <c r="G8" s="96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25239572</v>
      </c>
      <c r="G10" s="179">
        <f>SUM(G11,G17,G20,G25,G29,G30)</f>
        <v>34214845</v>
      </c>
      <c r="H10" s="180">
        <f>SUM(F10:G10)</f>
        <v>59454417</v>
      </c>
      <c r="I10" s="181"/>
      <c r="J10" s="179">
        <f>SUM(J11,J17,J20,J25,J29,J30)</f>
        <v>280792295</v>
      </c>
      <c r="K10" s="179">
        <f>SUM(K11,K17,K20,K25,K29,K30)</f>
        <v>214536493</v>
      </c>
      <c r="L10" s="179">
        <f>SUM(L11,L17,L20,L25,L29,L30)</f>
        <v>172503828</v>
      </c>
      <c r="M10" s="179">
        <f>SUM(M11,M17,M20,M25,M29,M30)</f>
        <v>162809327</v>
      </c>
      <c r="N10" s="179">
        <f>SUM(N11,N17,N20,N25,N29,N30)</f>
        <v>80285797</v>
      </c>
      <c r="O10" s="180">
        <f>SUM(I10:N10)</f>
        <v>910927740</v>
      </c>
      <c r="P10" s="182">
        <f>SUM(O10,H10)</f>
        <v>970382157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2563520</v>
      </c>
      <c r="G11" s="183">
        <f>SUM(G12:G16)</f>
        <v>5032048</v>
      </c>
      <c r="H11" s="184">
        <f aca="true" t="shared" si="0" ref="H11:H74">SUM(F11:G11)</f>
        <v>7595568</v>
      </c>
      <c r="I11" s="185"/>
      <c r="J11" s="183">
        <f>SUM(J12:J16)</f>
        <v>56554086</v>
      </c>
      <c r="K11" s="183">
        <f>SUM(K12:K16)</f>
        <v>41558459</v>
      </c>
      <c r="L11" s="183">
        <f>SUM(L12:L16)</f>
        <v>29308751</v>
      </c>
      <c r="M11" s="183">
        <f>SUM(M12:M16)</f>
        <v>33158830</v>
      </c>
      <c r="N11" s="183">
        <f>SUM(N12:N16)</f>
        <v>24274127</v>
      </c>
      <c r="O11" s="184">
        <f aca="true" t="shared" si="1" ref="O11:O74">SUM(I11:N11)</f>
        <v>184854253</v>
      </c>
      <c r="P11" s="186">
        <f aca="true" t="shared" si="2" ref="P11:P74">SUM(O11,H11)</f>
        <v>192449821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5"/>
      <c r="J12" s="52">
        <v>35742871</v>
      </c>
      <c r="K12" s="52">
        <v>23440793</v>
      </c>
      <c r="L12" s="52">
        <v>17554460</v>
      </c>
      <c r="M12" s="52">
        <v>18494665</v>
      </c>
      <c r="N12" s="52">
        <v>14671987</v>
      </c>
      <c r="O12" s="184">
        <f t="shared" si="1"/>
        <v>109904776</v>
      </c>
      <c r="P12" s="186">
        <f t="shared" si="2"/>
        <v>109904776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72630</v>
      </c>
      <c r="H13" s="184">
        <f t="shared" si="0"/>
        <v>72630</v>
      </c>
      <c r="I13" s="85"/>
      <c r="J13" s="52">
        <v>269640</v>
      </c>
      <c r="K13" s="52">
        <v>805065</v>
      </c>
      <c r="L13" s="52">
        <v>1127496</v>
      </c>
      <c r="M13" s="52">
        <v>2454430</v>
      </c>
      <c r="N13" s="52">
        <v>2811194</v>
      </c>
      <c r="O13" s="184">
        <f t="shared" si="1"/>
        <v>7467825</v>
      </c>
      <c r="P13" s="186">
        <f t="shared" si="2"/>
        <v>7540455</v>
      </c>
    </row>
    <row r="14" spans="3:16" ht="30" customHeight="1">
      <c r="C14" s="28"/>
      <c r="D14" s="29"/>
      <c r="E14" s="31" t="s">
        <v>41</v>
      </c>
      <c r="F14" s="52">
        <v>1176030</v>
      </c>
      <c r="G14" s="52">
        <v>2409088</v>
      </c>
      <c r="H14" s="184">
        <f t="shared" si="0"/>
        <v>3585118</v>
      </c>
      <c r="I14" s="85"/>
      <c r="J14" s="52">
        <v>9663785</v>
      </c>
      <c r="K14" s="52">
        <v>7667751</v>
      </c>
      <c r="L14" s="52">
        <v>4451512</v>
      </c>
      <c r="M14" s="52">
        <v>6422734</v>
      </c>
      <c r="N14" s="52">
        <v>4150583</v>
      </c>
      <c r="O14" s="184">
        <f t="shared" si="1"/>
        <v>32356365</v>
      </c>
      <c r="P14" s="186">
        <f t="shared" si="2"/>
        <v>35941483</v>
      </c>
    </row>
    <row r="15" spans="3:16" ht="30" customHeight="1">
      <c r="C15" s="28"/>
      <c r="D15" s="29"/>
      <c r="E15" s="31" t="s">
        <v>42</v>
      </c>
      <c r="F15" s="52">
        <v>879070</v>
      </c>
      <c r="G15" s="52">
        <v>2058990</v>
      </c>
      <c r="H15" s="184">
        <f t="shared" si="0"/>
        <v>2938060</v>
      </c>
      <c r="I15" s="85"/>
      <c r="J15" s="52">
        <v>5288500</v>
      </c>
      <c r="K15" s="52">
        <v>4737390</v>
      </c>
      <c r="L15" s="52">
        <v>2933293</v>
      </c>
      <c r="M15" s="52">
        <v>3063011</v>
      </c>
      <c r="N15" s="52">
        <v>1154123</v>
      </c>
      <c r="O15" s="184">
        <f t="shared" si="1"/>
        <v>17176317</v>
      </c>
      <c r="P15" s="186">
        <f t="shared" si="2"/>
        <v>20114377</v>
      </c>
    </row>
    <row r="16" spans="3:16" ht="30" customHeight="1">
      <c r="C16" s="28"/>
      <c r="D16" s="29"/>
      <c r="E16" s="31" t="s">
        <v>43</v>
      </c>
      <c r="F16" s="52">
        <v>508420</v>
      </c>
      <c r="G16" s="52">
        <v>491340</v>
      </c>
      <c r="H16" s="184">
        <f t="shared" si="0"/>
        <v>999760</v>
      </c>
      <c r="I16" s="85"/>
      <c r="J16" s="52">
        <v>5589290</v>
      </c>
      <c r="K16" s="52">
        <v>4907460</v>
      </c>
      <c r="L16" s="52">
        <v>3241990</v>
      </c>
      <c r="M16" s="52">
        <v>2723990</v>
      </c>
      <c r="N16" s="52">
        <v>1486240</v>
      </c>
      <c r="O16" s="184">
        <f t="shared" si="1"/>
        <v>17948970</v>
      </c>
      <c r="P16" s="186">
        <f t="shared" si="2"/>
        <v>18948730</v>
      </c>
    </row>
    <row r="17" spans="3:16" ht="30" customHeight="1">
      <c r="C17" s="28"/>
      <c r="D17" s="32" t="s">
        <v>44</v>
      </c>
      <c r="E17" s="33"/>
      <c r="F17" s="183">
        <f>SUM(F18:F19)</f>
        <v>7466961</v>
      </c>
      <c r="G17" s="183">
        <f>SUM(G18:G19)</f>
        <v>12830144</v>
      </c>
      <c r="H17" s="184">
        <f t="shared" si="0"/>
        <v>20297105</v>
      </c>
      <c r="I17" s="185"/>
      <c r="J17" s="183">
        <f>SUM(J18:J19)</f>
        <v>136194364</v>
      </c>
      <c r="K17" s="183">
        <f>SUM(K18:K19)</f>
        <v>104856984</v>
      </c>
      <c r="L17" s="183">
        <f>SUM(L18:L19)</f>
        <v>72577614</v>
      </c>
      <c r="M17" s="183">
        <f>SUM(M18:M19)</f>
        <v>60424129</v>
      </c>
      <c r="N17" s="183">
        <f>SUM(N18:N19)</f>
        <v>27733155</v>
      </c>
      <c r="O17" s="184">
        <f t="shared" si="1"/>
        <v>401786246</v>
      </c>
      <c r="P17" s="186">
        <f t="shared" si="2"/>
        <v>422083351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109744261</v>
      </c>
      <c r="K18" s="52">
        <v>82510959</v>
      </c>
      <c r="L18" s="52">
        <v>62133711</v>
      </c>
      <c r="M18" s="52">
        <v>52453785</v>
      </c>
      <c r="N18" s="52">
        <v>26169425</v>
      </c>
      <c r="O18" s="184">
        <f t="shared" si="1"/>
        <v>333012141</v>
      </c>
      <c r="P18" s="186">
        <f t="shared" si="2"/>
        <v>333012141</v>
      </c>
    </row>
    <row r="19" spans="3:16" ht="30" customHeight="1">
      <c r="C19" s="28"/>
      <c r="D19" s="29"/>
      <c r="E19" s="31" t="s">
        <v>46</v>
      </c>
      <c r="F19" s="52">
        <v>7466961</v>
      </c>
      <c r="G19" s="52">
        <v>12830144</v>
      </c>
      <c r="H19" s="184">
        <f t="shared" si="0"/>
        <v>20297105</v>
      </c>
      <c r="I19" s="85"/>
      <c r="J19" s="52">
        <v>26450103</v>
      </c>
      <c r="K19" s="52">
        <v>22346025</v>
      </c>
      <c r="L19" s="52">
        <v>10443903</v>
      </c>
      <c r="M19" s="52">
        <v>7970344</v>
      </c>
      <c r="N19" s="52">
        <v>1563730</v>
      </c>
      <c r="O19" s="184">
        <f t="shared" si="1"/>
        <v>68774105</v>
      </c>
      <c r="P19" s="186">
        <f t="shared" si="2"/>
        <v>89071210</v>
      </c>
    </row>
    <row r="20" spans="3:16" ht="30" customHeight="1">
      <c r="C20" s="28"/>
      <c r="D20" s="32" t="s">
        <v>47</v>
      </c>
      <c r="E20" s="33"/>
      <c r="F20" s="183">
        <f>SUM(F21:F24)</f>
        <v>88850</v>
      </c>
      <c r="G20" s="183">
        <f>SUM(G21:G24)</f>
        <v>369870</v>
      </c>
      <c r="H20" s="184">
        <f t="shared" si="0"/>
        <v>458720</v>
      </c>
      <c r="I20" s="185"/>
      <c r="J20" s="183">
        <f>SUM(J21:J24)</f>
        <v>11396242</v>
      </c>
      <c r="K20" s="183">
        <f>SUM(K21:K24)</f>
        <v>10219350</v>
      </c>
      <c r="L20" s="183">
        <f>SUM(L21:L24)</f>
        <v>27645993</v>
      </c>
      <c r="M20" s="183">
        <f>SUM(M21:M24)</f>
        <v>31156656</v>
      </c>
      <c r="N20" s="183">
        <f>SUM(N21:N24)</f>
        <v>11131920</v>
      </c>
      <c r="O20" s="184">
        <f t="shared" si="1"/>
        <v>91550161</v>
      </c>
      <c r="P20" s="186">
        <f t="shared" si="2"/>
        <v>92008881</v>
      </c>
    </row>
    <row r="21" spans="3:16" ht="30" customHeight="1">
      <c r="C21" s="28"/>
      <c r="D21" s="29"/>
      <c r="E21" s="31" t="s">
        <v>48</v>
      </c>
      <c r="F21" s="52">
        <v>64540</v>
      </c>
      <c r="G21" s="52">
        <v>344900</v>
      </c>
      <c r="H21" s="184">
        <f t="shared" si="0"/>
        <v>409440</v>
      </c>
      <c r="I21" s="85"/>
      <c r="J21" s="52">
        <v>8734262</v>
      </c>
      <c r="K21" s="52">
        <v>8999190</v>
      </c>
      <c r="L21" s="52">
        <v>25819193</v>
      </c>
      <c r="M21" s="52">
        <v>28266756</v>
      </c>
      <c r="N21" s="52">
        <v>10816300</v>
      </c>
      <c r="O21" s="184">
        <f t="shared" si="1"/>
        <v>82635701</v>
      </c>
      <c r="P21" s="186">
        <f t="shared" si="2"/>
        <v>83045141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24970</v>
      </c>
      <c r="H22" s="184">
        <f t="shared" si="0"/>
        <v>49280</v>
      </c>
      <c r="I22" s="85"/>
      <c r="J22" s="52">
        <v>2661980</v>
      </c>
      <c r="K22" s="52">
        <v>1220160</v>
      </c>
      <c r="L22" s="52">
        <v>1826800</v>
      </c>
      <c r="M22" s="52">
        <v>2889900</v>
      </c>
      <c r="N22" s="52">
        <v>315620</v>
      </c>
      <c r="O22" s="184">
        <f t="shared" si="1"/>
        <v>8914460</v>
      </c>
      <c r="P22" s="186">
        <f t="shared" si="2"/>
        <v>8963740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8817399</v>
      </c>
      <c r="G25" s="183">
        <f>SUM(G26:G28)</f>
        <v>9024087</v>
      </c>
      <c r="H25" s="184">
        <f t="shared" si="0"/>
        <v>17841486</v>
      </c>
      <c r="I25" s="185"/>
      <c r="J25" s="183">
        <f>SUM(J26:J28)</f>
        <v>17721434</v>
      </c>
      <c r="K25" s="183">
        <f>SUM(K26:K28)</f>
        <v>21360482</v>
      </c>
      <c r="L25" s="183">
        <f>SUM(L26:L28)</f>
        <v>14050159</v>
      </c>
      <c r="M25" s="183">
        <f>SUM(M26:M28)</f>
        <v>12359622</v>
      </c>
      <c r="N25" s="183">
        <f>SUM(N26:N28)</f>
        <v>5283740</v>
      </c>
      <c r="O25" s="184">
        <f t="shared" si="1"/>
        <v>70775437</v>
      </c>
      <c r="P25" s="186">
        <f t="shared" si="2"/>
        <v>88616923</v>
      </c>
    </row>
    <row r="26" spans="3:16" ht="30" customHeight="1">
      <c r="C26" s="28"/>
      <c r="D26" s="29"/>
      <c r="E26" s="34" t="s">
        <v>52</v>
      </c>
      <c r="F26" s="52">
        <v>4798850</v>
      </c>
      <c r="G26" s="52">
        <v>6792660</v>
      </c>
      <c r="H26" s="184">
        <f t="shared" si="0"/>
        <v>11591510</v>
      </c>
      <c r="I26" s="85"/>
      <c r="J26" s="52">
        <v>13286320</v>
      </c>
      <c r="K26" s="52">
        <v>19072780</v>
      </c>
      <c r="L26" s="52">
        <v>13182670</v>
      </c>
      <c r="M26" s="52">
        <v>11375820</v>
      </c>
      <c r="N26" s="52">
        <v>5237650</v>
      </c>
      <c r="O26" s="184">
        <f t="shared" si="1"/>
        <v>62155240</v>
      </c>
      <c r="P26" s="186">
        <f t="shared" si="2"/>
        <v>73746750</v>
      </c>
    </row>
    <row r="27" spans="3:16" ht="30" customHeight="1">
      <c r="C27" s="28"/>
      <c r="D27" s="29"/>
      <c r="E27" s="34" t="s">
        <v>53</v>
      </c>
      <c r="F27" s="52">
        <v>521902</v>
      </c>
      <c r="G27" s="52">
        <v>251160</v>
      </c>
      <c r="H27" s="184">
        <f t="shared" si="0"/>
        <v>773062</v>
      </c>
      <c r="I27" s="85"/>
      <c r="J27" s="52">
        <v>755364</v>
      </c>
      <c r="K27" s="52">
        <v>492940</v>
      </c>
      <c r="L27" s="52">
        <v>336810</v>
      </c>
      <c r="M27" s="52">
        <v>201280</v>
      </c>
      <c r="N27" s="52">
        <v>30690</v>
      </c>
      <c r="O27" s="184">
        <f t="shared" si="1"/>
        <v>1817084</v>
      </c>
      <c r="P27" s="186">
        <f t="shared" si="2"/>
        <v>2590146</v>
      </c>
    </row>
    <row r="28" spans="3:16" ht="30" customHeight="1">
      <c r="C28" s="28"/>
      <c r="D28" s="29"/>
      <c r="E28" s="34" t="s">
        <v>54</v>
      </c>
      <c r="F28" s="52">
        <v>3496647</v>
      </c>
      <c r="G28" s="52">
        <v>1980267</v>
      </c>
      <c r="H28" s="184">
        <f t="shared" si="0"/>
        <v>5476914</v>
      </c>
      <c r="I28" s="85"/>
      <c r="J28" s="52">
        <v>3679750</v>
      </c>
      <c r="K28" s="52">
        <v>1794762</v>
      </c>
      <c r="L28" s="52">
        <v>530679</v>
      </c>
      <c r="M28" s="52">
        <v>782522</v>
      </c>
      <c r="N28" s="52">
        <v>15400</v>
      </c>
      <c r="O28" s="184">
        <f t="shared" si="1"/>
        <v>6803113</v>
      </c>
      <c r="P28" s="186">
        <f t="shared" si="2"/>
        <v>12280027</v>
      </c>
    </row>
    <row r="29" spans="3:16" ht="30" customHeight="1">
      <c r="C29" s="28"/>
      <c r="D29" s="36" t="s">
        <v>55</v>
      </c>
      <c r="E29" s="37"/>
      <c r="F29" s="52">
        <v>1338322</v>
      </c>
      <c r="G29" s="52">
        <v>1710699</v>
      </c>
      <c r="H29" s="184">
        <f t="shared" si="0"/>
        <v>3049021</v>
      </c>
      <c r="I29" s="85"/>
      <c r="J29" s="52">
        <v>16372113</v>
      </c>
      <c r="K29" s="52">
        <v>12137131</v>
      </c>
      <c r="L29" s="52">
        <v>12250781</v>
      </c>
      <c r="M29" s="52">
        <v>13679890</v>
      </c>
      <c r="N29" s="52">
        <v>6935411</v>
      </c>
      <c r="O29" s="184">
        <f t="shared" si="1"/>
        <v>61375326</v>
      </c>
      <c r="P29" s="186">
        <f t="shared" si="2"/>
        <v>64424347</v>
      </c>
    </row>
    <row r="30" spans="3:16" ht="30" customHeight="1" thickBot="1">
      <c r="C30" s="38"/>
      <c r="D30" s="39" t="s">
        <v>56</v>
      </c>
      <c r="E30" s="40"/>
      <c r="F30" s="54">
        <v>4964520</v>
      </c>
      <c r="G30" s="54">
        <v>5247997</v>
      </c>
      <c r="H30" s="187">
        <f t="shared" si="0"/>
        <v>10212517</v>
      </c>
      <c r="I30" s="86"/>
      <c r="J30" s="54">
        <v>42554056</v>
      </c>
      <c r="K30" s="54">
        <v>24404087</v>
      </c>
      <c r="L30" s="54">
        <v>16670530</v>
      </c>
      <c r="M30" s="54">
        <v>12030200</v>
      </c>
      <c r="N30" s="54">
        <v>4927444</v>
      </c>
      <c r="O30" s="187">
        <f t="shared" si="1"/>
        <v>100586317</v>
      </c>
      <c r="P30" s="188">
        <f t="shared" si="2"/>
        <v>110798834</v>
      </c>
    </row>
    <row r="31" spans="3:16" ht="30" customHeight="1">
      <c r="C31" s="25" t="s">
        <v>57</v>
      </c>
      <c r="D31" s="41"/>
      <c r="E31" s="42"/>
      <c r="F31" s="179">
        <f>SUM(F32:F40)</f>
        <v>982450</v>
      </c>
      <c r="G31" s="179">
        <f>SUM(G32:G40)</f>
        <v>1637680</v>
      </c>
      <c r="H31" s="180">
        <f t="shared" si="0"/>
        <v>2620130</v>
      </c>
      <c r="I31" s="181"/>
      <c r="J31" s="179">
        <f>SUM(J32:J40)</f>
        <v>105192328</v>
      </c>
      <c r="K31" s="179">
        <f>SUM(K32:K40)</f>
        <v>103490976</v>
      </c>
      <c r="L31" s="179">
        <f>SUM(L32:L40)</f>
        <v>122190279</v>
      </c>
      <c r="M31" s="179">
        <f>SUM(M32:M40)</f>
        <v>146443597</v>
      </c>
      <c r="N31" s="179">
        <f>SUM(N32:N40)</f>
        <v>92776278</v>
      </c>
      <c r="O31" s="180">
        <f t="shared" si="1"/>
        <v>570093458</v>
      </c>
      <c r="P31" s="182">
        <f t="shared" si="2"/>
        <v>572713588</v>
      </c>
    </row>
    <row r="32" spans="3:16" ht="30" customHeight="1">
      <c r="C32" s="43"/>
      <c r="D32" s="36" t="s">
        <v>58</v>
      </c>
      <c r="E32" s="37"/>
      <c r="F32" s="164">
        <v>0</v>
      </c>
      <c r="G32" s="164">
        <v>0</v>
      </c>
      <c r="H32" s="189">
        <f t="shared" si="0"/>
        <v>0</v>
      </c>
      <c r="I32" s="53"/>
      <c r="J32" s="164">
        <v>7724610</v>
      </c>
      <c r="K32" s="164">
        <v>17650970</v>
      </c>
      <c r="L32" s="164">
        <v>18881280</v>
      </c>
      <c r="M32" s="164">
        <v>16459740</v>
      </c>
      <c r="N32" s="164">
        <v>4879551</v>
      </c>
      <c r="O32" s="189">
        <f t="shared" si="1"/>
        <v>65596151</v>
      </c>
      <c r="P32" s="190">
        <f t="shared" si="2"/>
        <v>65596151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136410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136410</v>
      </c>
      <c r="P33" s="186">
        <f t="shared" si="2"/>
        <v>136410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50071548</v>
      </c>
      <c r="K34" s="52">
        <v>37265220</v>
      </c>
      <c r="L34" s="52">
        <v>23908989</v>
      </c>
      <c r="M34" s="52">
        <v>15632807</v>
      </c>
      <c r="N34" s="52">
        <v>8232880</v>
      </c>
      <c r="O34" s="184">
        <f t="shared" si="1"/>
        <v>135111444</v>
      </c>
      <c r="P34" s="186">
        <f t="shared" si="2"/>
        <v>135111444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98620</v>
      </c>
      <c r="H35" s="183">
        <f t="shared" si="0"/>
        <v>98620</v>
      </c>
      <c r="I35" s="85"/>
      <c r="J35" s="52">
        <v>2887590</v>
      </c>
      <c r="K35" s="52">
        <v>3923806</v>
      </c>
      <c r="L35" s="52">
        <v>8717470</v>
      </c>
      <c r="M35" s="52">
        <v>4814250</v>
      </c>
      <c r="N35" s="52">
        <v>4391697</v>
      </c>
      <c r="O35" s="184">
        <f t="shared" si="1"/>
        <v>24734813</v>
      </c>
      <c r="P35" s="186">
        <f t="shared" si="2"/>
        <v>24833433</v>
      </c>
    </row>
    <row r="36" spans="3:16" ht="30" customHeight="1">
      <c r="C36" s="28"/>
      <c r="D36" s="36" t="s">
        <v>61</v>
      </c>
      <c r="E36" s="37"/>
      <c r="F36" s="52">
        <v>982450</v>
      </c>
      <c r="G36" s="52">
        <v>1269100</v>
      </c>
      <c r="H36" s="183">
        <f t="shared" si="0"/>
        <v>2251550</v>
      </c>
      <c r="I36" s="85"/>
      <c r="J36" s="52">
        <v>14069770</v>
      </c>
      <c r="K36" s="52">
        <v>11056350</v>
      </c>
      <c r="L36" s="52">
        <v>13963760</v>
      </c>
      <c r="M36" s="52">
        <v>9015200</v>
      </c>
      <c r="N36" s="52">
        <v>2149840</v>
      </c>
      <c r="O36" s="184">
        <f t="shared" si="1"/>
        <v>50254920</v>
      </c>
      <c r="P36" s="186">
        <f t="shared" si="2"/>
        <v>52506470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269960</v>
      </c>
      <c r="H37" s="183">
        <f t="shared" si="0"/>
        <v>269960</v>
      </c>
      <c r="I37" s="53"/>
      <c r="J37" s="52">
        <v>29571250</v>
      </c>
      <c r="K37" s="52">
        <v>31315950</v>
      </c>
      <c r="L37" s="52">
        <v>29771800</v>
      </c>
      <c r="M37" s="52">
        <v>18599740</v>
      </c>
      <c r="N37" s="52">
        <v>7913900</v>
      </c>
      <c r="O37" s="184">
        <f t="shared" si="1"/>
        <v>117172640</v>
      </c>
      <c r="P37" s="186">
        <f t="shared" si="2"/>
        <v>117442600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5" t="s">
        <v>64</v>
      </c>
      <c r="E39" s="152"/>
      <c r="F39" s="52">
        <v>0</v>
      </c>
      <c r="G39" s="52">
        <v>0</v>
      </c>
      <c r="H39" s="184">
        <f t="shared" si="0"/>
        <v>0</v>
      </c>
      <c r="I39" s="53"/>
      <c r="J39" s="52">
        <v>271160</v>
      </c>
      <c r="K39" s="52">
        <v>872630</v>
      </c>
      <c r="L39" s="52">
        <v>24977810</v>
      </c>
      <c r="M39" s="52">
        <v>80420140</v>
      </c>
      <c r="N39" s="52">
        <v>63882720</v>
      </c>
      <c r="O39" s="184">
        <f t="shared" si="1"/>
        <v>170424460</v>
      </c>
      <c r="P39" s="186">
        <f t="shared" si="2"/>
        <v>170424460</v>
      </c>
    </row>
    <row r="40" spans="3:16" ht="30" customHeight="1" thickBot="1">
      <c r="C40" s="38"/>
      <c r="D40" s="147" t="s">
        <v>65</v>
      </c>
      <c r="E40" s="148"/>
      <c r="F40" s="165">
        <v>0</v>
      </c>
      <c r="G40" s="165">
        <v>0</v>
      </c>
      <c r="H40" s="191">
        <f t="shared" si="0"/>
        <v>0</v>
      </c>
      <c r="I40" s="55"/>
      <c r="J40" s="165">
        <v>459990</v>
      </c>
      <c r="K40" s="165">
        <v>1406050</v>
      </c>
      <c r="L40" s="165">
        <v>1969170</v>
      </c>
      <c r="M40" s="165">
        <v>1501720</v>
      </c>
      <c r="N40" s="165">
        <v>1325690</v>
      </c>
      <c r="O40" s="191">
        <f t="shared" si="1"/>
        <v>6662620</v>
      </c>
      <c r="P40" s="192">
        <f t="shared" si="2"/>
        <v>6662620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44271880</v>
      </c>
      <c r="K41" s="179">
        <f>SUM(K42:K45)</f>
        <v>48171844</v>
      </c>
      <c r="L41" s="179">
        <f>SUM(L42:L45)</f>
        <v>130433950</v>
      </c>
      <c r="M41" s="179">
        <f>SUM(M42:M45)</f>
        <v>286205881</v>
      </c>
      <c r="N41" s="179">
        <f>SUM(N42:N45)</f>
        <v>194778790</v>
      </c>
      <c r="O41" s="180">
        <f t="shared" si="1"/>
        <v>703862345</v>
      </c>
      <c r="P41" s="182">
        <f t="shared" si="2"/>
        <v>703862345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920370</v>
      </c>
      <c r="K42" s="52">
        <v>2300870</v>
      </c>
      <c r="L42" s="52">
        <v>55431151</v>
      </c>
      <c r="M42" s="52">
        <v>150350494</v>
      </c>
      <c r="N42" s="52">
        <v>109915321</v>
      </c>
      <c r="O42" s="184">
        <f>SUM(I42:N42)</f>
        <v>318918206</v>
      </c>
      <c r="P42" s="186">
        <f>SUM(O42,H42)</f>
        <v>318918206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40261160</v>
      </c>
      <c r="K43" s="52">
        <v>41381704</v>
      </c>
      <c r="L43" s="52">
        <v>62139999</v>
      </c>
      <c r="M43" s="52">
        <v>72048949</v>
      </c>
      <c r="N43" s="52">
        <v>39597187</v>
      </c>
      <c r="O43" s="184">
        <f>SUM(I43:N43)</f>
        <v>255428999</v>
      </c>
      <c r="P43" s="186">
        <f>SUM(O43,H43)</f>
        <v>255428999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523330</v>
      </c>
      <c r="L44" s="52">
        <v>1262340</v>
      </c>
      <c r="M44" s="52">
        <v>5493740</v>
      </c>
      <c r="N44" s="52">
        <v>2489190</v>
      </c>
      <c r="O44" s="184">
        <f>SUM(I44:N44)</f>
        <v>9768600</v>
      </c>
      <c r="P44" s="186">
        <f>SUM(O44,H44)</f>
        <v>9768600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3090350</v>
      </c>
      <c r="K45" s="54">
        <v>3965940</v>
      </c>
      <c r="L45" s="54">
        <v>11600460</v>
      </c>
      <c r="M45" s="54">
        <v>58312698</v>
      </c>
      <c r="N45" s="54">
        <v>42777092</v>
      </c>
      <c r="O45" s="201">
        <f>SUM(I45:N45)</f>
        <v>119746540</v>
      </c>
      <c r="P45" s="202">
        <f>SUM(O45,H45)</f>
        <v>119746540</v>
      </c>
    </row>
    <row r="46" spans="3:16" ht="30" customHeight="1" thickBot="1">
      <c r="C46" s="149" t="s">
        <v>70</v>
      </c>
      <c r="D46" s="150"/>
      <c r="E46" s="150"/>
      <c r="F46" s="197">
        <f>SUM(F10,F31,F41)</f>
        <v>26222022</v>
      </c>
      <c r="G46" s="197">
        <f>SUM(G10,G31,G41)</f>
        <v>35852525</v>
      </c>
      <c r="H46" s="198">
        <f t="shared" si="0"/>
        <v>62074547</v>
      </c>
      <c r="I46" s="199"/>
      <c r="J46" s="197">
        <f>SUM(J10,J31,J41)</f>
        <v>430256503</v>
      </c>
      <c r="K46" s="197">
        <f>SUM(K10,K31,K41)</f>
        <v>366199313</v>
      </c>
      <c r="L46" s="197">
        <f>SUM(L10,L31,L41)</f>
        <v>425128057</v>
      </c>
      <c r="M46" s="197">
        <f>SUM(M10,M31,M41)</f>
        <v>595458805</v>
      </c>
      <c r="N46" s="197">
        <f>SUM(N10,N31,N41)</f>
        <v>367840865</v>
      </c>
      <c r="O46" s="198">
        <f t="shared" si="1"/>
        <v>2184883543</v>
      </c>
      <c r="P46" s="200">
        <f t="shared" si="2"/>
        <v>2246958090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23021850</v>
      </c>
      <c r="G48" s="179">
        <f>SUM(G49,G55,G58,G63,G67,G68)</f>
        <v>31046852</v>
      </c>
      <c r="H48" s="180">
        <f t="shared" si="0"/>
        <v>54068702</v>
      </c>
      <c r="I48" s="181"/>
      <c r="J48" s="179">
        <f>SUM(J49,J55,J58,J63,J67,J68)</f>
        <v>254549113</v>
      </c>
      <c r="K48" s="179">
        <f>SUM(K49,K55,K58,K63,K67,K68)</f>
        <v>193492901</v>
      </c>
      <c r="L48" s="179">
        <f>SUM(L49,L55,L58,L63,L67,L68)</f>
        <v>155370782</v>
      </c>
      <c r="M48" s="179">
        <f>SUM(M49,M55,M58,M63,M67,M68)</f>
        <v>146594423</v>
      </c>
      <c r="N48" s="179">
        <f>SUM(N49,N55,N58,N63,N67,N68)</f>
        <v>72056896</v>
      </c>
      <c r="O48" s="180">
        <f t="shared" si="1"/>
        <v>822064115</v>
      </c>
      <c r="P48" s="182">
        <f t="shared" si="2"/>
        <v>876132817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2277255</v>
      </c>
      <c r="G49" s="183">
        <f>SUM(G50:G54)</f>
        <v>4483221</v>
      </c>
      <c r="H49" s="184">
        <f t="shared" si="0"/>
        <v>6760476</v>
      </c>
      <c r="I49" s="185"/>
      <c r="J49" s="183">
        <f>SUM(J50:J54)</f>
        <v>50375135</v>
      </c>
      <c r="K49" s="183">
        <f>SUM(K50:K54)</f>
        <v>36934561</v>
      </c>
      <c r="L49" s="183">
        <f>SUM(L50:L54)</f>
        <v>26097357</v>
      </c>
      <c r="M49" s="183">
        <f>SUM(M50:M54)</f>
        <v>29595425</v>
      </c>
      <c r="N49" s="183">
        <f>SUM(N50:N54)</f>
        <v>21620855</v>
      </c>
      <c r="O49" s="184">
        <f t="shared" si="1"/>
        <v>164623333</v>
      </c>
      <c r="P49" s="186">
        <f t="shared" si="2"/>
        <v>171383809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31879256</v>
      </c>
      <c r="K50" s="52">
        <v>20842725</v>
      </c>
      <c r="L50" s="52">
        <v>15622863</v>
      </c>
      <c r="M50" s="52">
        <v>16544135</v>
      </c>
      <c r="N50" s="52">
        <v>13092414</v>
      </c>
      <c r="O50" s="184">
        <f t="shared" si="1"/>
        <v>97981393</v>
      </c>
      <c r="P50" s="186">
        <f t="shared" si="2"/>
        <v>97981393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65367</v>
      </c>
      <c r="H51" s="184">
        <f t="shared" si="0"/>
        <v>65367</v>
      </c>
      <c r="I51" s="85"/>
      <c r="J51" s="52">
        <v>242676</v>
      </c>
      <c r="K51" s="52">
        <v>721854</v>
      </c>
      <c r="L51" s="52">
        <v>1009432</v>
      </c>
      <c r="M51" s="52">
        <v>2189850</v>
      </c>
      <c r="N51" s="52">
        <v>2476199</v>
      </c>
      <c r="O51" s="184">
        <f t="shared" si="1"/>
        <v>6640011</v>
      </c>
      <c r="P51" s="186">
        <f t="shared" si="2"/>
        <v>6705378</v>
      </c>
    </row>
    <row r="52" spans="3:16" ht="30" customHeight="1">
      <c r="C52" s="28"/>
      <c r="D52" s="29"/>
      <c r="E52" s="31" t="s">
        <v>41</v>
      </c>
      <c r="F52" s="52">
        <v>1045844</v>
      </c>
      <c r="G52" s="52">
        <v>2151635</v>
      </c>
      <c r="H52" s="184">
        <f t="shared" si="0"/>
        <v>3197479</v>
      </c>
      <c r="I52" s="85"/>
      <c r="J52" s="52">
        <v>8555589</v>
      </c>
      <c r="K52" s="52">
        <v>6821049</v>
      </c>
      <c r="L52" s="52">
        <v>3967918</v>
      </c>
      <c r="M52" s="52">
        <v>5693937</v>
      </c>
      <c r="N52" s="52">
        <v>3703904</v>
      </c>
      <c r="O52" s="184">
        <f t="shared" si="1"/>
        <v>28742397</v>
      </c>
      <c r="P52" s="186">
        <f t="shared" si="2"/>
        <v>31939876</v>
      </c>
    </row>
    <row r="53" spans="3:16" ht="30" customHeight="1">
      <c r="C53" s="28"/>
      <c r="D53" s="29"/>
      <c r="E53" s="31" t="s">
        <v>42</v>
      </c>
      <c r="F53" s="52">
        <v>780608</v>
      </c>
      <c r="G53" s="52">
        <v>1827673</v>
      </c>
      <c r="H53" s="184">
        <f t="shared" si="0"/>
        <v>2608281</v>
      </c>
      <c r="I53" s="85"/>
      <c r="J53" s="52">
        <v>4719850</v>
      </c>
      <c r="K53" s="52">
        <v>4177732</v>
      </c>
      <c r="L53" s="52">
        <v>2605527</v>
      </c>
      <c r="M53" s="52">
        <v>2732501</v>
      </c>
      <c r="N53" s="52">
        <v>1024228</v>
      </c>
      <c r="O53" s="184">
        <f t="shared" si="1"/>
        <v>15259838</v>
      </c>
      <c r="P53" s="186">
        <f t="shared" si="2"/>
        <v>17868119</v>
      </c>
    </row>
    <row r="54" spans="3:16" ht="30" customHeight="1">
      <c r="C54" s="28"/>
      <c r="D54" s="29"/>
      <c r="E54" s="31" t="s">
        <v>43</v>
      </c>
      <c r="F54" s="52">
        <v>450803</v>
      </c>
      <c r="G54" s="52">
        <v>438546</v>
      </c>
      <c r="H54" s="184">
        <f t="shared" si="0"/>
        <v>889349</v>
      </c>
      <c r="I54" s="85"/>
      <c r="J54" s="52">
        <v>4977764</v>
      </c>
      <c r="K54" s="52">
        <v>4371201</v>
      </c>
      <c r="L54" s="52">
        <v>2891617</v>
      </c>
      <c r="M54" s="52">
        <v>2435002</v>
      </c>
      <c r="N54" s="52">
        <v>1324110</v>
      </c>
      <c r="O54" s="184">
        <f t="shared" si="1"/>
        <v>15999694</v>
      </c>
      <c r="P54" s="186">
        <f t="shared" si="2"/>
        <v>16889043</v>
      </c>
    </row>
    <row r="55" spans="3:16" ht="30" customHeight="1">
      <c r="C55" s="28"/>
      <c r="D55" s="32" t="s">
        <v>44</v>
      </c>
      <c r="E55" s="33"/>
      <c r="F55" s="183">
        <f>SUM(F56:F57)</f>
        <v>6648492</v>
      </c>
      <c r="G55" s="183">
        <f>SUM(G56:G57)</f>
        <v>11426244</v>
      </c>
      <c r="H55" s="184">
        <f t="shared" si="0"/>
        <v>18074736</v>
      </c>
      <c r="I55" s="185"/>
      <c r="J55" s="183">
        <f>SUM(J56:J57)</f>
        <v>121211415</v>
      </c>
      <c r="K55" s="183">
        <f>SUM(K56:K57)</f>
        <v>93391944</v>
      </c>
      <c r="L55" s="183">
        <f>SUM(L56:L57)</f>
        <v>64650853</v>
      </c>
      <c r="M55" s="183">
        <f>SUM(M56:M57)</f>
        <v>53920309</v>
      </c>
      <c r="N55" s="183">
        <f>SUM(N56:N57)</f>
        <v>24783808</v>
      </c>
      <c r="O55" s="184">
        <f t="shared" si="1"/>
        <v>357958329</v>
      </c>
      <c r="P55" s="186">
        <f t="shared" si="2"/>
        <v>376033065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97638208</v>
      </c>
      <c r="K56" s="52">
        <v>73519077</v>
      </c>
      <c r="L56" s="52">
        <v>55337693</v>
      </c>
      <c r="M56" s="52">
        <v>46843391</v>
      </c>
      <c r="N56" s="52">
        <v>23376451</v>
      </c>
      <c r="O56" s="184">
        <f t="shared" si="1"/>
        <v>296714820</v>
      </c>
      <c r="P56" s="186">
        <f t="shared" si="2"/>
        <v>296714820</v>
      </c>
    </row>
    <row r="57" spans="3:16" ht="30" customHeight="1">
      <c r="C57" s="28"/>
      <c r="D57" s="29"/>
      <c r="E57" s="31" t="s">
        <v>46</v>
      </c>
      <c r="F57" s="52">
        <v>6648492</v>
      </c>
      <c r="G57" s="52">
        <v>11426244</v>
      </c>
      <c r="H57" s="184">
        <f t="shared" si="0"/>
        <v>18074736</v>
      </c>
      <c r="I57" s="85"/>
      <c r="J57" s="52">
        <v>23573207</v>
      </c>
      <c r="K57" s="52">
        <v>19872867</v>
      </c>
      <c r="L57" s="52">
        <v>9313160</v>
      </c>
      <c r="M57" s="52">
        <v>7076918</v>
      </c>
      <c r="N57" s="52">
        <v>1407357</v>
      </c>
      <c r="O57" s="184">
        <f t="shared" si="1"/>
        <v>61243509</v>
      </c>
      <c r="P57" s="186">
        <f t="shared" si="2"/>
        <v>79318245</v>
      </c>
    </row>
    <row r="58" spans="3:16" ht="30" customHeight="1">
      <c r="C58" s="28"/>
      <c r="D58" s="32" t="s">
        <v>47</v>
      </c>
      <c r="E58" s="33"/>
      <c r="F58" s="183">
        <f>SUM(F59:F62)</f>
        <v>77534</v>
      </c>
      <c r="G58" s="183">
        <f>SUM(G59:G62)</f>
        <v>308436</v>
      </c>
      <c r="H58" s="184">
        <f t="shared" si="0"/>
        <v>385970</v>
      </c>
      <c r="I58" s="185"/>
      <c r="J58" s="183">
        <f>SUM(J59:J62)</f>
        <v>10125906</v>
      </c>
      <c r="K58" s="183">
        <f>SUM(K59:K62)</f>
        <v>9086605</v>
      </c>
      <c r="L58" s="183">
        <f>SUM(L59:L62)</f>
        <v>24689043</v>
      </c>
      <c r="M58" s="183">
        <f>SUM(M59:M62)</f>
        <v>27782707</v>
      </c>
      <c r="N58" s="183">
        <f>SUM(N59:N62)</f>
        <v>9916836</v>
      </c>
      <c r="O58" s="184">
        <f t="shared" si="1"/>
        <v>81601097</v>
      </c>
      <c r="P58" s="186">
        <f t="shared" si="2"/>
        <v>81987067</v>
      </c>
    </row>
    <row r="59" spans="3:16" ht="30" customHeight="1">
      <c r="C59" s="28"/>
      <c r="D59" s="29"/>
      <c r="E59" s="31" t="s">
        <v>48</v>
      </c>
      <c r="F59" s="52">
        <v>58086</v>
      </c>
      <c r="G59" s="52">
        <v>285963</v>
      </c>
      <c r="H59" s="184">
        <f t="shared" si="0"/>
        <v>344049</v>
      </c>
      <c r="I59" s="85"/>
      <c r="J59" s="52">
        <v>7749802</v>
      </c>
      <c r="K59" s="52">
        <v>8005761</v>
      </c>
      <c r="L59" s="52">
        <v>23051806</v>
      </c>
      <c r="M59" s="52">
        <v>25181797</v>
      </c>
      <c r="N59" s="52">
        <v>9651044</v>
      </c>
      <c r="O59" s="184">
        <f t="shared" si="1"/>
        <v>73640210</v>
      </c>
      <c r="P59" s="186">
        <f t="shared" si="2"/>
        <v>73984259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22473</v>
      </c>
      <c r="H60" s="184">
        <f t="shared" si="0"/>
        <v>41921</v>
      </c>
      <c r="I60" s="85"/>
      <c r="J60" s="52">
        <v>2376104</v>
      </c>
      <c r="K60" s="52">
        <v>1080844</v>
      </c>
      <c r="L60" s="52">
        <v>1637237</v>
      </c>
      <c r="M60" s="52">
        <v>2600910</v>
      </c>
      <c r="N60" s="52">
        <v>265792</v>
      </c>
      <c r="O60" s="184">
        <f t="shared" si="1"/>
        <v>7960887</v>
      </c>
      <c r="P60" s="186">
        <f t="shared" si="2"/>
        <v>8002808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7864580</v>
      </c>
      <c r="G63" s="183">
        <f>SUM(G64:G66)</f>
        <v>8065143</v>
      </c>
      <c r="H63" s="184">
        <f t="shared" si="0"/>
        <v>15929723</v>
      </c>
      <c r="I63" s="185"/>
      <c r="J63" s="183">
        <f>SUM(J64:J66)</f>
        <v>15691080</v>
      </c>
      <c r="K63" s="183">
        <f>SUM(K64:K66)</f>
        <v>19015267</v>
      </c>
      <c r="L63" s="183">
        <f>SUM(L64:L66)</f>
        <v>12518889</v>
      </c>
      <c r="M63" s="183">
        <f>SUM(M64:M66)</f>
        <v>11006639</v>
      </c>
      <c r="N63" s="183">
        <f>SUM(N64:N66)</f>
        <v>4710437</v>
      </c>
      <c r="O63" s="184">
        <f t="shared" si="1"/>
        <v>62942312</v>
      </c>
      <c r="P63" s="186">
        <f t="shared" si="2"/>
        <v>78872035</v>
      </c>
    </row>
    <row r="64" spans="3:16" ht="30" customHeight="1">
      <c r="C64" s="28"/>
      <c r="D64" s="29"/>
      <c r="E64" s="34" t="s">
        <v>52</v>
      </c>
      <c r="F64" s="52">
        <v>4269500</v>
      </c>
      <c r="G64" s="52">
        <v>6058400</v>
      </c>
      <c r="H64" s="184">
        <f t="shared" si="0"/>
        <v>10327900</v>
      </c>
      <c r="I64" s="85"/>
      <c r="J64" s="52">
        <v>11835193</v>
      </c>
      <c r="K64" s="52">
        <v>16963804</v>
      </c>
      <c r="L64" s="52">
        <v>11741295</v>
      </c>
      <c r="M64" s="52">
        <v>10141218</v>
      </c>
      <c r="N64" s="52">
        <v>4668956</v>
      </c>
      <c r="O64" s="184">
        <f t="shared" si="1"/>
        <v>55350466</v>
      </c>
      <c r="P64" s="186">
        <f t="shared" si="2"/>
        <v>65678366</v>
      </c>
    </row>
    <row r="65" spans="3:16" ht="30" customHeight="1">
      <c r="C65" s="28"/>
      <c r="D65" s="29"/>
      <c r="E65" s="34" t="s">
        <v>53</v>
      </c>
      <c r="F65" s="52">
        <v>469711</v>
      </c>
      <c r="G65" s="52">
        <v>226044</v>
      </c>
      <c r="H65" s="184">
        <f t="shared" si="0"/>
        <v>695755</v>
      </c>
      <c r="I65" s="85"/>
      <c r="J65" s="52">
        <v>667443</v>
      </c>
      <c r="K65" s="52">
        <v>436178</v>
      </c>
      <c r="L65" s="52">
        <v>303129</v>
      </c>
      <c r="M65" s="52">
        <v>181152</v>
      </c>
      <c r="N65" s="52">
        <v>27621</v>
      </c>
      <c r="O65" s="184">
        <f t="shared" si="1"/>
        <v>1615523</v>
      </c>
      <c r="P65" s="186">
        <f t="shared" si="2"/>
        <v>2311278</v>
      </c>
    </row>
    <row r="66" spans="3:16" ht="30" customHeight="1">
      <c r="C66" s="28"/>
      <c r="D66" s="29"/>
      <c r="E66" s="34" t="s">
        <v>54</v>
      </c>
      <c r="F66" s="52">
        <v>3125369</v>
      </c>
      <c r="G66" s="52">
        <v>1780699</v>
      </c>
      <c r="H66" s="184">
        <f t="shared" si="0"/>
        <v>4906068</v>
      </c>
      <c r="I66" s="85"/>
      <c r="J66" s="52">
        <v>3188444</v>
      </c>
      <c r="K66" s="52">
        <v>1615285</v>
      </c>
      <c r="L66" s="52">
        <v>474465</v>
      </c>
      <c r="M66" s="52">
        <v>684269</v>
      </c>
      <c r="N66" s="52">
        <v>13860</v>
      </c>
      <c r="O66" s="184">
        <f t="shared" si="1"/>
        <v>5976323</v>
      </c>
      <c r="P66" s="186">
        <f t="shared" si="2"/>
        <v>10882391</v>
      </c>
    </row>
    <row r="67" spans="3:16" ht="30" customHeight="1">
      <c r="C67" s="28"/>
      <c r="D67" s="36" t="s">
        <v>55</v>
      </c>
      <c r="E67" s="37"/>
      <c r="F67" s="52">
        <v>1189469</v>
      </c>
      <c r="G67" s="52">
        <v>1515811</v>
      </c>
      <c r="H67" s="184">
        <f t="shared" si="0"/>
        <v>2705280</v>
      </c>
      <c r="I67" s="85"/>
      <c r="J67" s="52">
        <v>14591521</v>
      </c>
      <c r="K67" s="52">
        <v>10660437</v>
      </c>
      <c r="L67" s="52">
        <v>10744110</v>
      </c>
      <c r="M67" s="52">
        <v>12259143</v>
      </c>
      <c r="N67" s="52">
        <v>6097516</v>
      </c>
      <c r="O67" s="184">
        <f t="shared" si="1"/>
        <v>54352727</v>
      </c>
      <c r="P67" s="186">
        <f t="shared" si="2"/>
        <v>57058007</v>
      </c>
    </row>
    <row r="68" spans="3:16" ht="30" customHeight="1" thickBot="1">
      <c r="C68" s="38"/>
      <c r="D68" s="39" t="s">
        <v>56</v>
      </c>
      <c r="E68" s="40"/>
      <c r="F68" s="54">
        <v>4964520</v>
      </c>
      <c r="G68" s="54">
        <v>5247997</v>
      </c>
      <c r="H68" s="187">
        <f t="shared" si="0"/>
        <v>10212517</v>
      </c>
      <c r="I68" s="86"/>
      <c r="J68" s="54">
        <v>42554056</v>
      </c>
      <c r="K68" s="54">
        <v>24404087</v>
      </c>
      <c r="L68" s="54">
        <v>16670530</v>
      </c>
      <c r="M68" s="54">
        <v>12030200</v>
      </c>
      <c r="N68" s="54">
        <v>4927444</v>
      </c>
      <c r="O68" s="187">
        <f t="shared" si="1"/>
        <v>100586317</v>
      </c>
      <c r="P68" s="188">
        <f t="shared" si="2"/>
        <v>110798834</v>
      </c>
    </row>
    <row r="69" spans="3:16" ht="30" customHeight="1">
      <c r="C69" s="25" t="s">
        <v>57</v>
      </c>
      <c r="D69" s="41"/>
      <c r="E69" s="42"/>
      <c r="F69" s="179">
        <f>SUM(F70:F78)</f>
        <v>857222</v>
      </c>
      <c r="G69" s="179">
        <f>SUM(G70:G78)</f>
        <v>1455928</v>
      </c>
      <c r="H69" s="180">
        <f t="shared" si="0"/>
        <v>2313150</v>
      </c>
      <c r="I69" s="181"/>
      <c r="J69" s="179">
        <f>SUM(J70:J78)</f>
        <v>93634765</v>
      </c>
      <c r="K69" s="179">
        <f>SUM(K70:K78)</f>
        <v>92433956</v>
      </c>
      <c r="L69" s="179">
        <f>SUM(L70:L78)</f>
        <v>108845157</v>
      </c>
      <c r="M69" s="179">
        <f>SUM(M70:M78)</f>
        <v>130800895</v>
      </c>
      <c r="N69" s="179">
        <f>SUM(N70:N78)</f>
        <v>82586705</v>
      </c>
      <c r="O69" s="180">
        <f t="shared" si="1"/>
        <v>508301478</v>
      </c>
      <c r="P69" s="182">
        <f t="shared" si="2"/>
        <v>510614628</v>
      </c>
    </row>
    <row r="70" spans="3:16" ht="30" customHeight="1">
      <c r="C70" s="43"/>
      <c r="D70" s="36" t="s">
        <v>58</v>
      </c>
      <c r="E70" s="37"/>
      <c r="F70" s="164">
        <v>0</v>
      </c>
      <c r="G70" s="164">
        <v>0</v>
      </c>
      <c r="H70" s="189">
        <f t="shared" si="0"/>
        <v>0</v>
      </c>
      <c r="I70" s="53"/>
      <c r="J70" s="164">
        <v>6876831</v>
      </c>
      <c r="K70" s="164">
        <v>15724858</v>
      </c>
      <c r="L70" s="164">
        <v>16814210</v>
      </c>
      <c r="M70" s="164">
        <v>14804304</v>
      </c>
      <c r="N70" s="164">
        <v>4316007</v>
      </c>
      <c r="O70" s="189">
        <f t="shared" si="1"/>
        <v>58536210</v>
      </c>
      <c r="P70" s="190">
        <f t="shared" si="2"/>
        <v>58536210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122769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122769</v>
      </c>
      <c r="P71" s="186">
        <f t="shared" si="2"/>
        <v>122769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44540980</v>
      </c>
      <c r="K72" s="52">
        <v>33357236</v>
      </c>
      <c r="L72" s="52">
        <v>21393378</v>
      </c>
      <c r="M72" s="52">
        <v>13987149</v>
      </c>
      <c r="N72" s="52">
        <v>7388206</v>
      </c>
      <c r="O72" s="184">
        <f t="shared" si="1"/>
        <v>120666949</v>
      </c>
      <c r="P72" s="186">
        <f t="shared" si="2"/>
        <v>120666949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88758</v>
      </c>
      <c r="H73" s="183">
        <f t="shared" si="0"/>
        <v>88758</v>
      </c>
      <c r="I73" s="85"/>
      <c r="J73" s="52">
        <v>2592289</v>
      </c>
      <c r="K73" s="52">
        <v>3484169</v>
      </c>
      <c r="L73" s="52">
        <v>7835744</v>
      </c>
      <c r="M73" s="52">
        <v>4332825</v>
      </c>
      <c r="N73" s="52">
        <v>3952527</v>
      </c>
      <c r="O73" s="184">
        <f t="shared" si="1"/>
        <v>22197554</v>
      </c>
      <c r="P73" s="186">
        <f t="shared" si="2"/>
        <v>22286312</v>
      </c>
    </row>
    <row r="74" spans="3:16" ht="30" customHeight="1">
      <c r="C74" s="28"/>
      <c r="D74" s="36" t="s">
        <v>61</v>
      </c>
      <c r="E74" s="37"/>
      <c r="F74" s="52">
        <v>857222</v>
      </c>
      <c r="G74" s="52">
        <v>1124206</v>
      </c>
      <c r="H74" s="183">
        <f t="shared" si="0"/>
        <v>1981428</v>
      </c>
      <c r="I74" s="85"/>
      <c r="J74" s="52">
        <v>12534995</v>
      </c>
      <c r="K74" s="52">
        <v>9829521</v>
      </c>
      <c r="L74" s="52">
        <v>12434679</v>
      </c>
      <c r="M74" s="52">
        <v>7962642</v>
      </c>
      <c r="N74" s="52">
        <v>1866814</v>
      </c>
      <c r="O74" s="184">
        <f t="shared" si="1"/>
        <v>44628651</v>
      </c>
      <c r="P74" s="186">
        <f t="shared" si="2"/>
        <v>46610079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242964</v>
      </c>
      <c r="H75" s="183">
        <f aca="true" t="shared" si="3" ref="H75:H84">SUM(F75:G75)</f>
        <v>242964</v>
      </c>
      <c r="I75" s="53"/>
      <c r="J75" s="52">
        <v>26308866</v>
      </c>
      <c r="K75" s="52">
        <v>28007492</v>
      </c>
      <c r="L75" s="52">
        <v>26441805</v>
      </c>
      <c r="M75" s="52">
        <v>16558836</v>
      </c>
      <c r="N75" s="52">
        <v>7003169</v>
      </c>
      <c r="O75" s="184">
        <f aca="true" t="shared" si="4" ref="O75:O84">SUM(I75:N75)</f>
        <v>104320168</v>
      </c>
      <c r="P75" s="186">
        <f aca="true" t="shared" si="5" ref="P75:P84">SUM(O75,H75)</f>
        <v>104563132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5" t="s">
        <v>64</v>
      </c>
      <c r="E77" s="152"/>
      <c r="F77" s="52">
        <v>0</v>
      </c>
      <c r="G77" s="52">
        <v>0</v>
      </c>
      <c r="H77" s="184">
        <f t="shared" si="3"/>
        <v>0</v>
      </c>
      <c r="I77" s="53"/>
      <c r="J77" s="52">
        <v>244044</v>
      </c>
      <c r="K77" s="52">
        <v>785367</v>
      </c>
      <c r="L77" s="52">
        <v>22267052</v>
      </c>
      <c r="M77" s="52">
        <v>71860424</v>
      </c>
      <c r="N77" s="52">
        <v>56949202</v>
      </c>
      <c r="O77" s="184">
        <f t="shared" si="4"/>
        <v>152106089</v>
      </c>
      <c r="P77" s="186">
        <f t="shared" si="5"/>
        <v>152106089</v>
      </c>
    </row>
    <row r="78" spans="3:16" ht="30" customHeight="1" thickBot="1">
      <c r="C78" s="38"/>
      <c r="D78" s="147" t="s">
        <v>65</v>
      </c>
      <c r="E78" s="148"/>
      <c r="F78" s="165">
        <v>0</v>
      </c>
      <c r="G78" s="165">
        <v>0</v>
      </c>
      <c r="H78" s="191">
        <f t="shared" si="3"/>
        <v>0</v>
      </c>
      <c r="I78" s="55"/>
      <c r="J78" s="165">
        <v>413991</v>
      </c>
      <c r="K78" s="165">
        <v>1245313</v>
      </c>
      <c r="L78" s="165">
        <v>1658289</v>
      </c>
      <c r="M78" s="165">
        <v>1294715</v>
      </c>
      <c r="N78" s="165">
        <v>1110780</v>
      </c>
      <c r="O78" s="191">
        <f t="shared" si="4"/>
        <v>5723088</v>
      </c>
      <c r="P78" s="192">
        <f t="shared" si="5"/>
        <v>5723088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39445191</v>
      </c>
      <c r="K79" s="179">
        <f>SUM(K80:K83)</f>
        <v>43083231</v>
      </c>
      <c r="L79" s="179">
        <f>SUM(L80:L83)</f>
        <v>116908896</v>
      </c>
      <c r="M79" s="179">
        <f>SUM(M80:M83)</f>
        <v>256010483</v>
      </c>
      <c r="N79" s="179">
        <f>SUM(N80:N83)</f>
        <v>173764668</v>
      </c>
      <c r="O79" s="180">
        <f t="shared" si="4"/>
        <v>629212469</v>
      </c>
      <c r="P79" s="182">
        <f t="shared" si="5"/>
        <v>629212469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828333</v>
      </c>
      <c r="K80" s="52">
        <v>2070783</v>
      </c>
      <c r="L80" s="52">
        <v>49745051</v>
      </c>
      <c r="M80" s="52">
        <v>134649590</v>
      </c>
      <c r="N80" s="52">
        <v>98165835</v>
      </c>
      <c r="O80" s="184">
        <f t="shared" si="4"/>
        <v>285459592</v>
      </c>
      <c r="P80" s="186">
        <f t="shared" si="5"/>
        <v>285459592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35835543</v>
      </c>
      <c r="K81" s="52">
        <v>37004911</v>
      </c>
      <c r="L81" s="52">
        <v>55621741</v>
      </c>
      <c r="M81" s="52">
        <v>64395108</v>
      </c>
      <c r="N81" s="52">
        <v>35368473</v>
      </c>
      <c r="O81" s="184">
        <f t="shared" si="4"/>
        <v>228225776</v>
      </c>
      <c r="P81" s="186">
        <f t="shared" si="5"/>
        <v>228225776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470997</v>
      </c>
      <c r="L82" s="52">
        <v>1136106</v>
      </c>
      <c r="M82" s="52">
        <v>4944366</v>
      </c>
      <c r="N82" s="52">
        <v>2240271</v>
      </c>
      <c r="O82" s="184">
        <f t="shared" si="4"/>
        <v>8791740</v>
      </c>
      <c r="P82" s="186">
        <f t="shared" si="5"/>
        <v>8791740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2781315</v>
      </c>
      <c r="K83" s="54">
        <v>3536540</v>
      </c>
      <c r="L83" s="54">
        <v>10405998</v>
      </c>
      <c r="M83" s="54">
        <v>52021419</v>
      </c>
      <c r="N83" s="54">
        <v>37990089</v>
      </c>
      <c r="O83" s="187">
        <f t="shared" si="4"/>
        <v>106735361</v>
      </c>
      <c r="P83" s="188">
        <f t="shared" si="5"/>
        <v>106735361</v>
      </c>
    </row>
    <row r="84" spans="3:16" ht="30" customHeight="1" thickBot="1">
      <c r="C84" s="149" t="s">
        <v>70</v>
      </c>
      <c r="D84" s="150"/>
      <c r="E84" s="150"/>
      <c r="F84" s="197">
        <f>SUM(F48,F69,F79)</f>
        <v>23879072</v>
      </c>
      <c r="G84" s="197">
        <f>SUM(G48,G69,G79)</f>
        <v>32502780</v>
      </c>
      <c r="H84" s="198">
        <f t="shared" si="3"/>
        <v>56381852</v>
      </c>
      <c r="I84" s="199"/>
      <c r="J84" s="197">
        <f>SUM(J48,J69,J79)</f>
        <v>387629069</v>
      </c>
      <c r="K84" s="197">
        <f>SUM(K48,K69,K79)</f>
        <v>329010088</v>
      </c>
      <c r="L84" s="197">
        <f>SUM(L48,L69,L79)</f>
        <v>381124835</v>
      </c>
      <c r="M84" s="197">
        <f>SUM(M48,M69,M79)</f>
        <v>533405801</v>
      </c>
      <c r="N84" s="197">
        <f>SUM(N48,N69,N79)</f>
        <v>328408269</v>
      </c>
      <c r="O84" s="198">
        <f t="shared" si="4"/>
        <v>1959578062</v>
      </c>
      <c r="P84" s="200">
        <f t="shared" si="5"/>
        <v>2015959914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2022-02-18T05:18:00Z</cp:lastPrinted>
  <dcterms:created xsi:type="dcterms:W3CDTF">2012-04-10T04:28:23Z</dcterms:created>
  <dcterms:modified xsi:type="dcterms:W3CDTF">2022-04-21T02:55:10Z</dcterms:modified>
  <cp:category/>
  <cp:version/>
  <cp:contentType/>
  <cp:contentStatus/>
</cp:coreProperties>
</file>