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<sst xmlns="http://schemas.openxmlformats.org/spreadsheetml/2006/main" count="283" uniqueCount="93">
  <si>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</si>
  <si>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</si>
  <si>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</si>
  <si>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</si>
  <si>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</si>
  <si>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</si>
  <si>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</si>
  <si>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</si>
  <si>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</si>
  <si>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</si>
  <si>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</si>
  <si>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</si>
  <si>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</si>
  <si>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</si>
  <si>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</si>
  <si>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</si>
  <si>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</si>
  <si>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</si>
  <si>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</si>
  <si>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</si>
  <si>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</si>
  <si>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</si>
  <si>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</si>
  <si>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</si>
  <si>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</si>
  <si>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</si>
  <si>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</si>
  <si>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</si>
  <si>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</si>
  <si>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</si>
  <si>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</si>
  <si>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</si>
  <si>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</si>
  <si>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</si>
  <si>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</si>
  <si>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</si>
  <si>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</si>
  <si>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</si>
  <si>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</si>
  <si>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</si>
  <si>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</si>
  <si>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</si>
  <si>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</si>
  <si>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</si>
  <si>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</si>
  <si>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</si>
  <si>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</si>
  <si>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</si>
  <si>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</si>
  <si>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</si>
  <si>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</si>
  <si>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</si>
  <si>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</si>
  <si>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</si>
  <si>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</si>
  <si>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</si>
  <si>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</si>
  <si>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</si>
  <si>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</si>
  <si>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</si>
  <si>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</si>
  <si>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</si>
  <si>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</si>
  <si>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</si>
  <si>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</si>
  <si>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</si>
  <si>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</si>
  <si>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</si>
  <si>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</si>
  <si>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</si>
  <si>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</si>
  <si>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</si>
  <si>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</si>
  <si>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</si>
  <si>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</si>
  <si>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</si>
  <si>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</si>
  <si>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</si>
  <si>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</si>
  <si>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</si>
  <si>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</si>
  <si>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</si>
  <si>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</si>
  <si>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</si>
  <si>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</si>
  <si>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</si>
  <si>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</si>
  <si>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</si>
  <si>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</si>
  <si>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</si>
  <si>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</si>
  <si>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04年 7月分）</t>
  </si>
  <si>
    <t>（令和 04年 7月分）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</si>
</sst>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 style="medium"/>
      <top style="medium"/>
      <bottom/>
    </border>
    <border>
      <left/>
      <right style="double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double"/>
      <top style="thin"/>
      <bottom/>
    </border>
    <border>
      <left/>
      <right style="thin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6" fontId="48" fillId="0" borderId="45" xfId="0" applyNumberFormat="1" applyFont="1" applyFill="1" applyBorder="1" applyAlignment="1">
      <alignment vertical="center"/>
    </xf>
    <xf numFmtId="177" fontId="50" fillId="0" borderId="0" xfId="0" applyNumberFormat="1" applyFont="1" applyFill="1" applyAlignment="1">
      <alignment horizontal="right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45" xfId="0" applyNumberFormat="1" applyFont="1" applyFill="1" applyBorder="1" applyAlignment="1">
      <alignment vertical="center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6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178" fontId="48" fillId="0" borderId="53" xfId="0" applyNumberFormat="1" applyFont="1" applyFill="1" applyBorder="1" applyAlignment="1">
      <alignment vertical="center"/>
    </xf>
    <xf numFmtId="0" fontId="48" fillId="0" borderId="54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46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53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left" vertical="center"/>
    </xf>
    <xf numFmtId="0" fontId="50" fillId="0" borderId="52" xfId="0" applyFont="1" applyFill="1" applyBorder="1" applyAlignment="1">
      <alignment horizontal="left"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5" xfId="0" applyFont="1" applyFill="1" applyBorder="1" applyAlignment="1">
      <alignment horizontal="left" vertical="center"/>
    </xf>
    <xf numFmtId="0" fontId="50" fillId="0" borderId="46" xfId="0" applyFont="1" applyFill="1" applyBorder="1" applyAlignment="1">
      <alignment horizontal="left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48" fillId="0" borderId="74" xfId="0" applyFont="1" applyFill="1" applyBorder="1" applyAlignment="1">
      <alignment horizontal="center"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/>
    </xf>
    <xf numFmtId="0" fontId="48" fillId="0" borderId="77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 wrapText="1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1" xfId="0" applyFont="1" applyFill="1" applyBorder="1" applyAlignment="1">
      <alignment horizontal="left" vertical="center"/>
    </xf>
    <xf numFmtId="0" fontId="50" fillId="0" borderId="82" xfId="0" applyFont="1" applyFill="1" applyBorder="1" applyAlignment="1">
      <alignment horizontal="left" vertical="center"/>
    </xf>
    <xf numFmtId="0" fontId="50" fillId="0" borderId="83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 shrinkToFit="1"/>
    </xf>
    <xf numFmtId="183" fontId="52" fillId="0" borderId="0" xfId="0" applyNumberFormat="1" applyFont="1" applyFill="1" applyAlignment="1">
      <alignment horizontal="center" vertical="center"/>
    </xf>
    <xf numFmtId="178" fontId="48" fillId="0" borderId="84" xfId="0" applyNumberFormat="1" applyFont="1" applyFill="1" applyBorder="1" applyAlignment="1" applyProtection="1">
      <alignment vertical="center" shrinkToFit="1"/>
      <protection locked="0"/>
    </xf>
    <xf numFmtId="178" fontId="48" fillId="0" borderId="85" xfId="0" applyNumberFormat="1" applyFont="1" applyFill="1" applyBorder="1" applyAlignment="1" applyProtection="1">
      <alignment vertical="center" shrinkToFit="1"/>
      <protection locked="0"/>
    </xf>
    <xf numFmtId="178" fontId="48" fillId="0" borderId="86" xfId="0" applyNumberFormat="1" applyFont="1" applyFill="1" applyBorder="1" applyAlignment="1" applyProtection="1">
      <alignment vertical="center" shrinkToFit="1"/>
      <protection/>
    </xf>
    <xf numFmtId="178" fontId="48" fillId="0" borderId="87" xfId="0" applyNumberFormat="1" applyFont="1" applyFill="1" applyBorder="1" applyAlignment="1" applyProtection="1">
      <alignment vertical="center" shrinkToFit="1"/>
      <protection/>
    </xf>
    <xf numFmtId="178" fontId="48" fillId="0" borderId="88" xfId="0" applyNumberFormat="1" applyFont="1" applyFill="1" applyBorder="1" applyAlignment="1" applyProtection="1">
      <alignment vertical="center" shrinkToFit="1"/>
      <protection/>
    </xf>
    <xf numFmtId="178" fontId="48" fillId="0" borderId="89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0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1" xfId="0" applyNumberFormat="1" applyFont="1" applyFill="1" applyBorder="1" applyAlignment="1" applyProtection="1">
      <alignment vertical="center" shrinkToFit="1"/>
      <protection/>
    </xf>
    <xf numFmtId="178" fontId="48" fillId="0" borderId="92" xfId="0" applyNumberFormat="1" applyFont="1" applyFill="1" applyBorder="1" applyAlignment="1" applyProtection="1">
      <alignment vertical="center" shrinkToFit="1"/>
      <protection/>
    </xf>
    <xf numFmtId="178" fontId="48" fillId="0" borderId="93" xfId="0" applyNumberFormat="1" applyFont="1" applyFill="1" applyBorder="1" applyAlignment="1" applyProtection="1">
      <alignment vertical="center" shrinkToFit="1"/>
      <protection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6" fontId="48" fillId="0" borderId="88" xfId="0" applyNumberFormat="1" applyFont="1" applyFill="1" applyBorder="1" applyAlignment="1" applyProtection="1">
      <alignment vertical="center" shrinkToFit="1"/>
      <protection/>
    </xf>
    <xf numFmtId="178" fontId="48" fillId="0" borderId="92" xfId="0" applyNumberFormat="1" applyFont="1" applyFill="1" applyBorder="1" applyAlignment="1">
      <alignment vertical="center" shrinkToFit="1"/>
    </xf>
    <xf numFmtId="178" fontId="48" fillId="0" borderId="93" xfId="0" applyNumberFormat="1" applyFont="1" applyFill="1" applyBorder="1" applyAlignment="1">
      <alignment vertical="center" shrinkToFit="1"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83" fontId="56" fillId="0" borderId="0" xfId="0" applyNumberFormat="1" applyFont="1" applyFill="1" applyAlignment="1">
      <alignment horizontal="center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103" xfId="0" applyNumberFormat="1" applyFont="1" applyFill="1" applyBorder="1" applyAlignment="1">
      <alignment vertical="center"/>
    </xf>
    <xf numFmtId="178" fontId="52" fillId="0" borderId="72" xfId="0" applyNumberFormat="1" applyFont="1" applyFill="1" applyBorder="1" applyAlignment="1">
      <alignment vertical="center"/>
    </xf>
    <xf numFmtId="178" fontId="52" fillId="0" borderId="104" xfId="0" applyNumberFormat="1" applyFont="1" applyFill="1" applyBorder="1" applyAlignment="1">
      <alignment vertical="center"/>
    </xf>
    <xf numFmtId="178" fontId="48" fillId="0" borderId="48" xfId="0" applyNumberFormat="1" applyFont="1" applyFill="1" applyBorder="1" applyAlignment="1">
      <alignment vertical="center"/>
    </xf>
    <xf numFmtId="178" fontId="48" fillId="0" borderId="105" xfId="0" applyNumberFormat="1" applyFont="1" applyFill="1" applyBorder="1" applyAlignment="1">
      <alignment vertical="center"/>
    </xf>
    <xf numFmtId="178" fontId="48" fillId="0" borderId="106" xfId="0" applyNumberFormat="1" applyFont="1" applyFill="1" applyBorder="1" applyAlignment="1">
      <alignment vertical="center"/>
    </xf>
    <xf numFmtId="178" fontId="52" fillId="0" borderId="28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68" xfId="0" applyNumberFormat="1" applyFont="1" applyFill="1" applyBorder="1" applyAlignment="1">
      <alignment vertical="center"/>
    </xf>
    <xf numFmtId="176" fontId="48" fillId="0" borderId="107" xfId="0" applyNumberFormat="1" applyFont="1" applyFill="1" applyBorder="1" applyAlignment="1">
      <alignment vertical="center"/>
    </xf>
    <xf numFmtId="178" fontId="48" fillId="0" borderId="108" xfId="0" applyNumberFormat="1" applyFont="1" applyFill="1" applyBorder="1" applyAlignment="1">
      <alignment vertical="center"/>
    </xf>
    <xf numFmtId="178" fontId="48" fillId="0" borderId="109" xfId="0" applyNumberFormat="1" applyFont="1" applyFill="1" applyBorder="1" applyAlignment="1">
      <alignment vertical="center"/>
    </xf>
    <xf numFmtId="178" fontId="48" fillId="0" borderId="107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>
      <alignment vertical="center"/>
    </xf>
    <xf numFmtId="178" fontId="48" fillId="0" borderId="110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4" sqref="F4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26" t="s">
        <v>21</v>
      </c>
      <c r="G1" s="126"/>
      <c r="H1" s="126"/>
      <c r="I1" s="126"/>
      <c r="J1" s="126"/>
      <c r="K1" s="126"/>
      <c r="L1" s="126"/>
      <c r="M1" s="126"/>
      <c r="N1" s="126"/>
      <c r="O1" s="4"/>
    </row>
    <row r="2" spans="5:16" ht="45" customHeight="1">
      <c r="E2" s="5"/>
      <c r="F2" s="155" t="s">
        <v>91</v>
      </c>
      <c r="G2" s="155"/>
      <c r="H2" s="155"/>
      <c r="I2" s="155"/>
      <c r="J2" s="155"/>
      <c r="K2" s="182"/>
      <c r="L2" s="182"/>
      <c r="M2" s="182"/>
      <c r="N2" s="182"/>
      <c r="O2" s="120">
        <v>41009</v>
      </c>
      <c r="P2" s="120"/>
    </row>
    <row r="3" spans="6:17" ht="30" customHeight="1">
      <c r="F3" s="57"/>
      <c r="G3" s="57"/>
      <c r="H3" s="57"/>
      <c r="I3" s="57"/>
      <c r="J3" s="57"/>
      <c r="N3" s="58"/>
      <c r="O3" s="120" t="s">
        <v>0</v>
      </c>
      <c r="P3" s="120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4"/>
      <c r="Q4" s="10"/>
    </row>
    <row r="5" spans="6:17" ht="7.5" customHeight="1" thickBot="1">
      <c r="F5" s="57"/>
      <c r="G5" s="57"/>
      <c r="H5" s="57"/>
      <c r="I5" s="57"/>
      <c r="J5" s="57"/>
      <c r="N5" s="58"/>
      <c r="O5" s="94"/>
      <c r="P5" s="94"/>
      <c r="Q5" s="10"/>
    </row>
    <row r="6" spans="3:19" ht="45" customHeight="1">
      <c r="C6" s="116" t="s">
        <v>20</v>
      </c>
      <c r="D6" s="117"/>
      <c r="E6" s="118"/>
      <c r="F6" s="119" t="s">
        <v>80</v>
      </c>
      <c r="G6" s="118"/>
      <c r="H6" s="117" t="s">
        <v>81</v>
      </c>
      <c r="I6" s="117"/>
      <c r="J6" s="119" t="s">
        <v>82</v>
      </c>
      <c r="K6" s="128"/>
      <c r="L6" s="117" t="s">
        <v>85</v>
      </c>
      <c r="M6" s="127"/>
      <c r="P6" s="58"/>
      <c r="Q6" s="94"/>
      <c r="R6" s="94"/>
      <c r="S6" s="10"/>
    </row>
    <row r="7" spans="3:19" ht="45" customHeight="1" thickBot="1">
      <c r="C7" s="134" t="s">
        <v>19</v>
      </c>
      <c r="D7" s="135"/>
      <c r="E7" s="135"/>
      <c r="F7" s="183">
        <v>41278</v>
      </c>
      <c r="G7" s="184"/>
      <c r="H7" s="185">
        <v>31381</v>
      </c>
      <c r="I7" s="184"/>
      <c r="J7" s="183">
        <v>18249</v>
      </c>
      <c r="K7" s="186"/>
      <c r="L7" s="185">
        <f>SUM(F7:K7)</f>
        <v>90908</v>
      </c>
      <c r="M7" s="190"/>
      <c r="P7" s="58"/>
      <c r="Q7" s="94"/>
      <c r="R7" s="94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4"/>
      <c r="T8" s="94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31"/>
      <c r="O10" s="131"/>
      <c r="P10" s="131"/>
      <c r="Q10" s="18"/>
    </row>
    <row r="11" spans="3:17" ht="49.5" customHeight="1">
      <c r="C11" s="106"/>
      <c r="D11" s="107"/>
      <c r="E11" s="107"/>
      <c r="F11" s="68" t="s">
        <v>10</v>
      </c>
      <c r="G11" s="68" t="s">
        <v>28</v>
      </c>
      <c r="H11" s="95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0" t="s">
        <v>83</v>
      </c>
      <c r="Q11" s="20"/>
    </row>
    <row r="12" spans="3:17" ht="49.5" customHeight="1">
      <c r="C12" s="91" t="s">
        <v>86</v>
      </c>
      <c r="D12" s="97"/>
      <c r="E12" s="97"/>
      <c r="F12" s="87">
        <f>SUM(F13:F15)</f>
        <v>3951</v>
      </c>
      <c r="G12" s="87">
        <f>SUM(G13:G15)</f>
        <v>2512</v>
      </c>
      <c r="H12" s="191">
        <f>SUM(H13:H15)</f>
        <v>6463</v>
      </c>
      <c r="I12" s="72">
        <v>0</v>
      </c>
      <c r="J12" s="87">
        <f aca="true" t="shared" si="0" ref="J12:O12">SUM(J13:J15)</f>
        <v>4624</v>
      </c>
      <c r="K12" s="87">
        <f t="shared" si="0"/>
        <v>2572</v>
      </c>
      <c r="L12" s="87">
        <f t="shared" si="0"/>
        <v>2017</v>
      </c>
      <c r="M12" s="87">
        <f t="shared" si="0"/>
        <v>2511</v>
      </c>
      <c r="N12" s="87">
        <f t="shared" si="0"/>
        <v>1367</v>
      </c>
      <c r="O12" s="191">
        <f t="shared" si="0"/>
        <v>13091</v>
      </c>
      <c r="P12" s="192">
        <f aca="true" t="shared" si="1" ref="P12:P17">H12+O12</f>
        <v>19554</v>
      </c>
      <c r="Q12" s="20"/>
    </row>
    <row r="13" spans="3:16" ht="49.5" customHeight="1">
      <c r="C13" s="91" t="s">
        <v>87</v>
      </c>
      <c r="D13" s="92"/>
      <c r="E13" s="92"/>
      <c r="F13" s="87">
        <v>444</v>
      </c>
      <c r="G13" s="87">
        <v>281</v>
      </c>
      <c r="H13" s="191">
        <f>SUM(F13:G13)</f>
        <v>725</v>
      </c>
      <c r="I13" s="72">
        <v>0</v>
      </c>
      <c r="J13" s="87">
        <v>436</v>
      </c>
      <c r="K13" s="87">
        <v>249</v>
      </c>
      <c r="L13" s="87">
        <v>194</v>
      </c>
      <c r="M13" s="87">
        <v>208</v>
      </c>
      <c r="N13" s="87">
        <v>113</v>
      </c>
      <c r="O13" s="191">
        <f>SUM(J13:N13)</f>
        <v>1200</v>
      </c>
      <c r="P13" s="192">
        <f t="shared" si="1"/>
        <v>1925</v>
      </c>
    </row>
    <row r="14" spans="3:16" ht="49.5" customHeight="1">
      <c r="C14" s="132" t="s">
        <v>88</v>
      </c>
      <c r="D14" s="133"/>
      <c r="E14" s="133"/>
      <c r="F14" s="87">
        <v>1600</v>
      </c>
      <c r="G14" s="87">
        <v>849</v>
      </c>
      <c r="H14" s="191">
        <f>SUM(F14:G14)</f>
        <v>2449</v>
      </c>
      <c r="I14" s="72">
        <v>0</v>
      </c>
      <c r="J14" s="87">
        <v>1611</v>
      </c>
      <c r="K14" s="87">
        <v>708</v>
      </c>
      <c r="L14" s="87">
        <v>501</v>
      </c>
      <c r="M14" s="87">
        <v>616</v>
      </c>
      <c r="N14" s="87">
        <v>323</v>
      </c>
      <c r="O14" s="191">
        <f>SUM(J14:N14)</f>
        <v>3759</v>
      </c>
      <c r="P14" s="192">
        <f t="shared" si="1"/>
        <v>6208</v>
      </c>
    </row>
    <row r="15" spans="3:16" ht="49.5" customHeight="1">
      <c r="C15" s="91" t="s">
        <v>89</v>
      </c>
      <c r="D15" s="92"/>
      <c r="E15" s="92"/>
      <c r="F15" s="87">
        <v>1907</v>
      </c>
      <c r="G15" s="87">
        <v>1382</v>
      </c>
      <c r="H15" s="191">
        <f>SUM(F15:G15)</f>
        <v>3289</v>
      </c>
      <c r="I15" s="72"/>
      <c r="J15" s="87">
        <v>2577</v>
      </c>
      <c r="K15" s="87">
        <v>1615</v>
      </c>
      <c r="L15" s="87">
        <v>1322</v>
      </c>
      <c r="M15" s="87">
        <v>1687</v>
      </c>
      <c r="N15" s="87">
        <v>931</v>
      </c>
      <c r="O15" s="191">
        <f>SUM(J15:N15)</f>
        <v>8132</v>
      </c>
      <c r="P15" s="192">
        <f t="shared" si="1"/>
        <v>11421</v>
      </c>
    </row>
    <row r="16" spans="3:16" ht="49.5" customHeight="1">
      <c r="C16" s="132" t="s">
        <v>90</v>
      </c>
      <c r="D16" s="133"/>
      <c r="E16" s="133"/>
      <c r="F16" s="87">
        <v>36</v>
      </c>
      <c r="G16" s="87">
        <v>43</v>
      </c>
      <c r="H16" s="191">
        <f>SUM(F16:G16)</f>
        <v>79</v>
      </c>
      <c r="I16" s="72">
        <v>0</v>
      </c>
      <c r="J16" s="87">
        <v>65</v>
      </c>
      <c r="K16" s="87">
        <v>39</v>
      </c>
      <c r="L16" s="87">
        <v>35</v>
      </c>
      <c r="M16" s="87">
        <v>46</v>
      </c>
      <c r="N16" s="87">
        <v>27</v>
      </c>
      <c r="O16" s="191">
        <f>SUM(J16:N16)</f>
        <v>212</v>
      </c>
      <c r="P16" s="192">
        <f t="shared" si="1"/>
        <v>291</v>
      </c>
    </row>
    <row r="17" spans="3:16" ht="49.5" customHeight="1" thickBot="1">
      <c r="C17" s="129" t="s">
        <v>14</v>
      </c>
      <c r="D17" s="130"/>
      <c r="E17" s="130"/>
      <c r="F17" s="88">
        <f>F12+F16</f>
        <v>3987</v>
      </c>
      <c r="G17" s="88">
        <f>G12+G16</f>
        <v>2555</v>
      </c>
      <c r="H17" s="88">
        <f>H12+H16</f>
        <v>6542</v>
      </c>
      <c r="I17" s="193">
        <v>0</v>
      </c>
      <c r="J17" s="88">
        <f aca="true" t="shared" si="2" ref="J17:O17">J12+J16</f>
        <v>4689</v>
      </c>
      <c r="K17" s="88">
        <f t="shared" si="2"/>
        <v>2611</v>
      </c>
      <c r="L17" s="88">
        <f t="shared" si="2"/>
        <v>2052</v>
      </c>
      <c r="M17" s="88">
        <f t="shared" si="2"/>
        <v>2557</v>
      </c>
      <c r="N17" s="88">
        <f t="shared" si="2"/>
        <v>1394</v>
      </c>
      <c r="O17" s="88">
        <f t="shared" si="2"/>
        <v>13303</v>
      </c>
      <c r="P17" s="194">
        <f t="shared" si="1"/>
        <v>19845</v>
      </c>
    </row>
    <row r="18" ht="30" customHeight="1"/>
    <row r="19" spans="3:17" ht="39.75" customHeight="1">
      <c r="C19" s="59" t="s">
        <v>24</v>
      </c>
      <c r="E19" s="12"/>
      <c r="N19" s="73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06"/>
      <c r="D21" s="107"/>
      <c r="E21" s="107"/>
      <c r="F21" s="104" t="s">
        <v>15</v>
      </c>
      <c r="G21" s="105"/>
      <c r="H21" s="105"/>
      <c r="I21" s="105" t="s">
        <v>16</v>
      </c>
      <c r="J21" s="105"/>
      <c r="K21" s="105"/>
      <c r="L21" s="105"/>
      <c r="M21" s="105"/>
      <c r="N21" s="105"/>
      <c r="O21" s="105"/>
      <c r="P21" s="124" t="s">
        <v>84</v>
      </c>
      <c r="Q21" s="20"/>
    </row>
    <row r="22" spans="3:17" ht="49.5" customHeight="1">
      <c r="C22" s="110"/>
      <c r="D22" s="111"/>
      <c r="E22" s="111"/>
      <c r="F22" s="74" t="s">
        <v>7</v>
      </c>
      <c r="G22" s="74" t="s">
        <v>8</v>
      </c>
      <c r="H22" s="75" t="s">
        <v>9</v>
      </c>
      <c r="I22" s="76" t="s">
        <v>29</v>
      </c>
      <c r="J22" s="74" t="s">
        <v>1</v>
      </c>
      <c r="K22" s="77" t="s">
        <v>2</v>
      </c>
      <c r="L22" s="77" t="s">
        <v>3</v>
      </c>
      <c r="M22" s="77" t="s">
        <v>4</v>
      </c>
      <c r="N22" s="77" t="s">
        <v>5</v>
      </c>
      <c r="O22" s="78" t="s">
        <v>9</v>
      </c>
      <c r="P22" s="125"/>
      <c r="Q22" s="20"/>
    </row>
    <row r="23" spans="3:17" ht="49.5" customHeight="1">
      <c r="C23" s="96" t="s">
        <v>12</v>
      </c>
      <c r="D23" s="74"/>
      <c r="E23" s="74"/>
      <c r="F23" s="87">
        <v>1188</v>
      </c>
      <c r="G23" s="87">
        <v>1213</v>
      </c>
      <c r="H23" s="191">
        <f>SUM(F23:G23)</f>
        <v>2401</v>
      </c>
      <c r="I23" s="84"/>
      <c r="J23" s="87">
        <v>3379</v>
      </c>
      <c r="K23" s="87">
        <v>1962</v>
      </c>
      <c r="L23" s="87">
        <v>1146</v>
      </c>
      <c r="M23" s="87">
        <v>880</v>
      </c>
      <c r="N23" s="87">
        <v>352</v>
      </c>
      <c r="O23" s="191">
        <f>SUM(I23:N23)</f>
        <v>7719</v>
      </c>
      <c r="P23" s="192">
        <f>H23+O23</f>
        <v>10120</v>
      </c>
      <c r="Q23" s="20"/>
    </row>
    <row r="24" spans="3:16" ht="49.5" customHeight="1">
      <c r="C24" s="100" t="s">
        <v>13</v>
      </c>
      <c r="D24" s="101"/>
      <c r="E24" s="101"/>
      <c r="F24" s="87">
        <v>10</v>
      </c>
      <c r="G24" s="87">
        <v>17</v>
      </c>
      <c r="H24" s="191">
        <f>SUM(F24:G24)</f>
        <v>27</v>
      </c>
      <c r="I24" s="84"/>
      <c r="J24" s="87">
        <v>53</v>
      </c>
      <c r="K24" s="87">
        <v>32</v>
      </c>
      <c r="L24" s="87">
        <v>27</v>
      </c>
      <c r="M24" s="87">
        <v>14</v>
      </c>
      <c r="N24" s="87">
        <v>10</v>
      </c>
      <c r="O24" s="191">
        <f>SUM(I24:N24)</f>
        <v>136</v>
      </c>
      <c r="P24" s="192">
        <f>H24+O24</f>
        <v>163</v>
      </c>
    </row>
    <row r="25" spans="3:16" ht="49.5" customHeight="1" thickBot="1">
      <c r="C25" s="102" t="s">
        <v>14</v>
      </c>
      <c r="D25" s="103"/>
      <c r="E25" s="103"/>
      <c r="F25" s="88">
        <f>SUM(F23:F24)</f>
        <v>1198</v>
      </c>
      <c r="G25" s="88">
        <f>SUM(G23:G24)</f>
        <v>1230</v>
      </c>
      <c r="H25" s="195">
        <f>SUM(F25:G25)</f>
        <v>2428</v>
      </c>
      <c r="I25" s="196"/>
      <c r="J25" s="88">
        <f aca="true" t="shared" si="3" ref="J25:O25">SUM(J23:J24)</f>
        <v>3432</v>
      </c>
      <c r="K25" s="88">
        <f t="shared" si="3"/>
        <v>1994</v>
      </c>
      <c r="L25" s="88">
        <f t="shared" si="3"/>
        <v>1173</v>
      </c>
      <c r="M25" s="88">
        <f t="shared" si="3"/>
        <v>894</v>
      </c>
      <c r="N25" s="88">
        <f t="shared" si="3"/>
        <v>362</v>
      </c>
      <c r="O25" s="195">
        <f t="shared" si="3"/>
        <v>7855</v>
      </c>
      <c r="P25" s="194">
        <f>H25+O25</f>
        <v>10283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06"/>
      <c r="D29" s="107"/>
      <c r="E29" s="107"/>
      <c r="F29" s="104" t="s">
        <v>15</v>
      </c>
      <c r="G29" s="105"/>
      <c r="H29" s="105"/>
      <c r="I29" s="105" t="s">
        <v>16</v>
      </c>
      <c r="J29" s="105"/>
      <c r="K29" s="105"/>
      <c r="L29" s="105"/>
      <c r="M29" s="105"/>
      <c r="N29" s="105"/>
      <c r="O29" s="105"/>
      <c r="P29" s="124" t="s">
        <v>84</v>
      </c>
      <c r="Q29" s="20"/>
    </row>
    <row r="30" spans="3:17" ht="49.5" customHeight="1">
      <c r="C30" s="110"/>
      <c r="D30" s="111"/>
      <c r="E30" s="111"/>
      <c r="F30" s="74" t="s">
        <v>7</v>
      </c>
      <c r="G30" s="74" t="s">
        <v>8</v>
      </c>
      <c r="H30" s="75" t="s">
        <v>9</v>
      </c>
      <c r="I30" s="76" t="s">
        <v>29</v>
      </c>
      <c r="J30" s="74" t="s">
        <v>1</v>
      </c>
      <c r="K30" s="77" t="s">
        <v>2</v>
      </c>
      <c r="L30" s="77" t="s">
        <v>3</v>
      </c>
      <c r="M30" s="77" t="s">
        <v>4</v>
      </c>
      <c r="N30" s="77" t="s">
        <v>5</v>
      </c>
      <c r="O30" s="78" t="s">
        <v>9</v>
      </c>
      <c r="P30" s="125"/>
      <c r="Q30" s="20"/>
    </row>
    <row r="31" spans="3:17" ht="49.5" customHeight="1">
      <c r="C31" s="96" t="s">
        <v>12</v>
      </c>
      <c r="D31" s="74"/>
      <c r="E31" s="74"/>
      <c r="F31" s="87">
        <v>17</v>
      </c>
      <c r="G31" s="87">
        <v>19</v>
      </c>
      <c r="H31" s="191">
        <f>SUM(F31:G31)</f>
        <v>36</v>
      </c>
      <c r="I31" s="84"/>
      <c r="J31" s="87">
        <v>1088</v>
      </c>
      <c r="K31" s="87">
        <v>676</v>
      </c>
      <c r="L31" s="87">
        <v>536</v>
      </c>
      <c r="M31" s="87">
        <v>514</v>
      </c>
      <c r="N31" s="87">
        <v>275</v>
      </c>
      <c r="O31" s="191">
        <f>SUM(I31:N31)</f>
        <v>3089</v>
      </c>
      <c r="P31" s="192">
        <f>H31+O31</f>
        <v>3125</v>
      </c>
      <c r="Q31" s="20"/>
    </row>
    <row r="32" spans="3:16" ht="49.5" customHeight="1">
      <c r="C32" s="100" t="s">
        <v>13</v>
      </c>
      <c r="D32" s="101"/>
      <c r="E32" s="101"/>
      <c r="F32" s="87">
        <v>0</v>
      </c>
      <c r="G32" s="87">
        <v>0</v>
      </c>
      <c r="H32" s="191">
        <f>SUM(F32:G32)</f>
        <v>0</v>
      </c>
      <c r="I32" s="84"/>
      <c r="J32" s="87">
        <v>9</v>
      </c>
      <c r="K32" s="87">
        <v>7</v>
      </c>
      <c r="L32" s="87">
        <v>8</v>
      </c>
      <c r="M32" s="87">
        <v>4</v>
      </c>
      <c r="N32" s="87">
        <v>5</v>
      </c>
      <c r="O32" s="191">
        <f>SUM(I32:N32)</f>
        <v>33</v>
      </c>
      <c r="P32" s="192">
        <f>H32+O32</f>
        <v>33</v>
      </c>
    </row>
    <row r="33" spans="3:16" ht="49.5" customHeight="1" thickBot="1">
      <c r="C33" s="102" t="s">
        <v>14</v>
      </c>
      <c r="D33" s="103"/>
      <c r="E33" s="103"/>
      <c r="F33" s="88">
        <f>SUM(F31:F32)</f>
        <v>17</v>
      </c>
      <c r="G33" s="88">
        <f>SUM(G31:G32)</f>
        <v>19</v>
      </c>
      <c r="H33" s="195">
        <f>SUM(F33:G33)</f>
        <v>36</v>
      </c>
      <c r="I33" s="196"/>
      <c r="J33" s="88">
        <f>SUM(J31:J32)</f>
        <v>1097</v>
      </c>
      <c r="K33" s="88">
        <f>SUM(K31:K32)</f>
        <v>683</v>
      </c>
      <c r="L33" s="88">
        <f>SUM(L31:L32)</f>
        <v>544</v>
      </c>
      <c r="M33" s="88">
        <f>SUM(M31:M32)</f>
        <v>518</v>
      </c>
      <c r="N33" s="88">
        <f>SUM(N31:N32)</f>
        <v>280</v>
      </c>
      <c r="O33" s="195">
        <f>SUM(I33:N33)</f>
        <v>3122</v>
      </c>
      <c r="P33" s="194">
        <f>H33+O33</f>
        <v>3158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06"/>
      <c r="D37" s="107"/>
      <c r="E37" s="107"/>
      <c r="F37" s="104" t="s">
        <v>15</v>
      </c>
      <c r="G37" s="105"/>
      <c r="H37" s="105"/>
      <c r="I37" s="105" t="s">
        <v>16</v>
      </c>
      <c r="J37" s="105"/>
      <c r="K37" s="105"/>
      <c r="L37" s="105"/>
      <c r="M37" s="105"/>
      <c r="N37" s="123"/>
      <c r="O37" s="121" t="s">
        <v>84</v>
      </c>
      <c r="P37" s="20"/>
      <c r="Q37" s="20"/>
    </row>
    <row r="38" spans="3:17" ht="49.5" customHeight="1" thickBot="1">
      <c r="C38" s="108"/>
      <c r="D38" s="109"/>
      <c r="E38" s="109"/>
      <c r="F38" s="79" t="s">
        <v>7</v>
      </c>
      <c r="G38" s="79" t="s">
        <v>8</v>
      </c>
      <c r="H38" s="80" t="s">
        <v>9</v>
      </c>
      <c r="I38" s="81" t="s">
        <v>1</v>
      </c>
      <c r="J38" s="79" t="s">
        <v>2</v>
      </c>
      <c r="K38" s="82" t="s">
        <v>3</v>
      </c>
      <c r="L38" s="82" t="s">
        <v>4</v>
      </c>
      <c r="M38" s="82" t="s">
        <v>5</v>
      </c>
      <c r="N38" s="83" t="s">
        <v>11</v>
      </c>
      <c r="O38" s="122"/>
      <c r="P38" s="20"/>
      <c r="Q38" s="20"/>
    </row>
    <row r="39" spans="3:17" ht="49.5" customHeight="1">
      <c r="C39" s="93" t="s">
        <v>17</v>
      </c>
      <c r="D39" s="68"/>
      <c r="E39" s="68"/>
      <c r="F39" s="197">
        <f>SUM(F40:F41)</f>
        <v>0</v>
      </c>
      <c r="G39" s="197">
        <f>SUM(G40:G41)</f>
        <v>0</v>
      </c>
      <c r="H39" s="198">
        <f aca="true" t="shared" si="4" ref="H39:H51">SUM(F39:G39)</f>
        <v>0</v>
      </c>
      <c r="I39" s="199">
        <f>SUM(I40:I41)</f>
        <v>3</v>
      </c>
      <c r="J39" s="197">
        <f>SUM(J40:J41)</f>
        <v>9</v>
      </c>
      <c r="K39" s="197">
        <f>SUM(K40:K41)</f>
        <v>191</v>
      </c>
      <c r="L39" s="197">
        <f>SUM(L40:L41)</f>
        <v>514</v>
      </c>
      <c r="M39" s="197">
        <f>SUM(M40:M41)</f>
        <v>341</v>
      </c>
      <c r="N39" s="198">
        <f aca="true" t="shared" si="5" ref="N39:N47">SUM(I39:M39)</f>
        <v>1058</v>
      </c>
      <c r="O39" s="200">
        <f>H39+N39</f>
        <v>1058</v>
      </c>
      <c r="P39" s="20"/>
      <c r="Q39" s="20"/>
    </row>
    <row r="40" spans="3:15" ht="49.5" customHeight="1">
      <c r="C40" s="100" t="s">
        <v>12</v>
      </c>
      <c r="D40" s="101"/>
      <c r="E40" s="101"/>
      <c r="F40" s="87">
        <v>0</v>
      </c>
      <c r="G40" s="87">
        <v>0</v>
      </c>
      <c r="H40" s="191">
        <f t="shared" si="4"/>
        <v>0</v>
      </c>
      <c r="I40" s="187">
        <v>3</v>
      </c>
      <c r="J40" s="87">
        <v>9</v>
      </c>
      <c r="K40" s="87">
        <v>190</v>
      </c>
      <c r="L40" s="87">
        <v>513</v>
      </c>
      <c r="M40" s="87">
        <v>341</v>
      </c>
      <c r="N40" s="191">
        <f>SUM(I40:M40)</f>
        <v>1056</v>
      </c>
      <c r="O40" s="192">
        <f aca="true" t="shared" si="6" ref="O40:O50">H40+N40</f>
        <v>1056</v>
      </c>
    </row>
    <row r="41" spans="3:15" ht="49.5" customHeight="1" thickBot="1">
      <c r="C41" s="102" t="s">
        <v>13</v>
      </c>
      <c r="D41" s="103"/>
      <c r="E41" s="103"/>
      <c r="F41" s="88">
        <v>0</v>
      </c>
      <c r="G41" s="88">
        <v>0</v>
      </c>
      <c r="H41" s="195">
        <f t="shared" si="4"/>
        <v>0</v>
      </c>
      <c r="I41" s="188">
        <v>0</v>
      </c>
      <c r="J41" s="88">
        <v>0</v>
      </c>
      <c r="K41" s="88">
        <v>1</v>
      </c>
      <c r="L41" s="88">
        <v>1</v>
      </c>
      <c r="M41" s="88">
        <v>0</v>
      </c>
      <c r="N41" s="195">
        <f t="shared" si="5"/>
        <v>2</v>
      </c>
      <c r="O41" s="194">
        <f t="shared" si="6"/>
        <v>2</v>
      </c>
    </row>
    <row r="42" spans="3:15" ht="49.5" customHeight="1">
      <c r="C42" s="114" t="s">
        <v>30</v>
      </c>
      <c r="D42" s="115"/>
      <c r="E42" s="115"/>
      <c r="F42" s="197">
        <f>SUM(F43:F44)</f>
        <v>0</v>
      </c>
      <c r="G42" s="197">
        <f>SUM(G43:G44)</f>
        <v>0</v>
      </c>
      <c r="H42" s="198">
        <f t="shared" si="4"/>
        <v>0</v>
      </c>
      <c r="I42" s="199">
        <f>SUM(I43:I44)</f>
        <v>153</v>
      </c>
      <c r="J42" s="197">
        <f>SUM(J43:J44)</f>
        <v>126</v>
      </c>
      <c r="K42" s="197">
        <f>SUM(K43:K44)</f>
        <v>175</v>
      </c>
      <c r="L42" s="197">
        <f>SUM(L43:L44)</f>
        <v>211</v>
      </c>
      <c r="M42" s="197">
        <f>SUM(M43:M44)</f>
        <v>92</v>
      </c>
      <c r="N42" s="191">
        <f t="shared" si="5"/>
        <v>757</v>
      </c>
      <c r="O42" s="200">
        <f t="shared" si="6"/>
        <v>757</v>
      </c>
    </row>
    <row r="43" spans="3:15" ht="49.5" customHeight="1">
      <c r="C43" s="100" t="s">
        <v>12</v>
      </c>
      <c r="D43" s="101"/>
      <c r="E43" s="101"/>
      <c r="F43" s="87">
        <v>0</v>
      </c>
      <c r="G43" s="87">
        <v>0</v>
      </c>
      <c r="H43" s="191">
        <f t="shared" si="4"/>
        <v>0</v>
      </c>
      <c r="I43" s="187">
        <v>152</v>
      </c>
      <c r="J43" s="87">
        <v>125</v>
      </c>
      <c r="K43" s="87">
        <v>173</v>
      </c>
      <c r="L43" s="87">
        <v>200</v>
      </c>
      <c r="M43" s="87">
        <v>91</v>
      </c>
      <c r="N43" s="191">
        <f t="shared" si="5"/>
        <v>741</v>
      </c>
      <c r="O43" s="192">
        <f t="shared" si="6"/>
        <v>741</v>
      </c>
    </row>
    <row r="44" spans="3:15" ht="49.5" customHeight="1" thickBot="1">
      <c r="C44" s="102" t="s">
        <v>13</v>
      </c>
      <c r="D44" s="103"/>
      <c r="E44" s="103"/>
      <c r="F44" s="88">
        <v>0</v>
      </c>
      <c r="G44" s="88">
        <v>0</v>
      </c>
      <c r="H44" s="195">
        <f t="shared" si="4"/>
        <v>0</v>
      </c>
      <c r="I44" s="188">
        <v>1</v>
      </c>
      <c r="J44" s="88">
        <v>1</v>
      </c>
      <c r="K44" s="88">
        <v>2</v>
      </c>
      <c r="L44" s="88">
        <v>11</v>
      </c>
      <c r="M44" s="88">
        <v>1</v>
      </c>
      <c r="N44" s="195">
        <f t="shared" si="5"/>
        <v>16</v>
      </c>
      <c r="O44" s="194">
        <f t="shared" si="6"/>
        <v>16</v>
      </c>
    </row>
    <row r="45" spans="3:15" ht="49.5" customHeight="1">
      <c r="C45" s="114" t="s">
        <v>18</v>
      </c>
      <c r="D45" s="115"/>
      <c r="E45" s="115"/>
      <c r="F45" s="197">
        <f>SUM(F46:F47)</f>
        <v>0</v>
      </c>
      <c r="G45" s="197">
        <f>SUM(G46:G47)</f>
        <v>0</v>
      </c>
      <c r="H45" s="198">
        <f t="shared" si="4"/>
        <v>0</v>
      </c>
      <c r="I45" s="199">
        <f>SUM(I46:I47)</f>
        <v>0</v>
      </c>
      <c r="J45" s="197">
        <f>SUM(J46:J47)</f>
        <v>2</v>
      </c>
      <c r="K45" s="197">
        <f>SUM(K46:K47)</f>
        <v>4</v>
      </c>
      <c r="L45" s="197">
        <f>SUM(L46:L47)</f>
        <v>15</v>
      </c>
      <c r="M45" s="197">
        <f>SUM(M46:M47)</f>
        <v>6</v>
      </c>
      <c r="N45" s="198">
        <f>SUM(I45:M45)</f>
        <v>27</v>
      </c>
      <c r="O45" s="200">
        <f t="shared" si="6"/>
        <v>27</v>
      </c>
    </row>
    <row r="46" spans="3:15" ht="49.5" customHeight="1">
      <c r="C46" s="100" t="s">
        <v>12</v>
      </c>
      <c r="D46" s="101"/>
      <c r="E46" s="101"/>
      <c r="F46" s="87">
        <v>0</v>
      </c>
      <c r="G46" s="87">
        <v>0</v>
      </c>
      <c r="H46" s="191">
        <f t="shared" si="4"/>
        <v>0</v>
      </c>
      <c r="I46" s="187">
        <v>0</v>
      </c>
      <c r="J46" s="87">
        <v>2</v>
      </c>
      <c r="K46" s="87">
        <v>4</v>
      </c>
      <c r="L46" s="87">
        <v>15</v>
      </c>
      <c r="M46" s="87">
        <v>6</v>
      </c>
      <c r="N46" s="191">
        <f t="shared" si="5"/>
        <v>27</v>
      </c>
      <c r="O46" s="192">
        <f>H46+N46</f>
        <v>27</v>
      </c>
    </row>
    <row r="47" spans="3:15" ht="49.5" customHeight="1" thickBot="1">
      <c r="C47" s="102" t="s">
        <v>13</v>
      </c>
      <c r="D47" s="103"/>
      <c r="E47" s="103"/>
      <c r="F47" s="88">
        <v>0</v>
      </c>
      <c r="G47" s="88">
        <v>0</v>
      </c>
      <c r="H47" s="195">
        <f t="shared" si="4"/>
        <v>0</v>
      </c>
      <c r="I47" s="188">
        <v>0</v>
      </c>
      <c r="J47" s="88">
        <v>0</v>
      </c>
      <c r="K47" s="88">
        <v>0</v>
      </c>
      <c r="L47" s="88">
        <v>0</v>
      </c>
      <c r="M47" s="88">
        <v>0</v>
      </c>
      <c r="N47" s="195">
        <f t="shared" si="5"/>
        <v>0</v>
      </c>
      <c r="O47" s="194">
        <f t="shared" si="6"/>
        <v>0</v>
      </c>
    </row>
    <row r="48" spans="3:15" ht="49.5" customHeight="1">
      <c r="C48" s="114" t="s">
        <v>76</v>
      </c>
      <c r="D48" s="115"/>
      <c r="E48" s="115"/>
      <c r="F48" s="197">
        <f>SUM(F49:F50)</f>
        <v>0</v>
      </c>
      <c r="G48" s="197">
        <f>SUM(G49:G50)</f>
        <v>0</v>
      </c>
      <c r="H48" s="198">
        <f>SUM(F48:G48)</f>
        <v>0</v>
      </c>
      <c r="I48" s="199">
        <f>SUM(I49:I50)</f>
        <v>10</v>
      </c>
      <c r="J48" s="197">
        <f>SUM(J49:J50)</f>
        <v>12</v>
      </c>
      <c r="K48" s="197">
        <f>SUM(K49:K50)</f>
        <v>31</v>
      </c>
      <c r="L48" s="197">
        <f>SUM(L49:L50)</f>
        <v>168</v>
      </c>
      <c r="M48" s="197">
        <f>SUM(M49:M50)</f>
        <v>101</v>
      </c>
      <c r="N48" s="198">
        <f>SUM(I48:M48)</f>
        <v>322</v>
      </c>
      <c r="O48" s="200">
        <f>H48+N48</f>
        <v>322</v>
      </c>
    </row>
    <row r="49" spans="3:15" ht="49.5" customHeight="1">
      <c r="C49" s="100" t="s">
        <v>12</v>
      </c>
      <c r="D49" s="101"/>
      <c r="E49" s="101"/>
      <c r="F49" s="87">
        <v>0</v>
      </c>
      <c r="G49" s="87">
        <v>0</v>
      </c>
      <c r="H49" s="191">
        <f t="shared" si="4"/>
        <v>0</v>
      </c>
      <c r="I49" s="187">
        <v>10</v>
      </c>
      <c r="J49" s="87">
        <v>12</v>
      </c>
      <c r="K49" s="87">
        <v>31</v>
      </c>
      <c r="L49" s="87">
        <v>164</v>
      </c>
      <c r="M49" s="87">
        <v>98</v>
      </c>
      <c r="N49" s="191">
        <f>SUM(I49:M49)</f>
        <v>315</v>
      </c>
      <c r="O49" s="192">
        <f t="shared" si="6"/>
        <v>315</v>
      </c>
    </row>
    <row r="50" spans="3:15" ht="49.5" customHeight="1" thickBot="1">
      <c r="C50" s="102" t="s">
        <v>13</v>
      </c>
      <c r="D50" s="103"/>
      <c r="E50" s="103"/>
      <c r="F50" s="88">
        <v>0</v>
      </c>
      <c r="G50" s="88">
        <v>0</v>
      </c>
      <c r="H50" s="195">
        <f t="shared" si="4"/>
        <v>0</v>
      </c>
      <c r="I50" s="188">
        <v>0</v>
      </c>
      <c r="J50" s="88">
        <v>0</v>
      </c>
      <c r="K50" s="88">
        <v>0</v>
      </c>
      <c r="L50" s="88">
        <v>4</v>
      </c>
      <c r="M50" s="88">
        <v>3</v>
      </c>
      <c r="N50" s="195">
        <f>SUM(I50:M50)</f>
        <v>7</v>
      </c>
      <c r="O50" s="194">
        <f t="shared" si="6"/>
        <v>7</v>
      </c>
    </row>
    <row r="51" spans="3:15" ht="49.5" customHeight="1" thickBot="1">
      <c r="C51" s="112" t="s">
        <v>14</v>
      </c>
      <c r="D51" s="113"/>
      <c r="E51" s="113"/>
      <c r="F51" s="89">
        <v>0</v>
      </c>
      <c r="G51" s="89">
        <v>0</v>
      </c>
      <c r="H51" s="201">
        <f t="shared" si="4"/>
        <v>0</v>
      </c>
      <c r="I51" s="189">
        <v>163</v>
      </c>
      <c r="J51" s="89">
        <v>149</v>
      </c>
      <c r="K51" s="89">
        <v>400</v>
      </c>
      <c r="L51" s="89">
        <v>903</v>
      </c>
      <c r="M51" s="89">
        <v>538</v>
      </c>
      <c r="N51" s="201">
        <f>SUM(I51:M51)</f>
        <v>2153</v>
      </c>
      <c r="O51" s="202">
        <f>H51+N51</f>
        <v>2153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A1" sqref="A1:IV16384"/>
      <selection pane="bottomLeft" activeCell="C7" sqref="C7:E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36" t="s">
        <v>21</v>
      </c>
      <c r="H1" s="136"/>
      <c r="I1" s="136"/>
      <c r="J1" s="136"/>
      <c r="K1" s="136"/>
      <c r="L1" s="136"/>
      <c r="M1" s="136"/>
      <c r="N1" s="98"/>
      <c r="O1" s="4"/>
    </row>
    <row r="2" spans="5:16" ht="30" customHeight="1">
      <c r="E2" s="5"/>
      <c r="G2" s="155" t="s">
        <v>92</v>
      </c>
      <c r="H2" s="155"/>
      <c r="I2" s="155"/>
      <c r="J2" s="155"/>
      <c r="K2" s="155"/>
      <c r="L2" s="155"/>
      <c r="M2" s="155"/>
      <c r="N2" s="6"/>
      <c r="O2" s="120">
        <v>41086</v>
      </c>
      <c r="P2" s="120"/>
    </row>
    <row r="3" spans="5:17" ht="24.75" customHeight="1">
      <c r="E3" s="7"/>
      <c r="F3" s="8"/>
      <c r="N3" s="9"/>
      <c r="O3" s="120"/>
      <c r="P3" s="120"/>
      <c r="Q3" s="10"/>
    </row>
    <row r="4" spans="3:17" ht="24.75" customHeight="1">
      <c r="C4" s="11"/>
      <c r="N4" s="7"/>
      <c r="O4" s="120" t="s">
        <v>31</v>
      </c>
      <c r="P4" s="120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37" t="s">
        <v>32</v>
      </c>
      <c r="D7" s="138"/>
      <c r="E7" s="138"/>
      <c r="F7" s="141" t="s">
        <v>33</v>
      </c>
      <c r="G7" s="142"/>
      <c r="H7" s="142"/>
      <c r="I7" s="143" t="s">
        <v>34</v>
      </c>
      <c r="J7" s="143"/>
      <c r="K7" s="143"/>
      <c r="L7" s="143"/>
      <c r="M7" s="143"/>
      <c r="N7" s="143"/>
      <c r="O7" s="144"/>
      <c r="P7" s="145" t="s">
        <v>6</v>
      </c>
      <c r="Q7" s="20"/>
    </row>
    <row r="8" spans="3:17" ht="42" customHeight="1" thickBot="1">
      <c r="C8" s="139"/>
      <c r="D8" s="140"/>
      <c r="E8" s="140"/>
      <c r="F8" s="99" t="s">
        <v>7</v>
      </c>
      <c r="G8" s="99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46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58">
        <f>SUM(F11,F17,F20,F25,F29,F30)</f>
        <v>2516</v>
      </c>
      <c r="G10" s="158">
        <f>SUM(G11,G17,G20,G25,G29,G30)</f>
        <v>2713</v>
      </c>
      <c r="H10" s="159">
        <f>SUM(F10:G10)</f>
        <v>5229</v>
      </c>
      <c r="I10" s="160"/>
      <c r="J10" s="158">
        <f>SUM(J11,J17,J20,J25,J29,J30)</f>
        <v>9605</v>
      </c>
      <c r="K10" s="158">
        <f>SUM(K11,K17,K20,K25,K29,K30)</f>
        <v>6375</v>
      </c>
      <c r="L10" s="158">
        <f>SUM(L11,L17,L20,L25,L29,L30)</f>
        <v>3778</v>
      </c>
      <c r="M10" s="158">
        <f>SUM(M11,M17,M20,M25,M29,M30)</f>
        <v>3072</v>
      </c>
      <c r="N10" s="158">
        <f>SUM(N11,N17,N20,N25,N29,N30)</f>
        <v>1300</v>
      </c>
      <c r="O10" s="159">
        <f>SUM(I10:N10)</f>
        <v>24130</v>
      </c>
      <c r="P10" s="161">
        <f>SUM(O10,H10)</f>
        <v>29359</v>
      </c>
      <c r="Q10" s="20"/>
    </row>
    <row r="11" spans="3:16" ht="30" customHeight="1">
      <c r="C11" s="28"/>
      <c r="D11" s="29" t="s">
        <v>38</v>
      </c>
      <c r="E11" s="30"/>
      <c r="F11" s="162">
        <f>SUM(F12:F16)</f>
        <v>142</v>
      </c>
      <c r="G11" s="162">
        <f>SUM(G12:G16)</f>
        <v>198</v>
      </c>
      <c r="H11" s="163">
        <f aca="true" t="shared" si="0" ref="H11:H74">SUM(F11:G11)</f>
        <v>340</v>
      </c>
      <c r="I11" s="164"/>
      <c r="J11" s="162">
        <f>SUM(J12:J16)</f>
        <v>2214</v>
      </c>
      <c r="K11" s="162">
        <f>SUM(K12:K16)</f>
        <v>1625</v>
      </c>
      <c r="L11" s="162">
        <f>SUM(L12:L16)</f>
        <v>928</v>
      </c>
      <c r="M11" s="162">
        <f>SUM(M12:M16)</f>
        <v>877</v>
      </c>
      <c r="N11" s="162">
        <f>SUM(N12:N16)</f>
        <v>472</v>
      </c>
      <c r="O11" s="163">
        <f aca="true" t="shared" si="1" ref="O11:O74">SUM(I11:N11)</f>
        <v>6116</v>
      </c>
      <c r="P11" s="165">
        <f aca="true" t="shared" si="2" ref="P11:P74">SUM(O11,H11)</f>
        <v>6456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63">
        <f>SUM(F12:G12)</f>
        <v>0</v>
      </c>
      <c r="I12" s="85"/>
      <c r="J12" s="52">
        <v>1133</v>
      </c>
      <c r="K12" s="52">
        <v>629</v>
      </c>
      <c r="L12" s="52">
        <v>282</v>
      </c>
      <c r="M12" s="52">
        <v>213</v>
      </c>
      <c r="N12" s="52">
        <v>120</v>
      </c>
      <c r="O12" s="163">
        <f t="shared" si="1"/>
        <v>2377</v>
      </c>
      <c r="P12" s="165">
        <f t="shared" si="2"/>
        <v>2377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2</v>
      </c>
      <c r="H13" s="163">
        <f t="shared" si="0"/>
        <v>2</v>
      </c>
      <c r="I13" s="85"/>
      <c r="J13" s="52">
        <v>5</v>
      </c>
      <c r="K13" s="52">
        <v>9</v>
      </c>
      <c r="L13" s="52">
        <v>26</v>
      </c>
      <c r="M13" s="52">
        <v>40</v>
      </c>
      <c r="N13" s="52">
        <v>49</v>
      </c>
      <c r="O13" s="163">
        <f t="shared" si="1"/>
        <v>129</v>
      </c>
      <c r="P13" s="165">
        <f t="shared" si="2"/>
        <v>131</v>
      </c>
    </row>
    <row r="14" spans="3:16" ht="30" customHeight="1">
      <c r="C14" s="28"/>
      <c r="D14" s="29"/>
      <c r="E14" s="31" t="s">
        <v>41</v>
      </c>
      <c r="F14" s="52">
        <v>51</v>
      </c>
      <c r="G14" s="52">
        <v>78</v>
      </c>
      <c r="H14" s="163">
        <f t="shared" si="0"/>
        <v>129</v>
      </c>
      <c r="I14" s="85"/>
      <c r="J14" s="52">
        <v>241</v>
      </c>
      <c r="K14" s="52">
        <v>184</v>
      </c>
      <c r="L14" s="52">
        <v>113</v>
      </c>
      <c r="M14" s="52">
        <v>147</v>
      </c>
      <c r="N14" s="52">
        <v>93</v>
      </c>
      <c r="O14" s="163">
        <f t="shared" si="1"/>
        <v>778</v>
      </c>
      <c r="P14" s="165">
        <f t="shared" si="2"/>
        <v>907</v>
      </c>
    </row>
    <row r="15" spans="3:16" ht="30" customHeight="1">
      <c r="C15" s="28"/>
      <c r="D15" s="29"/>
      <c r="E15" s="31" t="s">
        <v>42</v>
      </c>
      <c r="F15" s="52">
        <v>35</v>
      </c>
      <c r="G15" s="52">
        <v>64</v>
      </c>
      <c r="H15" s="163">
        <f t="shared" si="0"/>
        <v>99</v>
      </c>
      <c r="I15" s="85"/>
      <c r="J15" s="52">
        <v>145</v>
      </c>
      <c r="K15" s="52">
        <v>103</v>
      </c>
      <c r="L15" s="52">
        <v>69</v>
      </c>
      <c r="M15" s="52">
        <v>75</v>
      </c>
      <c r="N15" s="52">
        <v>23</v>
      </c>
      <c r="O15" s="163">
        <f t="shared" si="1"/>
        <v>415</v>
      </c>
      <c r="P15" s="165">
        <f t="shared" si="2"/>
        <v>514</v>
      </c>
    </row>
    <row r="16" spans="3:16" ht="30" customHeight="1">
      <c r="C16" s="28"/>
      <c r="D16" s="29"/>
      <c r="E16" s="31" t="s">
        <v>43</v>
      </c>
      <c r="F16" s="52">
        <v>56</v>
      </c>
      <c r="G16" s="52">
        <v>54</v>
      </c>
      <c r="H16" s="163">
        <f t="shared" si="0"/>
        <v>110</v>
      </c>
      <c r="I16" s="85"/>
      <c r="J16" s="52">
        <v>690</v>
      </c>
      <c r="K16" s="52">
        <v>700</v>
      </c>
      <c r="L16" s="52">
        <v>438</v>
      </c>
      <c r="M16" s="52">
        <v>402</v>
      </c>
      <c r="N16" s="52">
        <v>187</v>
      </c>
      <c r="O16" s="163">
        <f t="shared" si="1"/>
        <v>2417</v>
      </c>
      <c r="P16" s="165">
        <f t="shared" si="2"/>
        <v>2527</v>
      </c>
    </row>
    <row r="17" spans="3:16" ht="30" customHeight="1">
      <c r="C17" s="28"/>
      <c r="D17" s="32" t="s">
        <v>44</v>
      </c>
      <c r="E17" s="33"/>
      <c r="F17" s="162">
        <f>SUM(F18:F19)</f>
        <v>309</v>
      </c>
      <c r="G17" s="162">
        <f>SUM(G18:G19)</f>
        <v>279</v>
      </c>
      <c r="H17" s="163">
        <f t="shared" si="0"/>
        <v>588</v>
      </c>
      <c r="I17" s="164"/>
      <c r="J17" s="162">
        <f>SUM(J18:J19)</f>
        <v>2133</v>
      </c>
      <c r="K17" s="162">
        <f>SUM(K18:K19)</f>
        <v>1258</v>
      </c>
      <c r="L17" s="162">
        <f>SUM(L18:L19)</f>
        <v>659</v>
      </c>
      <c r="M17" s="162">
        <f>SUM(M18:M19)</f>
        <v>493</v>
      </c>
      <c r="N17" s="162">
        <f>SUM(N18:N19)</f>
        <v>153</v>
      </c>
      <c r="O17" s="163">
        <f t="shared" si="1"/>
        <v>4696</v>
      </c>
      <c r="P17" s="165">
        <f t="shared" si="2"/>
        <v>5284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63">
        <f t="shared" si="0"/>
        <v>0</v>
      </c>
      <c r="I18" s="85"/>
      <c r="J18" s="52">
        <v>1622</v>
      </c>
      <c r="K18" s="52">
        <v>941</v>
      </c>
      <c r="L18" s="52">
        <v>516</v>
      </c>
      <c r="M18" s="52">
        <v>400</v>
      </c>
      <c r="N18" s="52">
        <v>137</v>
      </c>
      <c r="O18" s="163">
        <f t="shared" si="1"/>
        <v>3616</v>
      </c>
      <c r="P18" s="165">
        <f t="shared" si="2"/>
        <v>3616</v>
      </c>
    </row>
    <row r="19" spans="3:16" ht="30" customHeight="1">
      <c r="C19" s="28"/>
      <c r="D19" s="29"/>
      <c r="E19" s="31" t="s">
        <v>46</v>
      </c>
      <c r="F19" s="52">
        <v>309</v>
      </c>
      <c r="G19" s="52">
        <v>279</v>
      </c>
      <c r="H19" s="163">
        <f t="shared" si="0"/>
        <v>588</v>
      </c>
      <c r="I19" s="85"/>
      <c r="J19" s="52">
        <v>511</v>
      </c>
      <c r="K19" s="52">
        <v>317</v>
      </c>
      <c r="L19" s="52">
        <v>143</v>
      </c>
      <c r="M19" s="52">
        <v>93</v>
      </c>
      <c r="N19" s="52">
        <v>16</v>
      </c>
      <c r="O19" s="163">
        <f t="shared" si="1"/>
        <v>1080</v>
      </c>
      <c r="P19" s="165">
        <f t="shared" si="2"/>
        <v>1668</v>
      </c>
    </row>
    <row r="20" spans="3:16" ht="30" customHeight="1">
      <c r="C20" s="28"/>
      <c r="D20" s="32" t="s">
        <v>47</v>
      </c>
      <c r="E20" s="33"/>
      <c r="F20" s="162">
        <f>SUM(F21:F24)</f>
        <v>7</v>
      </c>
      <c r="G20" s="162">
        <f>SUM(G21:G24)</f>
        <v>9</v>
      </c>
      <c r="H20" s="163">
        <f t="shared" si="0"/>
        <v>16</v>
      </c>
      <c r="I20" s="164"/>
      <c r="J20" s="162">
        <f>SUM(J21:J24)</f>
        <v>163</v>
      </c>
      <c r="K20" s="162">
        <f>SUM(K21:K24)</f>
        <v>118</v>
      </c>
      <c r="L20" s="162">
        <f>SUM(L21:L24)</f>
        <v>179</v>
      </c>
      <c r="M20" s="162">
        <f>SUM(M21:M24)</f>
        <v>143</v>
      </c>
      <c r="N20" s="162">
        <f>SUM(N21:N24)</f>
        <v>56</v>
      </c>
      <c r="O20" s="163">
        <f t="shared" si="1"/>
        <v>659</v>
      </c>
      <c r="P20" s="165">
        <f t="shared" si="2"/>
        <v>675</v>
      </c>
    </row>
    <row r="21" spans="3:16" ht="30" customHeight="1">
      <c r="C21" s="28"/>
      <c r="D21" s="29"/>
      <c r="E21" s="31" t="s">
        <v>48</v>
      </c>
      <c r="F21" s="52">
        <v>5</v>
      </c>
      <c r="G21" s="52">
        <v>8</v>
      </c>
      <c r="H21" s="163">
        <f t="shared" si="0"/>
        <v>13</v>
      </c>
      <c r="I21" s="85"/>
      <c r="J21" s="52">
        <v>125</v>
      </c>
      <c r="K21" s="52">
        <v>100</v>
      </c>
      <c r="L21" s="52">
        <v>155</v>
      </c>
      <c r="M21" s="52">
        <v>133</v>
      </c>
      <c r="N21" s="52">
        <v>53</v>
      </c>
      <c r="O21" s="163">
        <f t="shared" si="1"/>
        <v>566</v>
      </c>
      <c r="P21" s="165">
        <f t="shared" si="2"/>
        <v>579</v>
      </c>
    </row>
    <row r="22" spans="3:16" ht="30" customHeight="1">
      <c r="C22" s="28"/>
      <c r="D22" s="29"/>
      <c r="E22" s="34" t="s">
        <v>49</v>
      </c>
      <c r="F22" s="52">
        <v>2</v>
      </c>
      <c r="G22" s="52">
        <v>1</v>
      </c>
      <c r="H22" s="163">
        <f t="shared" si="0"/>
        <v>3</v>
      </c>
      <c r="I22" s="85"/>
      <c r="J22" s="52">
        <v>38</v>
      </c>
      <c r="K22" s="52">
        <v>18</v>
      </c>
      <c r="L22" s="52">
        <v>24</v>
      </c>
      <c r="M22" s="52">
        <v>10</v>
      </c>
      <c r="N22" s="52">
        <v>3</v>
      </c>
      <c r="O22" s="163">
        <f t="shared" si="1"/>
        <v>93</v>
      </c>
      <c r="P22" s="165">
        <f t="shared" si="2"/>
        <v>96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63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63">
        <f t="shared" si="1"/>
        <v>0</v>
      </c>
      <c r="P23" s="165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63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63">
        <f t="shared" si="1"/>
        <v>0</v>
      </c>
      <c r="P24" s="165">
        <f t="shared" si="2"/>
        <v>0</v>
      </c>
    </row>
    <row r="25" spans="3:16" ht="30" customHeight="1">
      <c r="C25" s="28"/>
      <c r="D25" s="32" t="s">
        <v>51</v>
      </c>
      <c r="E25" s="33"/>
      <c r="F25" s="162">
        <f>SUM(F26:F28)</f>
        <v>911</v>
      </c>
      <c r="G25" s="162">
        <f>SUM(G26:G28)</f>
        <v>1027</v>
      </c>
      <c r="H25" s="163">
        <f t="shared" si="0"/>
        <v>1938</v>
      </c>
      <c r="I25" s="164"/>
      <c r="J25" s="162">
        <f>SUM(J26:J28)</f>
        <v>1739</v>
      </c>
      <c r="K25" s="162">
        <f>SUM(K26:K28)</f>
        <v>1450</v>
      </c>
      <c r="L25" s="162">
        <f>SUM(L26:L28)</f>
        <v>893</v>
      </c>
      <c r="M25" s="162">
        <f>SUM(M26:M28)</f>
        <v>689</v>
      </c>
      <c r="N25" s="162">
        <f>SUM(N26:N28)</f>
        <v>266</v>
      </c>
      <c r="O25" s="163">
        <f t="shared" si="1"/>
        <v>5037</v>
      </c>
      <c r="P25" s="165">
        <f t="shared" si="2"/>
        <v>6975</v>
      </c>
    </row>
    <row r="26" spans="3:16" ht="30" customHeight="1">
      <c r="C26" s="28"/>
      <c r="D26" s="29"/>
      <c r="E26" s="34" t="s">
        <v>52</v>
      </c>
      <c r="F26" s="52">
        <v>862</v>
      </c>
      <c r="G26" s="52">
        <v>991</v>
      </c>
      <c r="H26" s="163">
        <f t="shared" si="0"/>
        <v>1853</v>
      </c>
      <c r="I26" s="85"/>
      <c r="J26" s="52">
        <v>1681</v>
      </c>
      <c r="K26" s="52">
        <v>1417</v>
      </c>
      <c r="L26" s="52">
        <v>868</v>
      </c>
      <c r="M26" s="52">
        <v>668</v>
      </c>
      <c r="N26" s="52">
        <v>260</v>
      </c>
      <c r="O26" s="163">
        <f t="shared" si="1"/>
        <v>4894</v>
      </c>
      <c r="P26" s="165">
        <f t="shared" si="2"/>
        <v>6747</v>
      </c>
    </row>
    <row r="27" spans="3:16" ht="30" customHeight="1">
      <c r="C27" s="28"/>
      <c r="D27" s="29"/>
      <c r="E27" s="34" t="s">
        <v>53</v>
      </c>
      <c r="F27" s="52">
        <v>18</v>
      </c>
      <c r="G27" s="52">
        <v>15</v>
      </c>
      <c r="H27" s="163">
        <f t="shared" si="0"/>
        <v>33</v>
      </c>
      <c r="I27" s="85"/>
      <c r="J27" s="52">
        <v>29</v>
      </c>
      <c r="K27" s="52">
        <v>18</v>
      </c>
      <c r="L27" s="52">
        <v>15</v>
      </c>
      <c r="M27" s="52">
        <v>15</v>
      </c>
      <c r="N27" s="52">
        <v>4</v>
      </c>
      <c r="O27" s="163">
        <f t="shared" si="1"/>
        <v>81</v>
      </c>
      <c r="P27" s="165">
        <f t="shared" si="2"/>
        <v>114</v>
      </c>
    </row>
    <row r="28" spans="3:16" ht="30" customHeight="1">
      <c r="C28" s="28"/>
      <c r="D28" s="29"/>
      <c r="E28" s="34" t="s">
        <v>54</v>
      </c>
      <c r="F28" s="52">
        <v>31</v>
      </c>
      <c r="G28" s="52">
        <v>21</v>
      </c>
      <c r="H28" s="163">
        <f t="shared" si="0"/>
        <v>52</v>
      </c>
      <c r="I28" s="85"/>
      <c r="J28" s="52">
        <v>29</v>
      </c>
      <c r="K28" s="52">
        <v>15</v>
      </c>
      <c r="L28" s="52">
        <v>10</v>
      </c>
      <c r="M28" s="52">
        <v>6</v>
      </c>
      <c r="N28" s="52">
        <v>2</v>
      </c>
      <c r="O28" s="163">
        <f t="shared" si="1"/>
        <v>62</v>
      </c>
      <c r="P28" s="165">
        <f t="shared" si="2"/>
        <v>114</v>
      </c>
    </row>
    <row r="29" spans="3:16" ht="30" customHeight="1">
      <c r="C29" s="28"/>
      <c r="D29" s="36" t="s">
        <v>55</v>
      </c>
      <c r="E29" s="37"/>
      <c r="F29" s="52">
        <v>21</v>
      </c>
      <c r="G29" s="52">
        <v>14</v>
      </c>
      <c r="H29" s="163">
        <f t="shared" si="0"/>
        <v>35</v>
      </c>
      <c r="I29" s="85"/>
      <c r="J29" s="52">
        <v>80</v>
      </c>
      <c r="K29" s="52">
        <v>68</v>
      </c>
      <c r="L29" s="52">
        <v>54</v>
      </c>
      <c r="M29" s="52">
        <v>57</v>
      </c>
      <c r="N29" s="52">
        <v>28</v>
      </c>
      <c r="O29" s="163">
        <f t="shared" si="1"/>
        <v>287</v>
      </c>
      <c r="P29" s="165">
        <f t="shared" si="2"/>
        <v>322</v>
      </c>
    </row>
    <row r="30" spans="3:16" ht="30" customHeight="1" thickBot="1">
      <c r="C30" s="38"/>
      <c r="D30" s="39" t="s">
        <v>56</v>
      </c>
      <c r="E30" s="40"/>
      <c r="F30" s="54">
        <v>1126</v>
      </c>
      <c r="G30" s="54">
        <v>1186</v>
      </c>
      <c r="H30" s="166">
        <f t="shared" si="0"/>
        <v>2312</v>
      </c>
      <c r="I30" s="86"/>
      <c r="J30" s="54">
        <v>3276</v>
      </c>
      <c r="K30" s="54">
        <v>1856</v>
      </c>
      <c r="L30" s="54">
        <v>1065</v>
      </c>
      <c r="M30" s="54">
        <v>813</v>
      </c>
      <c r="N30" s="54">
        <v>325</v>
      </c>
      <c r="O30" s="166">
        <f t="shared" si="1"/>
        <v>7335</v>
      </c>
      <c r="P30" s="167">
        <f t="shared" si="2"/>
        <v>9647</v>
      </c>
    </row>
    <row r="31" spans="3:16" ht="30" customHeight="1">
      <c r="C31" s="25" t="s">
        <v>57</v>
      </c>
      <c r="D31" s="41"/>
      <c r="E31" s="42"/>
      <c r="F31" s="158">
        <f>SUM(F32:F40)</f>
        <v>18</v>
      </c>
      <c r="G31" s="158">
        <f>SUM(G32:G40)</f>
        <v>19</v>
      </c>
      <c r="H31" s="159">
        <f t="shared" si="0"/>
        <v>37</v>
      </c>
      <c r="I31" s="160"/>
      <c r="J31" s="158">
        <f>SUM(J32:J40)</f>
        <v>1179</v>
      </c>
      <c r="K31" s="158">
        <f>SUM(K32:K40)</f>
        <v>786</v>
      </c>
      <c r="L31" s="158">
        <f>SUM(L32:L40)</f>
        <v>609</v>
      </c>
      <c r="M31" s="158">
        <f>SUM(M32:M40)</f>
        <v>552</v>
      </c>
      <c r="N31" s="158">
        <f>SUM(N32:N40)</f>
        <v>290</v>
      </c>
      <c r="O31" s="159">
        <f t="shared" si="1"/>
        <v>3416</v>
      </c>
      <c r="P31" s="161">
        <f t="shared" si="2"/>
        <v>3453</v>
      </c>
    </row>
    <row r="32" spans="3:16" ht="30" customHeight="1">
      <c r="C32" s="43"/>
      <c r="D32" s="36" t="s">
        <v>58</v>
      </c>
      <c r="E32" s="37"/>
      <c r="F32" s="156">
        <v>0</v>
      </c>
      <c r="G32" s="156">
        <v>0</v>
      </c>
      <c r="H32" s="168">
        <f t="shared" si="0"/>
        <v>0</v>
      </c>
      <c r="I32" s="53"/>
      <c r="J32" s="156">
        <v>87</v>
      </c>
      <c r="K32" s="156">
        <v>150</v>
      </c>
      <c r="L32" s="156">
        <v>105</v>
      </c>
      <c r="M32" s="156">
        <v>70</v>
      </c>
      <c r="N32" s="156">
        <v>17</v>
      </c>
      <c r="O32" s="168">
        <f t="shared" si="1"/>
        <v>429</v>
      </c>
      <c r="P32" s="169">
        <f t="shared" si="2"/>
        <v>429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62">
        <f t="shared" si="0"/>
        <v>0</v>
      </c>
      <c r="I33" s="53"/>
      <c r="J33" s="52">
        <v>0</v>
      </c>
      <c r="K33" s="52">
        <v>3</v>
      </c>
      <c r="L33" s="52">
        <v>0</v>
      </c>
      <c r="M33" s="52">
        <v>0</v>
      </c>
      <c r="N33" s="52">
        <v>0</v>
      </c>
      <c r="O33" s="163">
        <f t="shared" si="1"/>
        <v>3</v>
      </c>
      <c r="P33" s="165">
        <f t="shared" si="2"/>
        <v>3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62">
        <f t="shared" si="0"/>
        <v>0</v>
      </c>
      <c r="I34" s="53"/>
      <c r="J34" s="52">
        <v>803</v>
      </c>
      <c r="K34" s="52">
        <v>440</v>
      </c>
      <c r="L34" s="52">
        <v>215</v>
      </c>
      <c r="M34" s="52">
        <v>114</v>
      </c>
      <c r="N34" s="52">
        <v>38</v>
      </c>
      <c r="O34" s="163">
        <f t="shared" si="1"/>
        <v>1610</v>
      </c>
      <c r="P34" s="165">
        <f t="shared" si="2"/>
        <v>1610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3</v>
      </c>
      <c r="H35" s="162">
        <f t="shared" si="0"/>
        <v>3</v>
      </c>
      <c r="I35" s="85"/>
      <c r="J35" s="52">
        <v>40</v>
      </c>
      <c r="K35" s="52">
        <v>26</v>
      </c>
      <c r="L35" s="52">
        <v>44</v>
      </c>
      <c r="M35" s="52">
        <v>26</v>
      </c>
      <c r="N35" s="52">
        <v>22</v>
      </c>
      <c r="O35" s="163">
        <f t="shared" si="1"/>
        <v>158</v>
      </c>
      <c r="P35" s="165">
        <f t="shared" si="2"/>
        <v>161</v>
      </c>
    </row>
    <row r="36" spans="3:16" ht="30" customHeight="1">
      <c r="C36" s="28"/>
      <c r="D36" s="36" t="s">
        <v>61</v>
      </c>
      <c r="E36" s="37"/>
      <c r="F36" s="52">
        <v>18</v>
      </c>
      <c r="G36" s="52">
        <v>14</v>
      </c>
      <c r="H36" s="162">
        <f t="shared" si="0"/>
        <v>32</v>
      </c>
      <c r="I36" s="85"/>
      <c r="J36" s="52">
        <v>112</v>
      </c>
      <c r="K36" s="52">
        <v>51</v>
      </c>
      <c r="L36" s="52">
        <v>52</v>
      </c>
      <c r="M36" s="52">
        <v>25</v>
      </c>
      <c r="N36" s="52">
        <v>6</v>
      </c>
      <c r="O36" s="163">
        <f t="shared" si="1"/>
        <v>246</v>
      </c>
      <c r="P36" s="165">
        <f t="shared" si="2"/>
        <v>278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</v>
      </c>
      <c r="H37" s="162">
        <f t="shared" si="0"/>
        <v>2</v>
      </c>
      <c r="I37" s="53"/>
      <c r="J37" s="52">
        <v>132</v>
      </c>
      <c r="K37" s="52">
        <v>107</v>
      </c>
      <c r="L37" s="52">
        <v>100</v>
      </c>
      <c r="M37" s="52">
        <v>61</v>
      </c>
      <c r="N37" s="52">
        <v>23</v>
      </c>
      <c r="O37" s="163">
        <f t="shared" si="1"/>
        <v>423</v>
      </c>
      <c r="P37" s="165">
        <f t="shared" si="2"/>
        <v>425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62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63">
        <f t="shared" si="1"/>
        <v>0</v>
      </c>
      <c r="P38" s="165">
        <f t="shared" si="2"/>
        <v>0</v>
      </c>
    </row>
    <row r="39" spans="3:16" ht="30" customHeight="1">
      <c r="C39" s="28"/>
      <c r="D39" s="147" t="s">
        <v>64</v>
      </c>
      <c r="E39" s="148"/>
      <c r="F39" s="52">
        <v>0</v>
      </c>
      <c r="G39" s="52">
        <v>0</v>
      </c>
      <c r="H39" s="163">
        <f t="shared" si="0"/>
        <v>0</v>
      </c>
      <c r="I39" s="53"/>
      <c r="J39" s="52">
        <v>1</v>
      </c>
      <c r="K39" s="52">
        <v>3</v>
      </c>
      <c r="L39" s="52">
        <v>89</v>
      </c>
      <c r="M39" s="52">
        <v>246</v>
      </c>
      <c r="N39" s="52">
        <v>180</v>
      </c>
      <c r="O39" s="163">
        <f t="shared" si="1"/>
        <v>519</v>
      </c>
      <c r="P39" s="165">
        <f t="shared" si="2"/>
        <v>519</v>
      </c>
    </row>
    <row r="40" spans="3:16" ht="30" customHeight="1" thickBot="1">
      <c r="C40" s="38"/>
      <c r="D40" s="149" t="s">
        <v>65</v>
      </c>
      <c r="E40" s="150"/>
      <c r="F40" s="157">
        <v>0</v>
      </c>
      <c r="G40" s="157">
        <v>0</v>
      </c>
      <c r="H40" s="170">
        <f t="shared" si="0"/>
        <v>0</v>
      </c>
      <c r="I40" s="55"/>
      <c r="J40" s="157">
        <v>4</v>
      </c>
      <c r="K40" s="157">
        <v>6</v>
      </c>
      <c r="L40" s="157">
        <v>4</v>
      </c>
      <c r="M40" s="157">
        <v>10</v>
      </c>
      <c r="N40" s="157">
        <v>4</v>
      </c>
      <c r="O40" s="170">
        <f t="shared" si="1"/>
        <v>28</v>
      </c>
      <c r="P40" s="171">
        <f t="shared" si="2"/>
        <v>28</v>
      </c>
    </row>
    <row r="41" spans="3:16" ht="30" customHeight="1">
      <c r="C41" s="25" t="s">
        <v>66</v>
      </c>
      <c r="D41" s="41"/>
      <c r="E41" s="42"/>
      <c r="F41" s="158">
        <f>SUM(F42:F45)</f>
        <v>0</v>
      </c>
      <c r="G41" s="158">
        <f>SUM(G42:G45)</f>
        <v>0</v>
      </c>
      <c r="H41" s="159">
        <f t="shared" si="0"/>
        <v>0</v>
      </c>
      <c r="I41" s="172"/>
      <c r="J41" s="158">
        <f>SUM(J42:J45)</f>
        <v>167</v>
      </c>
      <c r="K41" s="158">
        <f>SUM(K42:K45)</f>
        <v>150</v>
      </c>
      <c r="L41" s="158">
        <f>SUM(L42:L45)</f>
        <v>406</v>
      </c>
      <c r="M41" s="158">
        <f>SUM(M42:M45)</f>
        <v>917</v>
      </c>
      <c r="N41" s="158">
        <f>SUM(N42:N45)</f>
        <v>541</v>
      </c>
      <c r="O41" s="159">
        <f t="shared" si="1"/>
        <v>2181</v>
      </c>
      <c r="P41" s="161">
        <f t="shared" si="2"/>
        <v>2181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63">
        <f t="shared" si="0"/>
        <v>0</v>
      </c>
      <c r="I42" s="53"/>
      <c r="J42" s="52">
        <v>3</v>
      </c>
      <c r="K42" s="52">
        <v>9</v>
      </c>
      <c r="L42" s="52">
        <v>191</v>
      </c>
      <c r="M42" s="52">
        <v>515</v>
      </c>
      <c r="N42" s="52">
        <v>341</v>
      </c>
      <c r="O42" s="179">
        <f t="shared" si="1"/>
        <v>1059</v>
      </c>
      <c r="P42" s="165">
        <f t="shared" si="2"/>
        <v>1059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63">
        <f t="shared" si="0"/>
        <v>0</v>
      </c>
      <c r="I43" s="53"/>
      <c r="J43" s="52">
        <v>153</v>
      </c>
      <c r="K43" s="52">
        <v>127</v>
      </c>
      <c r="L43" s="52">
        <v>178</v>
      </c>
      <c r="M43" s="52">
        <v>216</v>
      </c>
      <c r="N43" s="52">
        <v>92</v>
      </c>
      <c r="O43" s="179">
        <f t="shared" si="1"/>
        <v>766</v>
      </c>
      <c r="P43" s="165">
        <f t="shared" si="2"/>
        <v>766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0">
        <f t="shared" si="0"/>
        <v>0</v>
      </c>
      <c r="I44" s="53"/>
      <c r="J44" s="52">
        <v>0</v>
      </c>
      <c r="K44" s="52">
        <v>2</v>
      </c>
      <c r="L44" s="52">
        <v>4</v>
      </c>
      <c r="M44" s="52">
        <v>15</v>
      </c>
      <c r="N44" s="52">
        <v>6</v>
      </c>
      <c r="O44" s="179">
        <f t="shared" si="1"/>
        <v>27</v>
      </c>
      <c r="P44" s="165">
        <f t="shared" si="2"/>
        <v>27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66">
        <f t="shared" si="0"/>
        <v>0</v>
      </c>
      <c r="I45" s="56"/>
      <c r="J45" s="54">
        <v>11</v>
      </c>
      <c r="K45" s="54">
        <v>12</v>
      </c>
      <c r="L45" s="54">
        <v>33</v>
      </c>
      <c r="M45" s="54">
        <v>171</v>
      </c>
      <c r="N45" s="54">
        <v>102</v>
      </c>
      <c r="O45" s="181">
        <f t="shared" si="1"/>
        <v>329</v>
      </c>
      <c r="P45" s="167">
        <f t="shared" si="2"/>
        <v>329</v>
      </c>
    </row>
    <row r="46" spans="3:16" ht="30" customHeight="1" thickBot="1">
      <c r="C46" s="151" t="s">
        <v>70</v>
      </c>
      <c r="D46" s="152"/>
      <c r="E46" s="153"/>
      <c r="F46" s="175">
        <f>SUM(F10,F31,F41)</f>
        <v>2534</v>
      </c>
      <c r="G46" s="175">
        <f>SUM(G10,G31,G41)</f>
        <v>2732</v>
      </c>
      <c r="H46" s="176">
        <f t="shared" si="0"/>
        <v>5266</v>
      </c>
      <c r="I46" s="177"/>
      <c r="J46" s="175">
        <f>SUM(J10,J31,J41)</f>
        <v>10951</v>
      </c>
      <c r="K46" s="175">
        <f>SUM(K10,K31,K41)</f>
        <v>7311</v>
      </c>
      <c r="L46" s="175">
        <f>SUM(L10,L31,L41)</f>
        <v>4793</v>
      </c>
      <c r="M46" s="175">
        <f>SUM(M10,M31,M41)</f>
        <v>4541</v>
      </c>
      <c r="N46" s="175">
        <f>SUM(N10,N31,N41)</f>
        <v>2131</v>
      </c>
      <c r="O46" s="176">
        <f t="shared" si="1"/>
        <v>29727</v>
      </c>
      <c r="P46" s="178">
        <f t="shared" si="2"/>
        <v>34993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58">
        <f>SUM(F49,F55,F58,F63,F67,F68)</f>
        <v>2148003</v>
      </c>
      <c r="G48" s="158">
        <f>SUM(G49,G55,G58,G63,G67,G68)</f>
        <v>3207608</v>
      </c>
      <c r="H48" s="159">
        <f t="shared" si="0"/>
        <v>5355611</v>
      </c>
      <c r="I48" s="160"/>
      <c r="J48" s="158">
        <f>SUM(J49,J55,J58,J63,J67,J68)</f>
        <v>28402259</v>
      </c>
      <c r="K48" s="158">
        <f>SUM(K49,K55,K58,K63,K67,K68)</f>
        <v>22065479</v>
      </c>
      <c r="L48" s="158">
        <f>SUM(L49,L55,L58,L63,L67,L68)</f>
        <v>17987054</v>
      </c>
      <c r="M48" s="158">
        <f>SUM(M49,M55,M58,M63,M67,M68)</f>
        <v>17504568</v>
      </c>
      <c r="N48" s="158">
        <f>SUM(N49,N55,N58,N63,N67,N68)</f>
        <v>8476617</v>
      </c>
      <c r="O48" s="159">
        <f t="shared" si="1"/>
        <v>94435977</v>
      </c>
      <c r="P48" s="161">
        <f t="shared" si="2"/>
        <v>99791588</v>
      </c>
      <c r="Q48" s="20"/>
    </row>
    <row r="49" spans="3:16" ht="30" customHeight="1">
      <c r="C49" s="28"/>
      <c r="D49" s="29" t="s">
        <v>38</v>
      </c>
      <c r="E49" s="30"/>
      <c r="F49" s="162">
        <f>SUM(F50:F54)</f>
        <v>252166</v>
      </c>
      <c r="G49" s="162">
        <f>SUM(G50:G54)</f>
        <v>573522</v>
      </c>
      <c r="H49" s="163">
        <f t="shared" si="0"/>
        <v>825688</v>
      </c>
      <c r="I49" s="164"/>
      <c r="J49" s="162">
        <f>SUM(J50:J54)</f>
        <v>5791777</v>
      </c>
      <c r="K49" s="162">
        <f>SUM(K50:K54)</f>
        <v>4190511</v>
      </c>
      <c r="L49" s="162">
        <f>SUM(L50:L54)</f>
        <v>3154352</v>
      </c>
      <c r="M49" s="162">
        <f>SUM(M50:M54)</f>
        <v>3723990</v>
      </c>
      <c r="N49" s="162">
        <f>SUM(N50:N54)</f>
        <v>2578552</v>
      </c>
      <c r="O49" s="163">
        <f t="shared" si="1"/>
        <v>19439182</v>
      </c>
      <c r="P49" s="165">
        <f t="shared" si="2"/>
        <v>20264870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63">
        <f t="shared" si="0"/>
        <v>0</v>
      </c>
      <c r="I50" s="85"/>
      <c r="J50" s="52">
        <v>3698585</v>
      </c>
      <c r="K50" s="52">
        <v>2341980</v>
      </c>
      <c r="L50" s="52">
        <v>1882544</v>
      </c>
      <c r="M50" s="52">
        <v>1989977</v>
      </c>
      <c r="N50" s="52">
        <v>1449507</v>
      </c>
      <c r="O50" s="179">
        <f t="shared" si="1"/>
        <v>11362593</v>
      </c>
      <c r="P50" s="165">
        <f t="shared" si="2"/>
        <v>11362593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7263</v>
      </c>
      <c r="H51" s="163">
        <f t="shared" si="0"/>
        <v>7263</v>
      </c>
      <c r="I51" s="85"/>
      <c r="J51" s="52">
        <v>21752</v>
      </c>
      <c r="K51" s="52">
        <v>52943</v>
      </c>
      <c r="L51" s="52">
        <v>151527</v>
      </c>
      <c r="M51" s="52">
        <v>292886</v>
      </c>
      <c r="N51" s="52">
        <v>352646</v>
      </c>
      <c r="O51" s="179">
        <f t="shared" si="1"/>
        <v>871754</v>
      </c>
      <c r="P51" s="165">
        <f t="shared" si="2"/>
        <v>879017</v>
      </c>
    </row>
    <row r="52" spans="3:16" ht="30" customHeight="1">
      <c r="C52" s="28"/>
      <c r="D52" s="29"/>
      <c r="E52" s="31" t="s">
        <v>41</v>
      </c>
      <c r="F52" s="52">
        <v>113971</v>
      </c>
      <c r="G52" s="52">
        <v>273502</v>
      </c>
      <c r="H52" s="163">
        <f t="shared" si="0"/>
        <v>387473</v>
      </c>
      <c r="I52" s="85"/>
      <c r="J52" s="52">
        <v>949546</v>
      </c>
      <c r="K52" s="52">
        <v>811663</v>
      </c>
      <c r="L52" s="52">
        <v>476358</v>
      </c>
      <c r="M52" s="52">
        <v>767423</v>
      </c>
      <c r="N52" s="52">
        <v>525070</v>
      </c>
      <c r="O52" s="179">
        <f t="shared" si="1"/>
        <v>3530060</v>
      </c>
      <c r="P52" s="165">
        <f t="shared" si="2"/>
        <v>3917533</v>
      </c>
    </row>
    <row r="53" spans="3:16" ht="30" customHeight="1">
      <c r="C53" s="28"/>
      <c r="D53" s="29"/>
      <c r="E53" s="31" t="s">
        <v>42</v>
      </c>
      <c r="F53" s="52">
        <v>91540</v>
      </c>
      <c r="G53" s="52">
        <v>241856</v>
      </c>
      <c r="H53" s="163">
        <f t="shared" si="0"/>
        <v>333396</v>
      </c>
      <c r="I53" s="85"/>
      <c r="J53" s="52">
        <v>578796</v>
      </c>
      <c r="K53" s="52">
        <v>446438</v>
      </c>
      <c r="L53" s="52">
        <v>304761</v>
      </c>
      <c r="M53" s="52">
        <v>355425</v>
      </c>
      <c r="N53" s="52">
        <v>108597</v>
      </c>
      <c r="O53" s="179">
        <f t="shared" si="1"/>
        <v>1794017</v>
      </c>
      <c r="P53" s="165">
        <f t="shared" si="2"/>
        <v>2127413</v>
      </c>
    </row>
    <row r="54" spans="3:16" ht="30" customHeight="1">
      <c r="C54" s="28"/>
      <c r="D54" s="29"/>
      <c r="E54" s="31" t="s">
        <v>43</v>
      </c>
      <c r="F54" s="52">
        <v>46655</v>
      </c>
      <c r="G54" s="52">
        <v>50901</v>
      </c>
      <c r="H54" s="163">
        <f t="shared" si="0"/>
        <v>97556</v>
      </c>
      <c r="I54" s="85"/>
      <c r="J54" s="52">
        <v>543098</v>
      </c>
      <c r="K54" s="52">
        <v>537487</v>
      </c>
      <c r="L54" s="52">
        <v>339162</v>
      </c>
      <c r="M54" s="52">
        <v>318279</v>
      </c>
      <c r="N54" s="52">
        <v>142732</v>
      </c>
      <c r="O54" s="179">
        <f t="shared" si="1"/>
        <v>1880758</v>
      </c>
      <c r="P54" s="165">
        <f t="shared" si="2"/>
        <v>1978314</v>
      </c>
    </row>
    <row r="55" spans="3:16" ht="30" customHeight="1">
      <c r="C55" s="28"/>
      <c r="D55" s="32" t="s">
        <v>44</v>
      </c>
      <c r="E55" s="33"/>
      <c r="F55" s="162">
        <f>SUM(F56:F57)</f>
        <v>741633</v>
      </c>
      <c r="G55" s="162">
        <f>SUM(G56:G57)</f>
        <v>1238473</v>
      </c>
      <c r="H55" s="163">
        <f t="shared" si="0"/>
        <v>1980106</v>
      </c>
      <c r="I55" s="164"/>
      <c r="J55" s="162">
        <f>SUM(J56:J57)</f>
        <v>14556607</v>
      </c>
      <c r="K55" s="162">
        <f>SUM(K56:K57)</f>
        <v>11190310</v>
      </c>
      <c r="L55" s="162">
        <f>SUM(L56:L57)</f>
        <v>7505907</v>
      </c>
      <c r="M55" s="162">
        <f>SUM(M56:M57)</f>
        <v>7014669</v>
      </c>
      <c r="N55" s="162">
        <f>SUM(N56:N57)</f>
        <v>2977067</v>
      </c>
      <c r="O55" s="163">
        <f t="shared" si="1"/>
        <v>43244560</v>
      </c>
      <c r="P55" s="165">
        <f t="shared" si="2"/>
        <v>45224666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63">
        <f t="shared" si="0"/>
        <v>0</v>
      </c>
      <c r="I56" s="85"/>
      <c r="J56" s="52">
        <v>11683317</v>
      </c>
      <c r="K56" s="52">
        <v>8824894</v>
      </c>
      <c r="L56" s="52">
        <v>6330049</v>
      </c>
      <c r="M56" s="52">
        <v>5986242</v>
      </c>
      <c r="N56" s="52">
        <v>2771001</v>
      </c>
      <c r="O56" s="163">
        <f t="shared" si="1"/>
        <v>35595503</v>
      </c>
      <c r="P56" s="165">
        <f t="shared" si="2"/>
        <v>35595503</v>
      </c>
    </row>
    <row r="57" spans="3:16" ht="30" customHeight="1">
      <c r="C57" s="28"/>
      <c r="D57" s="29"/>
      <c r="E57" s="31" t="s">
        <v>46</v>
      </c>
      <c r="F57" s="52">
        <v>741633</v>
      </c>
      <c r="G57" s="52">
        <v>1238473</v>
      </c>
      <c r="H57" s="163">
        <f t="shared" si="0"/>
        <v>1980106</v>
      </c>
      <c r="I57" s="85"/>
      <c r="J57" s="52">
        <v>2873290</v>
      </c>
      <c r="K57" s="52">
        <v>2365416</v>
      </c>
      <c r="L57" s="52">
        <v>1175858</v>
      </c>
      <c r="M57" s="52">
        <v>1028427</v>
      </c>
      <c r="N57" s="52">
        <v>206066</v>
      </c>
      <c r="O57" s="163">
        <f t="shared" si="1"/>
        <v>7649057</v>
      </c>
      <c r="P57" s="165">
        <f t="shared" si="2"/>
        <v>9629163</v>
      </c>
    </row>
    <row r="58" spans="3:16" ht="30" customHeight="1">
      <c r="C58" s="28"/>
      <c r="D58" s="32" t="s">
        <v>47</v>
      </c>
      <c r="E58" s="33"/>
      <c r="F58" s="162">
        <f>SUM(F59:F62)</f>
        <v>14968</v>
      </c>
      <c r="G58" s="162">
        <f>SUM(G59:G62)</f>
        <v>42586</v>
      </c>
      <c r="H58" s="163">
        <f t="shared" si="0"/>
        <v>57554</v>
      </c>
      <c r="I58" s="164"/>
      <c r="J58" s="162">
        <f>SUM(J59:J62)</f>
        <v>1080975</v>
      </c>
      <c r="K58" s="162">
        <f>SUM(K59:K62)</f>
        <v>975935</v>
      </c>
      <c r="L58" s="162">
        <f>SUM(L59:L62)</f>
        <v>2971016</v>
      </c>
      <c r="M58" s="162">
        <f>SUM(M59:M62)</f>
        <v>2830504</v>
      </c>
      <c r="N58" s="162">
        <f>SUM(N59:N62)</f>
        <v>1115719</v>
      </c>
      <c r="O58" s="163">
        <f t="shared" si="1"/>
        <v>8974149</v>
      </c>
      <c r="P58" s="165">
        <f t="shared" si="2"/>
        <v>9031703</v>
      </c>
    </row>
    <row r="59" spans="3:16" ht="30" customHeight="1">
      <c r="C59" s="28"/>
      <c r="D59" s="29"/>
      <c r="E59" s="31" t="s">
        <v>48</v>
      </c>
      <c r="F59" s="52">
        <v>10303</v>
      </c>
      <c r="G59" s="52">
        <v>38361</v>
      </c>
      <c r="H59" s="163">
        <f t="shared" si="0"/>
        <v>48664</v>
      </c>
      <c r="I59" s="85"/>
      <c r="J59" s="52">
        <v>819709</v>
      </c>
      <c r="K59" s="52">
        <v>815797</v>
      </c>
      <c r="L59" s="52">
        <v>2717301</v>
      </c>
      <c r="M59" s="52">
        <v>2704485</v>
      </c>
      <c r="N59" s="52">
        <v>1071887</v>
      </c>
      <c r="O59" s="163">
        <f t="shared" si="1"/>
        <v>8129179</v>
      </c>
      <c r="P59" s="165">
        <f t="shared" si="2"/>
        <v>8177843</v>
      </c>
    </row>
    <row r="60" spans="3:16" ht="30" customHeight="1">
      <c r="C60" s="28"/>
      <c r="D60" s="29"/>
      <c r="E60" s="34" t="s">
        <v>49</v>
      </c>
      <c r="F60" s="52">
        <v>4665</v>
      </c>
      <c r="G60" s="52">
        <v>4225</v>
      </c>
      <c r="H60" s="163">
        <f t="shared" si="0"/>
        <v>8890</v>
      </c>
      <c r="I60" s="85"/>
      <c r="J60" s="52">
        <v>261266</v>
      </c>
      <c r="K60" s="52">
        <v>160138</v>
      </c>
      <c r="L60" s="52">
        <v>253715</v>
      </c>
      <c r="M60" s="52">
        <v>126019</v>
      </c>
      <c r="N60" s="52">
        <v>43832</v>
      </c>
      <c r="O60" s="163">
        <f t="shared" si="1"/>
        <v>844970</v>
      </c>
      <c r="P60" s="165">
        <f t="shared" si="2"/>
        <v>853860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63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63">
        <f t="shared" si="1"/>
        <v>0</v>
      </c>
      <c r="P61" s="165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63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63">
        <f t="shared" si="1"/>
        <v>0</v>
      </c>
      <c r="P62" s="165">
        <f t="shared" si="2"/>
        <v>0</v>
      </c>
    </row>
    <row r="63" spans="3:16" ht="30" customHeight="1">
      <c r="C63" s="28"/>
      <c r="D63" s="32" t="s">
        <v>51</v>
      </c>
      <c r="E63" s="33"/>
      <c r="F63" s="162">
        <f>SUM(F64)</f>
        <v>488136</v>
      </c>
      <c r="G63" s="162">
        <f>SUM(G64)</f>
        <v>688001</v>
      </c>
      <c r="H63" s="163">
        <f t="shared" si="0"/>
        <v>1176137</v>
      </c>
      <c r="I63" s="164"/>
      <c r="J63" s="162">
        <f>SUM(J64)</f>
        <v>1366202</v>
      </c>
      <c r="K63" s="162">
        <f>SUM(K64)</f>
        <v>1929601</v>
      </c>
      <c r="L63" s="162">
        <f>SUM(L64)</f>
        <v>1440506</v>
      </c>
      <c r="M63" s="162">
        <f>SUM(M64)</f>
        <v>1205305</v>
      </c>
      <c r="N63" s="162">
        <f>SUM(N64)</f>
        <v>553307</v>
      </c>
      <c r="O63" s="163">
        <f t="shared" si="1"/>
        <v>6494921</v>
      </c>
      <c r="P63" s="165">
        <f t="shared" si="2"/>
        <v>7671058</v>
      </c>
    </row>
    <row r="64" spans="3:16" ht="30" customHeight="1">
      <c r="C64" s="28"/>
      <c r="D64" s="29"/>
      <c r="E64" s="34" t="s">
        <v>52</v>
      </c>
      <c r="F64" s="52">
        <v>488136</v>
      </c>
      <c r="G64" s="52">
        <v>688001</v>
      </c>
      <c r="H64" s="163">
        <f t="shared" si="0"/>
        <v>1176137</v>
      </c>
      <c r="I64" s="85"/>
      <c r="J64" s="52">
        <v>1366202</v>
      </c>
      <c r="K64" s="52">
        <v>1929601</v>
      </c>
      <c r="L64" s="52">
        <v>1440506</v>
      </c>
      <c r="M64" s="52">
        <v>1205305</v>
      </c>
      <c r="N64" s="52">
        <v>553307</v>
      </c>
      <c r="O64" s="163">
        <f t="shared" si="1"/>
        <v>6494921</v>
      </c>
      <c r="P64" s="165">
        <f t="shared" si="2"/>
        <v>7671058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63">
        <f t="shared" si="0"/>
        <v>0</v>
      </c>
      <c r="I65" s="85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63">
        <f t="shared" si="1"/>
        <v>0</v>
      </c>
      <c r="P65" s="165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63">
        <f t="shared" si="0"/>
        <v>0</v>
      </c>
      <c r="I66" s="85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63">
        <f t="shared" si="1"/>
        <v>0</v>
      </c>
      <c r="P66" s="165">
        <f t="shared" si="2"/>
        <v>0</v>
      </c>
    </row>
    <row r="67" spans="3:16" ht="30" customHeight="1">
      <c r="C67" s="28"/>
      <c r="D67" s="36" t="s">
        <v>55</v>
      </c>
      <c r="E67" s="37"/>
      <c r="F67" s="52">
        <v>142912</v>
      </c>
      <c r="G67" s="52">
        <v>132957</v>
      </c>
      <c r="H67" s="163">
        <f t="shared" si="0"/>
        <v>275869</v>
      </c>
      <c r="I67" s="85"/>
      <c r="J67" s="52">
        <v>1364226</v>
      </c>
      <c r="K67" s="52">
        <v>1361721</v>
      </c>
      <c r="L67" s="52">
        <v>1183105</v>
      </c>
      <c r="M67" s="52">
        <v>1436996</v>
      </c>
      <c r="N67" s="52">
        <v>749723</v>
      </c>
      <c r="O67" s="163">
        <f t="shared" si="1"/>
        <v>6095771</v>
      </c>
      <c r="P67" s="165">
        <f t="shared" si="2"/>
        <v>6371640</v>
      </c>
    </row>
    <row r="68" spans="3:16" ht="30" customHeight="1" thickBot="1">
      <c r="C68" s="38"/>
      <c r="D68" s="39" t="s">
        <v>56</v>
      </c>
      <c r="E68" s="40"/>
      <c r="F68" s="54">
        <v>508188</v>
      </c>
      <c r="G68" s="54">
        <v>532069</v>
      </c>
      <c r="H68" s="166">
        <f t="shared" si="0"/>
        <v>1040257</v>
      </c>
      <c r="I68" s="86"/>
      <c r="J68" s="54">
        <v>4242472</v>
      </c>
      <c r="K68" s="54">
        <v>2417401</v>
      </c>
      <c r="L68" s="54">
        <v>1732168</v>
      </c>
      <c r="M68" s="54">
        <v>1293104</v>
      </c>
      <c r="N68" s="54">
        <v>502249</v>
      </c>
      <c r="O68" s="166">
        <f t="shared" si="1"/>
        <v>10187394</v>
      </c>
      <c r="P68" s="167">
        <f t="shared" si="2"/>
        <v>11227651</v>
      </c>
    </row>
    <row r="69" spans="3:16" ht="30" customHeight="1">
      <c r="C69" s="25" t="s">
        <v>57</v>
      </c>
      <c r="D69" s="41"/>
      <c r="E69" s="42"/>
      <c r="F69" s="158">
        <f>SUM(F70:F78)</f>
        <v>95073</v>
      </c>
      <c r="G69" s="158">
        <f>SUM(G70:G78)</f>
        <v>200257</v>
      </c>
      <c r="H69" s="159">
        <f t="shared" si="0"/>
        <v>295330</v>
      </c>
      <c r="I69" s="160"/>
      <c r="J69" s="158">
        <f>SUM(J70:J78)</f>
        <v>11554290</v>
      </c>
      <c r="K69" s="158">
        <f>SUM(K70:K78)</f>
        <v>10565348</v>
      </c>
      <c r="L69" s="158">
        <f>SUM(L70:L78)</f>
        <v>12313732</v>
      </c>
      <c r="M69" s="158">
        <f>SUM(M70:M78)</f>
        <v>14649539</v>
      </c>
      <c r="N69" s="158">
        <f>SUM(N70:N78)</f>
        <v>9093666</v>
      </c>
      <c r="O69" s="159">
        <f t="shared" si="1"/>
        <v>58176575</v>
      </c>
      <c r="P69" s="161">
        <f t="shared" si="2"/>
        <v>58471905</v>
      </c>
    </row>
    <row r="70" spans="3:16" ht="30" customHeight="1">
      <c r="C70" s="43"/>
      <c r="D70" s="36" t="s">
        <v>58</v>
      </c>
      <c r="E70" s="37"/>
      <c r="F70" s="156">
        <v>0</v>
      </c>
      <c r="G70" s="156">
        <v>0</v>
      </c>
      <c r="H70" s="168">
        <f t="shared" si="0"/>
        <v>0</v>
      </c>
      <c r="I70" s="53"/>
      <c r="J70" s="156">
        <v>657320</v>
      </c>
      <c r="K70" s="156">
        <v>1834340</v>
      </c>
      <c r="L70" s="156">
        <v>1994535</v>
      </c>
      <c r="M70" s="156">
        <v>1696405</v>
      </c>
      <c r="N70" s="156">
        <v>490780</v>
      </c>
      <c r="O70" s="168">
        <f t="shared" si="1"/>
        <v>6673380</v>
      </c>
      <c r="P70" s="169">
        <f t="shared" si="2"/>
        <v>6673380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62">
        <f t="shared" si="0"/>
        <v>0</v>
      </c>
      <c r="I71" s="53"/>
      <c r="J71" s="52">
        <v>0</v>
      </c>
      <c r="K71" s="52">
        <v>44213</v>
      </c>
      <c r="L71" s="52">
        <v>0</v>
      </c>
      <c r="M71" s="52">
        <v>0</v>
      </c>
      <c r="N71" s="52">
        <v>0</v>
      </c>
      <c r="O71" s="163">
        <f t="shared" si="1"/>
        <v>44213</v>
      </c>
      <c r="P71" s="165">
        <f t="shared" si="2"/>
        <v>44213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62">
        <f t="shared" si="0"/>
        <v>0</v>
      </c>
      <c r="I72" s="53"/>
      <c r="J72" s="52">
        <v>5319412</v>
      </c>
      <c r="K72" s="52">
        <v>4091561</v>
      </c>
      <c r="L72" s="52">
        <v>2514703</v>
      </c>
      <c r="M72" s="52">
        <v>1809624</v>
      </c>
      <c r="N72" s="52">
        <v>785896</v>
      </c>
      <c r="O72" s="163">
        <f t="shared" si="1"/>
        <v>14521196</v>
      </c>
      <c r="P72" s="165">
        <f t="shared" si="2"/>
        <v>14521196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18886</v>
      </c>
      <c r="H73" s="162">
        <f t="shared" si="0"/>
        <v>18886</v>
      </c>
      <c r="I73" s="85"/>
      <c r="J73" s="52">
        <v>388755</v>
      </c>
      <c r="K73" s="52">
        <v>367542</v>
      </c>
      <c r="L73" s="52">
        <v>801251</v>
      </c>
      <c r="M73" s="52">
        <v>546668</v>
      </c>
      <c r="N73" s="52">
        <v>512741</v>
      </c>
      <c r="O73" s="163">
        <f t="shared" si="1"/>
        <v>2616957</v>
      </c>
      <c r="P73" s="165">
        <f t="shared" si="2"/>
        <v>2635843</v>
      </c>
    </row>
    <row r="74" spans="3:16" ht="30" customHeight="1">
      <c r="C74" s="28"/>
      <c r="D74" s="36" t="s">
        <v>61</v>
      </c>
      <c r="E74" s="37"/>
      <c r="F74" s="52">
        <v>95073</v>
      </c>
      <c r="G74" s="52">
        <v>127568</v>
      </c>
      <c r="H74" s="162">
        <f t="shared" si="0"/>
        <v>222641</v>
      </c>
      <c r="I74" s="85"/>
      <c r="J74" s="52">
        <v>1552263</v>
      </c>
      <c r="K74" s="52">
        <v>994130</v>
      </c>
      <c r="L74" s="52">
        <v>1341894</v>
      </c>
      <c r="M74" s="52">
        <v>660802</v>
      </c>
      <c r="N74" s="52">
        <v>167537</v>
      </c>
      <c r="O74" s="163">
        <f t="shared" si="1"/>
        <v>4716626</v>
      </c>
      <c r="P74" s="165">
        <f t="shared" si="2"/>
        <v>4939267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53803</v>
      </c>
      <c r="H75" s="162">
        <f aca="true" t="shared" si="3" ref="H75:H84">SUM(F75:G75)</f>
        <v>53803</v>
      </c>
      <c r="I75" s="53"/>
      <c r="J75" s="52">
        <v>3547186</v>
      </c>
      <c r="K75" s="52">
        <v>3029347</v>
      </c>
      <c r="L75" s="52">
        <v>2943217</v>
      </c>
      <c r="M75" s="52">
        <v>1733938</v>
      </c>
      <c r="N75" s="52">
        <v>684306</v>
      </c>
      <c r="O75" s="163">
        <f aca="true" t="shared" si="4" ref="O75:O84">SUM(I75:N75)</f>
        <v>11937994</v>
      </c>
      <c r="P75" s="165">
        <f aca="true" t="shared" si="5" ref="P75:P84">SUM(O75,H75)</f>
        <v>11991797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62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63">
        <f t="shared" si="4"/>
        <v>0</v>
      </c>
      <c r="P76" s="165">
        <f t="shared" si="5"/>
        <v>0</v>
      </c>
    </row>
    <row r="77" spans="3:16" ht="30" customHeight="1">
      <c r="C77" s="28"/>
      <c r="D77" s="147" t="s">
        <v>64</v>
      </c>
      <c r="E77" s="148"/>
      <c r="F77" s="52">
        <v>0</v>
      </c>
      <c r="G77" s="52">
        <v>0</v>
      </c>
      <c r="H77" s="163">
        <f t="shared" si="3"/>
        <v>0</v>
      </c>
      <c r="I77" s="53"/>
      <c r="J77" s="52">
        <v>27549</v>
      </c>
      <c r="K77" s="52">
        <v>88924</v>
      </c>
      <c r="L77" s="52">
        <v>2605250</v>
      </c>
      <c r="M77" s="52">
        <v>7908411</v>
      </c>
      <c r="N77" s="52">
        <v>6296974</v>
      </c>
      <c r="O77" s="163">
        <f t="shared" si="4"/>
        <v>16927108</v>
      </c>
      <c r="P77" s="165">
        <f t="shared" si="5"/>
        <v>16927108</v>
      </c>
    </row>
    <row r="78" spans="3:16" ht="30" customHeight="1" thickBot="1">
      <c r="C78" s="38"/>
      <c r="D78" s="149" t="s">
        <v>65</v>
      </c>
      <c r="E78" s="150"/>
      <c r="F78" s="157">
        <v>0</v>
      </c>
      <c r="G78" s="157">
        <v>0</v>
      </c>
      <c r="H78" s="170">
        <f t="shared" si="3"/>
        <v>0</v>
      </c>
      <c r="I78" s="55"/>
      <c r="J78" s="157">
        <v>61805</v>
      </c>
      <c r="K78" s="157">
        <v>115291</v>
      </c>
      <c r="L78" s="157">
        <v>112882</v>
      </c>
      <c r="M78" s="157">
        <v>293691</v>
      </c>
      <c r="N78" s="157">
        <v>155432</v>
      </c>
      <c r="O78" s="170">
        <f t="shared" si="4"/>
        <v>739101</v>
      </c>
      <c r="P78" s="171">
        <f t="shared" si="5"/>
        <v>739101</v>
      </c>
    </row>
    <row r="79" spans="3:16" ht="30" customHeight="1">
      <c r="C79" s="25" t="s">
        <v>66</v>
      </c>
      <c r="D79" s="41"/>
      <c r="E79" s="42"/>
      <c r="F79" s="158">
        <f>SUM(F80:F83)</f>
        <v>0</v>
      </c>
      <c r="G79" s="158">
        <f>SUM(G80:G83)</f>
        <v>0</v>
      </c>
      <c r="H79" s="159">
        <f t="shared" si="3"/>
        <v>0</v>
      </c>
      <c r="I79" s="172"/>
      <c r="J79" s="158">
        <f>SUM(J80:J83)</f>
        <v>4465745</v>
      </c>
      <c r="K79" s="158">
        <f>SUM(K80:K83)</f>
        <v>4252443</v>
      </c>
      <c r="L79" s="158">
        <f>SUM(L80:L83)</f>
        <v>12228032</v>
      </c>
      <c r="M79" s="158">
        <f>SUM(M80:M83)</f>
        <v>29248318</v>
      </c>
      <c r="N79" s="158">
        <f>SUM(N80:N83)</f>
        <v>18741310</v>
      </c>
      <c r="O79" s="159">
        <f t="shared" si="4"/>
        <v>68935848</v>
      </c>
      <c r="P79" s="161">
        <f t="shared" si="5"/>
        <v>68935848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63">
        <f t="shared" si="3"/>
        <v>0</v>
      </c>
      <c r="I80" s="53"/>
      <c r="J80" s="52">
        <v>69398</v>
      </c>
      <c r="K80" s="52">
        <v>231511</v>
      </c>
      <c r="L80" s="52">
        <v>5248819</v>
      </c>
      <c r="M80" s="52">
        <v>15185679</v>
      </c>
      <c r="N80" s="52">
        <v>10902608</v>
      </c>
      <c r="O80" s="179">
        <f t="shared" si="4"/>
        <v>31638015</v>
      </c>
      <c r="P80" s="165">
        <f t="shared" si="5"/>
        <v>31638015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63">
        <f t="shared" si="3"/>
        <v>0</v>
      </c>
      <c r="I81" s="53"/>
      <c r="J81" s="52">
        <v>4209826</v>
      </c>
      <c r="K81" s="52">
        <v>3630324</v>
      </c>
      <c r="L81" s="52">
        <v>5698482</v>
      </c>
      <c r="M81" s="52">
        <v>7170395</v>
      </c>
      <c r="N81" s="52">
        <v>3394687</v>
      </c>
      <c r="O81" s="179">
        <f t="shared" si="4"/>
        <v>24103714</v>
      </c>
      <c r="P81" s="165">
        <f t="shared" si="5"/>
        <v>24103714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63">
        <f t="shared" si="3"/>
        <v>0</v>
      </c>
      <c r="I82" s="53"/>
      <c r="J82" s="52">
        <v>0</v>
      </c>
      <c r="K82" s="52">
        <v>53574</v>
      </c>
      <c r="L82" s="52">
        <v>111419</v>
      </c>
      <c r="M82" s="52">
        <v>513346</v>
      </c>
      <c r="N82" s="52">
        <v>219415</v>
      </c>
      <c r="O82" s="179">
        <f t="shared" si="4"/>
        <v>897754</v>
      </c>
      <c r="P82" s="165">
        <f t="shared" si="5"/>
        <v>897754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66">
        <f t="shared" si="3"/>
        <v>0</v>
      </c>
      <c r="I83" s="56"/>
      <c r="J83" s="54">
        <v>186521</v>
      </c>
      <c r="K83" s="54">
        <v>337034</v>
      </c>
      <c r="L83" s="54">
        <v>1169312</v>
      </c>
      <c r="M83" s="54">
        <v>6378898</v>
      </c>
      <c r="N83" s="54">
        <v>4224600</v>
      </c>
      <c r="O83" s="181">
        <f t="shared" si="4"/>
        <v>12296365</v>
      </c>
      <c r="P83" s="167">
        <f t="shared" si="5"/>
        <v>12296365</v>
      </c>
    </row>
    <row r="84" spans="3:16" ht="30" customHeight="1" thickBot="1">
      <c r="C84" s="151" t="s">
        <v>70</v>
      </c>
      <c r="D84" s="152"/>
      <c r="E84" s="152"/>
      <c r="F84" s="175">
        <f>SUM(F48,F69,F79)</f>
        <v>2243076</v>
      </c>
      <c r="G84" s="175">
        <f>SUM(G48,G69,G79)</f>
        <v>3407865</v>
      </c>
      <c r="H84" s="176">
        <f t="shared" si="3"/>
        <v>5650941</v>
      </c>
      <c r="I84" s="177"/>
      <c r="J84" s="175">
        <f>SUM(J48,J69,J79)</f>
        <v>44422294</v>
      </c>
      <c r="K84" s="175">
        <f>SUM(K48,K69,K79)</f>
        <v>36883270</v>
      </c>
      <c r="L84" s="175">
        <f>SUM(L48,L69,L79)</f>
        <v>42528818</v>
      </c>
      <c r="M84" s="175">
        <f>SUM(M48,M69,M79)</f>
        <v>61402425</v>
      </c>
      <c r="N84" s="175">
        <f>SUM(N48,N69,N79)</f>
        <v>36311593</v>
      </c>
      <c r="O84" s="176">
        <f t="shared" si="4"/>
        <v>221548400</v>
      </c>
      <c r="P84" s="178">
        <f t="shared" si="5"/>
        <v>227199341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60" sqref="E60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36" t="s">
        <v>21</v>
      </c>
      <c r="H1" s="136"/>
      <c r="I1" s="136"/>
      <c r="J1" s="136"/>
      <c r="K1" s="136"/>
      <c r="L1" s="136"/>
      <c r="M1" s="136"/>
      <c r="N1" s="98"/>
      <c r="O1" s="4"/>
    </row>
    <row r="2" spans="5:16" ht="30" customHeight="1">
      <c r="E2" s="5"/>
      <c r="G2" s="155" t="s">
        <v>92</v>
      </c>
      <c r="H2" s="155"/>
      <c r="I2" s="155"/>
      <c r="J2" s="155"/>
      <c r="K2" s="155"/>
      <c r="L2" s="155"/>
      <c r="M2" s="155"/>
      <c r="N2" s="6"/>
      <c r="O2" s="120">
        <v>41086</v>
      </c>
      <c r="P2" s="120"/>
    </row>
    <row r="3" spans="5:17" ht="24.75" customHeight="1">
      <c r="E3" s="7"/>
      <c r="F3" s="8"/>
      <c r="N3" s="9"/>
      <c r="O3" s="120"/>
      <c r="P3" s="120"/>
      <c r="Q3" s="10"/>
    </row>
    <row r="4" spans="3:17" ht="24.75" customHeight="1">
      <c r="C4" s="11"/>
      <c r="N4" s="7"/>
      <c r="O4" s="120" t="s">
        <v>31</v>
      </c>
      <c r="P4" s="120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37" t="s">
        <v>32</v>
      </c>
      <c r="D7" s="138"/>
      <c r="E7" s="138"/>
      <c r="F7" s="141" t="s">
        <v>33</v>
      </c>
      <c r="G7" s="142"/>
      <c r="H7" s="142"/>
      <c r="I7" s="143" t="s">
        <v>34</v>
      </c>
      <c r="J7" s="143"/>
      <c r="K7" s="143"/>
      <c r="L7" s="143"/>
      <c r="M7" s="143"/>
      <c r="N7" s="143"/>
      <c r="O7" s="144"/>
      <c r="P7" s="145" t="s">
        <v>6</v>
      </c>
      <c r="Q7" s="20"/>
    </row>
    <row r="8" spans="3:17" ht="42" customHeight="1" thickBot="1">
      <c r="C8" s="139"/>
      <c r="D8" s="140"/>
      <c r="E8" s="140"/>
      <c r="F8" s="99" t="s">
        <v>7</v>
      </c>
      <c r="G8" s="99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46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58">
        <f>SUM(F11,F17,F20,F25,F29,F30)</f>
        <v>25867936</v>
      </c>
      <c r="G10" s="158">
        <f>SUM(G11,G17,G20,G25,G29,G30)</f>
        <v>34223023</v>
      </c>
      <c r="H10" s="159">
        <f>SUM(F10:G10)</f>
        <v>60090959</v>
      </c>
      <c r="I10" s="160"/>
      <c r="J10" s="158">
        <f>SUM(J11,J17,J20,J25,J29,J30)</f>
        <v>287811770</v>
      </c>
      <c r="K10" s="158">
        <f>SUM(K11,K17,K20,K25,K29,K30)</f>
        <v>222668629</v>
      </c>
      <c r="L10" s="158">
        <f>SUM(L11,L17,L20,L25,L29,L30)</f>
        <v>181256327</v>
      </c>
      <c r="M10" s="158">
        <f>SUM(M11,M17,M20,M25,M29,M30)</f>
        <v>176260946</v>
      </c>
      <c r="N10" s="158">
        <f>SUM(N11,N17,N20,N25,N29,N30)</f>
        <v>85370867</v>
      </c>
      <c r="O10" s="159">
        <f>SUM(I10:N10)</f>
        <v>953368539</v>
      </c>
      <c r="P10" s="161">
        <f>SUM(O10,H10)</f>
        <v>1013459498</v>
      </c>
      <c r="Q10" s="20"/>
    </row>
    <row r="11" spans="3:16" ht="30" customHeight="1">
      <c r="C11" s="28"/>
      <c r="D11" s="29" t="s">
        <v>38</v>
      </c>
      <c r="E11" s="30"/>
      <c r="F11" s="162">
        <f>SUM(F12:F16)</f>
        <v>2521660</v>
      </c>
      <c r="G11" s="162">
        <f>SUM(G12:G16)</f>
        <v>5735542</v>
      </c>
      <c r="H11" s="163">
        <f aca="true" t="shared" si="0" ref="H11:H74">SUM(F11:G11)</f>
        <v>8257202</v>
      </c>
      <c r="I11" s="164"/>
      <c r="J11" s="162">
        <f>SUM(J12:J16)</f>
        <v>57960143</v>
      </c>
      <c r="K11" s="162">
        <f>SUM(K12:K16)</f>
        <v>41940006</v>
      </c>
      <c r="L11" s="162">
        <f>SUM(L12:L16)</f>
        <v>31594894</v>
      </c>
      <c r="M11" s="162">
        <f>SUM(M12:M16)</f>
        <v>37357028</v>
      </c>
      <c r="N11" s="162">
        <f>SUM(N12:N16)</f>
        <v>25948921</v>
      </c>
      <c r="O11" s="163">
        <f aca="true" t="shared" si="1" ref="O11:O74">SUM(I11:N11)</f>
        <v>194800992</v>
      </c>
      <c r="P11" s="165">
        <f aca="true" t="shared" si="2" ref="P11:P74">SUM(O11,H11)</f>
        <v>203058194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63">
        <f t="shared" si="0"/>
        <v>0</v>
      </c>
      <c r="I12" s="85"/>
      <c r="J12" s="52">
        <v>37027715</v>
      </c>
      <c r="K12" s="52">
        <v>23449415</v>
      </c>
      <c r="L12" s="52">
        <v>18864613</v>
      </c>
      <c r="M12" s="52">
        <v>19990408</v>
      </c>
      <c r="N12" s="52">
        <v>14596330</v>
      </c>
      <c r="O12" s="163">
        <f t="shared" si="1"/>
        <v>113928481</v>
      </c>
      <c r="P12" s="165">
        <f t="shared" si="2"/>
        <v>113928481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72630</v>
      </c>
      <c r="H13" s="163">
        <f t="shared" si="0"/>
        <v>72630</v>
      </c>
      <c r="I13" s="85"/>
      <c r="J13" s="52">
        <v>217520</v>
      </c>
      <c r="K13" s="52">
        <v>531700</v>
      </c>
      <c r="L13" s="52">
        <v>1522979</v>
      </c>
      <c r="M13" s="52">
        <v>2936330</v>
      </c>
      <c r="N13" s="52">
        <v>3573743</v>
      </c>
      <c r="O13" s="163">
        <f t="shared" si="1"/>
        <v>8782272</v>
      </c>
      <c r="P13" s="165">
        <f t="shared" si="2"/>
        <v>8854902</v>
      </c>
    </row>
    <row r="14" spans="3:16" ht="30" customHeight="1">
      <c r="C14" s="28"/>
      <c r="D14" s="29"/>
      <c r="E14" s="31" t="s">
        <v>41</v>
      </c>
      <c r="F14" s="52">
        <v>1139710</v>
      </c>
      <c r="G14" s="52">
        <v>2735342</v>
      </c>
      <c r="H14" s="163">
        <f t="shared" si="0"/>
        <v>3875052</v>
      </c>
      <c r="I14" s="85"/>
      <c r="J14" s="52">
        <v>9495968</v>
      </c>
      <c r="K14" s="52">
        <v>8119641</v>
      </c>
      <c r="L14" s="52">
        <v>4766651</v>
      </c>
      <c r="M14" s="52">
        <v>7690009</v>
      </c>
      <c r="N14" s="52">
        <v>5255767</v>
      </c>
      <c r="O14" s="163">
        <f t="shared" si="1"/>
        <v>35328036</v>
      </c>
      <c r="P14" s="165">
        <f t="shared" si="2"/>
        <v>39203088</v>
      </c>
    </row>
    <row r="15" spans="3:16" ht="30" customHeight="1">
      <c r="C15" s="28"/>
      <c r="D15" s="29"/>
      <c r="E15" s="31" t="s">
        <v>42</v>
      </c>
      <c r="F15" s="52">
        <v>915400</v>
      </c>
      <c r="G15" s="52">
        <v>2418560</v>
      </c>
      <c r="H15" s="163">
        <f t="shared" si="0"/>
        <v>3333960</v>
      </c>
      <c r="I15" s="85"/>
      <c r="J15" s="52">
        <v>5787960</v>
      </c>
      <c r="K15" s="52">
        <v>4464380</v>
      </c>
      <c r="L15" s="52">
        <v>3049031</v>
      </c>
      <c r="M15" s="52">
        <v>3557491</v>
      </c>
      <c r="N15" s="52">
        <v>1095761</v>
      </c>
      <c r="O15" s="163">
        <f t="shared" si="1"/>
        <v>17954623</v>
      </c>
      <c r="P15" s="165">
        <f t="shared" si="2"/>
        <v>21288583</v>
      </c>
    </row>
    <row r="16" spans="3:16" ht="30" customHeight="1">
      <c r="C16" s="28"/>
      <c r="D16" s="29"/>
      <c r="E16" s="31" t="s">
        <v>43</v>
      </c>
      <c r="F16" s="52">
        <v>466550</v>
      </c>
      <c r="G16" s="52">
        <v>509010</v>
      </c>
      <c r="H16" s="163">
        <f t="shared" si="0"/>
        <v>975560</v>
      </c>
      <c r="I16" s="85"/>
      <c r="J16" s="52">
        <v>5430980</v>
      </c>
      <c r="K16" s="52">
        <v>5374870</v>
      </c>
      <c r="L16" s="52">
        <v>3391620</v>
      </c>
      <c r="M16" s="52">
        <v>3182790</v>
      </c>
      <c r="N16" s="52">
        <v>1427320</v>
      </c>
      <c r="O16" s="163">
        <f t="shared" si="1"/>
        <v>18807580</v>
      </c>
      <c r="P16" s="165">
        <f t="shared" si="2"/>
        <v>19783140</v>
      </c>
    </row>
    <row r="17" spans="3:16" ht="30" customHeight="1">
      <c r="C17" s="28"/>
      <c r="D17" s="32" t="s">
        <v>44</v>
      </c>
      <c r="E17" s="33"/>
      <c r="F17" s="162">
        <f>SUM(F18:F19)</f>
        <v>7416330</v>
      </c>
      <c r="G17" s="162">
        <f>SUM(G18:G19)</f>
        <v>12385537</v>
      </c>
      <c r="H17" s="163">
        <f t="shared" si="0"/>
        <v>19801867</v>
      </c>
      <c r="I17" s="164"/>
      <c r="J17" s="162">
        <f>SUM(J18:J19)</f>
        <v>145585900</v>
      </c>
      <c r="K17" s="162">
        <f>SUM(K18:K19)</f>
        <v>111931846</v>
      </c>
      <c r="L17" s="162">
        <f>SUM(L18:L19)</f>
        <v>75088845</v>
      </c>
      <c r="M17" s="162">
        <f>SUM(M18:M19)</f>
        <v>70159037</v>
      </c>
      <c r="N17" s="162">
        <f>SUM(N18:N19)</f>
        <v>29789956</v>
      </c>
      <c r="O17" s="163">
        <f t="shared" si="1"/>
        <v>432555584</v>
      </c>
      <c r="P17" s="165">
        <f t="shared" si="2"/>
        <v>452357451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63">
        <f t="shared" si="0"/>
        <v>0</v>
      </c>
      <c r="I18" s="85"/>
      <c r="J18" s="52">
        <v>116848031</v>
      </c>
      <c r="K18" s="52">
        <v>88265628</v>
      </c>
      <c r="L18" s="52">
        <v>63320389</v>
      </c>
      <c r="M18" s="52">
        <v>59872112</v>
      </c>
      <c r="N18" s="52">
        <v>27729296</v>
      </c>
      <c r="O18" s="163">
        <f t="shared" si="1"/>
        <v>356035456</v>
      </c>
      <c r="P18" s="165">
        <f t="shared" si="2"/>
        <v>356035456</v>
      </c>
    </row>
    <row r="19" spans="3:16" ht="30" customHeight="1">
      <c r="C19" s="28"/>
      <c r="D19" s="29"/>
      <c r="E19" s="31" t="s">
        <v>46</v>
      </c>
      <c r="F19" s="52">
        <v>7416330</v>
      </c>
      <c r="G19" s="52">
        <v>12385537</v>
      </c>
      <c r="H19" s="163">
        <f t="shared" si="0"/>
        <v>19801867</v>
      </c>
      <c r="I19" s="85"/>
      <c r="J19" s="52">
        <v>28737869</v>
      </c>
      <c r="K19" s="52">
        <v>23666218</v>
      </c>
      <c r="L19" s="52">
        <v>11768456</v>
      </c>
      <c r="M19" s="52">
        <v>10286925</v>
      </c>
      <c r="N19" s="52">
        <v>2060660</v>
      </c>
      <c r="O19" s="163">
        <f t="shared" si="1"/>
        <v>76520128</v>
      </c>
      <c r="P19" s="165">
        <f t="shared" si="2"/>
        <v>96321995</v>
      </c>
    </row>
    <row r="20" spans="3:16" ht="30" customHeight="1">
      <c r="C20" s="28"/>
      <c r="D20" s="32" t="s">
        <v>47</v>
      </c>
      <c r="E20" s="33"/>
      <c r="F20" s="162">
        <f>SUM(F21:F24)</f>
        <v>149680</v>
      </c>
      <c r="G20" s="162">
        <f>SUM(G21:G24)</f>
        <v>425860</v>
      </c>
      <c r="H20" s="163">
        <f t="shared" si="0"/>
        <v>575540</v>
      </c>
      <c r="I20" s="164"/>
      <c r="J20" s="162">
        <f>SUM(J21:J24)</f>
        <v>10811722</v>
      </c>
      <c r="K20" s="162">
        <f>SUM(K21:K24)</f>
        <v>9764269</v>
      </c>
      <c r="L20" s="162">
        <f>SUM(L21:L24)</f>
        <v>29714219</v>
      </c>
      <c r="M20" s="162">
        <f>SUM(M21:M24)</f>
        <v>28308245</v>
      </c>
      <c r="N20" s="162">
        <f>SUM(N21:N24)</f>
        <v>11157190</v>
      </c>
      <c r="O20" s="163">
        <f t="shared" si="1"/>
        <v>89755645</v>
      </c>
      <c r="P20" s="165">
        <f t="shared" si="2"/>
        <v>90331185</v>
      </c>
    </row>
    <row r="21" spans="3:16" ht="30" customHeight="1">
      <c r="C21" s="28"/>
      <c r="D21" s="29"/>
      <c r="E21" s="31" t="s">
        <v>48</v>
      </c>
      <c r="F21" s="52">
        <v>103030</v>
      </c>
      <c r="G21" s="52">
        <v>383610</v>
      </c>
      <c r="H21" s="163">
        <f t="shared" si="0"/>
        <v>486640</v>
      </c>
      <c r="I21" s="85"/>
      <c r="J21" s="52">
        <v>8199062</v>
      </c>
      <c r="K21" s="52">
        <v>8162889</v>
      </c>
      <c r="L21" s="52">
        <v>27177069</v>
      </c>
      <c r="M21" s="52">
        <v>27048055</v>
      </c>
      <c r="N21" s="52">
        <v>10718870</v>
      </c>
      <c r="O21" s="163">
        <f t="shared" si="1"/>
        <v>81305945</v>
      </c>
      <c r="P21" s="165">
        <f t="shared" si="2"/>
        <v>81792585</v>
      </c>
    </row>
    <row r="22" spans="3:16" ht="30" customHeight="1">
      <c r="C22" s="28"/>
      <c r="D22" s="29"/>
      <c r="E22" s="34" t="s">
        <v>49</v>
      </c>
      <c r="F22" s="52">
        <v>46650</v>
      </c>
      <c r="G22" s="52">
        <v>42250</v>
      </c>
      <c r="H22" s="163">
        <f t="shared" si="0"/>
        <v>88900</v>
      </c>
      <c r="I22" s="85"/>
      <c r="J22" s="52">
        <v>2612660</v>
      </c>
      <c r="K22" s="52">
        <v>1601380</v>
      </c>
      <c r="L22" s="52">
        <v>2537150</v>
      </c>
      <c r="M22" s="52">
        <v>1260190</v>
      </c>
      <c r="N22" s="52">
        <v>438320</v>
      </c>
      <c r="O22" s="163">
        <f t="shared" si="1"/>
        <v>8449700</v>
      </c>
      <c r="P22" s="165">
        <f t="shared" si="2"/>
        <v>8538600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63">
        <f t="shared" si="0"/>
        <v>0</v>
      </c>
      <c r="I23" s="85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63">
        <f t="shared" si="1"/>
        <v>0</v>
      </c>
      <c r="P23" s="165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63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63">
        <f t="shared" si="1"/>
        <v>0</v>
      </c>
      <c r="P24" s="165">
        <f t="shared" si="2"/>
        <v>0</v>
      </c>
    </row>
    <row r="25" spans="3:16" ht="30" customHeight="1">
      <c r="C25" s="28"/>
      <c r="D25" s="32" t="s">
        <v>51</v>
      </c>
      <c r="E25" s="33"/>
      <c r="F25" s="162">
        <f>SUM(F26:F28)</f>
        <v>9248997</v>
      </c>
      <c r="G25" s="162">
        <f>SUM(G26:G28)</f>
        <v>9013868</v>
      </c>
      <c r="H25" s="163">
        <f t="shared" si="0"/>
        <v>18262865</v>
      </c>
      <c r="I25" s="164"/>
      <c r="J25" s="162">
        <f>SUM(J26:J28)</f>
        <v>17312072</v>
      </c>
      <c r="K25" s="162">
        <f>SUM(K26:K28)</f>
        <v>21147787</v>
      </c>
      <c r="L25" s="162">
        <f>SUM(L26:L28)</f>
        <v>15634377</v>
      </c>
      <c r="M25" s="162">
        <f>SUM(M26:M28)</f>
        <v>13052364</v>
      </c>
      <c r="N25" s="162">
        <f>SUM(N26:N28)</f>
        <v>5861810</v>
      </c>
      <c r="O25" s="163">
        <f t="shared" si="1"/>
        <v>73008410</v>
      </c>
      <c r="P25" s="165">
        <f t="shared" si="2"/>
        <v>91271275</v>
      </c>
    </row>
    <row r="26" spans="3:16" ht="30" customHeight="1">
      <c r="C26" s="28"/>
      <c r="D26" s="29"/>
      <c r="E26" s="34" t="s">
        <v>52</v>
      </c>
      <c r="F26" s="52">
        <v>4881360</v>
      </c>
      <c r="G26" s="52">
        <v>6880010</v>
      </c>
      <c r="H26" s="163">
        <f t="shared" si="0"/>
        <v>11761370</v>
      </c>
      <c r="I26" s="85"/>
      <c r="J26" s="52">
        <v>13662020</v>
      </c>
      <c r="K26" s="52">
        <v>19296010</v>
      </c>
      <c r="L26" s="52">
        <v>14405060</v>
      </c>
      <c r="M26" s="52">
        <v>12053050</v>
      </c>
      <c r="N26" s="52">
        <v>5533070</v>
      </c>
      <c r="O26" s="163">
        <f t="shared" si="1"/>
        <v>64949210</v>
      </c>
      <c r="P26" s="165">
        <f t="shared" si="2"/>
        <v>76710580</v>
      </c>
    </row>
    <row r="27" spans="3:16" ht="30" customHeight="1">
      <c r="C27" s="28"/>
      <c r="D27" s="29"/>
      <c r="E27" s="34" t="s">
        <v>53</v>
      </c>
      <c r="F27" s="52">
        <v>544280</v>
      </c>
      <c r="G27" s="52">
        <v>386110</v>
      </c>
      <c r="H27" s="163">
        <f t="shared" si="0"/>
        <v>930390</v>
      </c>
      <c r="I27" s="85"/>
      <c r="J27" s="52">
        <v>826120</v>
      </c>
      <c r="K27" s="52">
        <v>623840</v>
      </c>
      <c r="L27" s="52">
        <v>457048</v>
      </c>
      <c r="M27" s="52">
        <v>449594</v>
      </c>
      <c r="N27" s="52">
        <v>115540</v>
      </c>
      <c r="O27" s="163">
        <f t="shared" si="1"/>
        <v>2472142</v>
      </c>
      <c r="P27" s="165">
        <f t="shared" si="2"/>
        <v>3402532</v>
      </c>
    </row>
    <row r="28" spans="3:16" ht="30" customHeight="1">
      <c r="C28" s="28"/>
      <c r="D28" s="29"/>
      <c r="E28" s="34" t="s">
        <v>54</v>
      </c>
      <c r="F28" s="52">
        <v>3823357</v>
      </c>
      <c r="G28" s="52">
        <v>1747748</v>
      </c>
      <c r="H28" s="163">
        <f t="shared" si="0"/>
        <v>5571105</v>
      </c>
      <c r="I28" s="85"/>
      <c r="J28" s="52">
        <v>2823932</v>
      </c>
      <c r="K28" s="52">
        <v>1227937</v>
      </c>
      <c r="L28" s="52">
        <v>772269</v>
      </c>
      <c r="M28" s="52">
        <v>549720</v>
      </c>
      <c r="N28" s="52">
        <v>213200</v>
      </c>
      <c r="O28" s="163">
        <f t="shared" si="1"/>
        <v>5587058</v>
      </c>
      <c r="P28" s="165">
        <f t="shared" si="2"/>
        <v>11158163</v>
      </c>
    </row>
    <row r="29" spans="3:16" ht="30" customHeight="1">
      <c r="C29" s="28"/>
      <c r="D29" s="36" t="s">
        <v>55</v>
      </c>
      <c r="E29" s="37"/>
      <c r="F29" s="52">
        <v>1449389</v>
      </c>
      <c r="G29" s="52">
        <v>1341129</v>
      </c>
      <c r="H29" s="163">
        <f t="shared" si="0"/>
        <v>2790518</v>
      </c>
      <c r="I29" s="85"/>
      <c r="J29" s="52">
        <v>13704324</v>
      </c>
      <c r="K29" s="52">
        <v>13700862</v>
      </c>
      <c r="L29" s="52">
        <v>11892422</v>
      </c>
      <c r="M29" s="52">
        <v>14441905</v>
      </c>
      <c r="N29" s="52">
        <v>7579271</v>
      </c>
      <c r="O29" s="163">
        <f t="shared" si="1"/>
        <v>61318784</v>
      </c>
      <c r="P29" s="165">
        <f t="shared" si="2"/>
        <v>64109302</v>
      </c>
    </row>
    <row r="30" spans="3:16" ht="30" customHeight="1" thickBot="1">
      <c r="C30" s="38"/>
      <c r="D30" s="39" t="s">
        <v>56</v>
      </c>
      <c r="E30" s="40"/>
      <c r="F30" s="54">
        <v>5081880</v>
      </c>
      <c r="G30" s="54">
        <v>5321087</v>
      </c>
      <c r="H30" s="166">
        <f t="shared" si="0"/>
        <v>10402967</v>
      </c>
      <c r="I30" s="86"/>
      <c r="J30" s="54">
        <v>42437609</v>
      </c>
      <c r="K30" s="54">
        <v>24183859</v>
      </c>
      <c r="L30" s="54">
        <v>17331570</v>
      </c>
      <c r="M30" s="54">
        <v>12942367</v>
      </c>
      <c r="N30" s="54">
        <v>5033719</v>
      </c>
      <c r="O30" s="166">
        <f t="shared" si="1"/>
        <v>101929124</v>
      </c>
      <c r="P30" s="167">
        <f t="shared" si="2"/>
        <v>112332091</v>
      </c>
    </row>
    <row r="31" spans="3:16" ht="30" customHeight="1">
      <c r="C31" s="25" t="s">
        <v>57</v>
      </c>
      <c r="D31" s="41"/>
      <c r="E31" s="42"/>
      <c r="F31" s="158">
        <f>SUM(F32:F40)</f>
        <v>950730</v>
      </c>
      <c r="G31" s="158">
        <f>SUM(G32:G40)</f>
        <v>2002570</v>
      </c>
      <c r="H31" s="159">
        <f t="shared" si="0"/>
        <v>2953300</v>
      </c>
      <c r="I31" s="160"/>
      <c r="J31" s="158">
        <f>SUM(J32:J40)</f>
        <v>115548447</v>
      </c>
      <c r="K31" s="158">
        <f>SUM(K32:K40)</f>
        <v>105656757</v>
      </c>
      <c r="L31" s="158">
        <f>SUM(L32:L40)</f>
        <v>123137320</v>
      </c>
      <c r="M31" s="158">
        <f>SUM(M32:M40)</f>
        <v>146529167</v>
      </c>
      <c r="N31" s="158">
        <f>SUM(N32:N40)</f>
        <v>90941675</v>
      </c>
      <c r="O31" s="159">
        <f t="shared" si="1"/>
        <v>581813366</v>
      </c>
      <c r="P31" s="161">
        <f t="shared" si="2"/>
        <v>584766666</v>
      </c>
    </row>
    <row r="32" spans="3:16" ht="30" customHeight="1">
      <c r="C32" s="43"/>
      <c r="D32" s="36" t="s">
        <v>58</v>
      </c>
      <c r="E32" s="37"/>
      <c r="F32" s="156">
        <v>0</v>
      </c>
      <c r="G32" s="156">
        <v>0</v>
      </c>
      <c r="H32" s="168">
        <f t="shared" si="0"/>
        <v>0</v>
      </c>
      <c r="I32" s="53"/>
      <c r="J32" s="156">
        <v>6573200</v>
      </c>
      <c r="K32" s="156">
        <v>18343400</v>
      </c>
      <c r="L32" s="156">
        <v>19945350</v>
      </c>
      <c r="M32" s="156">
        <v>16990970</v>
      </c>
      <c r="N32" s="156">
        <v>4907800</v>
      </c>
      <c r="O32" s="168">
        <f t="shared" si="1"/>
        <v>66760720</v>
      </c>
      <c r="P32" s="169">
        <f t="shared" si="2"/>
        <v>66760720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62">
        <f t="shared" si="0"/>
        <v>0</v>
      </c>
      <c r="I33" s="53"/>
      <c r="J33" s="52">
        <v>0</v>
      </c>
      <c r="K33" s="52">
        <v>442130</v>
      </c>
      <c r="L33" s="52">
        <v>0</v>
      </c>
      <c r="M33" s="52">
        <v>0</v>
      </c>
      <c r="N33" s="52">
        <v>0</v>
      </c>
      <c r="O33" s="163">
        <f t="shared" si="1"/>
        <v>442130</v>
      </c>
      <c r="P33" s="165">
        <f t="shared" si="2"/>
        <v>442130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62">
        <f t="shared" si="0"/>
        <v>0</v>
      </c>
      <c r="I34" s="53"/>
      <c r="J34" s="52">
        <v>53199667</v>
      </c>
      <c r="K34" s="52">
        <v>40918288</v>
      </c>
      <c r="L34" s="52">
        <v>25147030</v>
      </c>
      <c r="M34" s="52">
        <v>18103097</v>
      </c>
      <c r="N34" s="52">
        <v>7858960</v>
      </c>
      <c r="O34" s="163">
        <f t="shared" si="1"/>
        <v>145227042</v>
      </c>
      <c r="P34" s="165">
        <f t="shared" si="2"/>
        <v>145227042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188860</v>
      </c>
      <c r="H35" s="162">
        <f t="shared" si="0"/>
        <v>188860</v>
      </c>
      <c r="I35" s="85"/>
      <c r="J35" s="52">
        <v>3887550</v>
      </c>
      <c r="K35" s="52">
        <v>3676019</v>
      </c>
      <c r="L35" s="52">
        <v>8012510</v>
      </c>
      <c r="M35" s="52">
        <v>5466680</v>
      </c>
      <c r="N35" s="52">
        <v>5132425</v>
      </c>
      <c r="O35" s="163">
        <f t="shared" si="1"/>
        <v>26175184</v>
      </c>
      <c r="P35" s="165">
        <f t="shared" si="2"/>
        <v>26364044</v>
      </c>
    </row>
    <row r="36" spans="3:16" ht="30" customHeight="1">
      <c r="C36" s="28"/>
      <c r="D36" s="36" t="s">
        <v>61</v>
      </c>
      <c r="E36" s="37"/>
      <c r="F36" s="52">
        <v>950730</v>
      </c>
      <c r="G36" s="52">
        <v>1275680</v>
      </c>
      <c r="H36" s="162">
        <f t="shared" si="0"/>
        <v>2226410</v>
      </c>
      <c r="I36" s="85"/>
      <c r="J36" s="52">
        <v>15522630</v>
      </c>
      <c r="K36" s="52">
        <v>9941300</v>
      </c>
      <c r="L36" s="52">
        <v>13418940</v>
      </c>
      <c r="M36" s="52">
        <v>6608020</v>
      </c>
      <c r="N36" s="52">
        <v>1675370</v>
      </c>
      <c r="O36" s="163">
        <f t="shared" si="1"/>
        <v>47166260</v>
      </c>
      <c r="P36" s="165">
        <f t="shared" si="2"/>
        <v>49392670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538030</v>
      </c>
      <c r="H37" s="162">
        <f t="shared" si="0"/>
        <v>538030</v>
      </c>
      <c r="I37" s="53"/>
      <c r="J37" s="52">
        <v>35471860</v>
      </c>
      <c r="K37" s="52">
        <v>30293470</v>
      </c>
      <c r="L37" s="52">
        <v>29432170</v>
      </c>
      <c r="M37" s="52">
        <v>17339380</v>
      </c>
      <c r="N37" s="52">
        <v>6843060</v>
      </c>
      <c r="O37" s="163">
        <f t="shared" si="1"/>
        <v>119379940</v>
      </c>
      <c r="P37" s="165">
        <f t="shared" si="2"/>
        <v>119917970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62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63">
        <f t="shared" si="1"/>
        <v>0</v>
      </c>
      <c r="P38" s="165">
        <f t="shared" si="2"/>
        <v>0</v>
      </c>
    </row>
    <row r="39" spans="3:16" ht="30" customHeight="1">
      <c r="C39" s="28"/>
      <c r="D39" s="147" t="s">
        <v>64</v>
      </c>
      <c r="E39" s="154"/>
      <c r="F39" s="52">
        <v>0</v>
      </c>
      <c r="G39" s="52">
        <v>0</v>
      </c>
      <c r="H39" s="163">
        <f t="shared" si="0"/>
        <v>0</v>
      </c>
      <c r="I39" s="53"/>
      <c r="J39" s="52">
        <v>275490</v>
      </c>
      <c r="K39" s="52">
        <v>889240</v>
      </c>
      <c r="L39" s="52">
        <v>26052500</v>
      </c>
      <c r="M39" s="52">
        <v>79084110</v>
      </c>
      <c r="N39" s="52">
        <v>62969740</v>
      </c>
      <c r="O39" s="163">
        <f t="shared" si="1"/>
        <v>169271080</v>
      </c>
      <c r="P39" s="165">
        <f t="shared" si="2"/>
        <v>169271080</v>
      </c>
    </row>
    <row r="40" spans="3:16" ht="30" customHeight="1" thickBot="1">
      <c r="C40" s="38"/>
      <c r="D40" s="149" t="s">
        <v>65</v>
      </c>
      <c r="E40" s="150"/>
      <c r="F40" s="157">
        <v>0</v>
      </c>
      <c r="G40" s="157">
        <v>0</v>
      </c>
      <c r="H40" s="170">
        <f t="shared" si="0"/>
        <v>0</v>
      </c>
      <c r="I40" s="55"/>
      <c r="J40" s="157">
        <v>618050</v>
      </c>
      <c r="K40" s="157">
        <v>1152910</v>
      </c>
      <c r="L40" s="157">
        <v>1128820</v>
      </c>
      <c r="M40" s="157">
        <v>2936910</v>
      </c>
      <c r="N40" s="157">
        <v>1554320</v>
      </c>
      <c r="O40" s="170">
        <f t="shared" si="1"/>
        <v>7391010</v>
      </c>
      <c r="P40" s="171">
        <f t="shared" si="2"/>
        <v>7391010</v>
      </c>
    </row>
    <row r="41" spans="3:16" ht="30" customHeight="1">
      <c r="C41" s="25" t="s">
        <v>66</v>
      </c>
      <c r="D41" s="41"/>
      <c r="E41" s="42"/>
      <c r="F41" s="158">
        <f>SUM(F42:F45)</f>
        <v>0</v>
      </c>
      <c r="G41" s="158">
        <f>SUM(G42:G45)</f>
        <v>0</v>
      </c>
      <c r="H41" s="159">
        <f t="shared" si="0"/>
        <v>0</v>
      </c>
      <c r="I41" s="172"/>
      <c r="J41" s="158">
        <f>SUM(J42:J45)</f>
        <v>44693882</v>
      </c>
      <c r="K41" s="158">
        <f>SUM(K42:K45)</f>
        <v>42543582</v>
      </c>
      <c r="L41" s="158">
        <f>SUM(L42:L45)</f>
        <v>122366916</v>
      </c>
      <c r="M41" s="158">
        <f>SUM(M42:M45)</f>
        <v>292559560</v>
      </c>
      <c r="N41" s="158">
        <f>SUM(N42:N45)</f>
        <v>187520797</v>
      </c>
      <c r="O41" s="159">
        <f t="shared" si="1"/>
        <v>689684737</v>
      </c>
      <c r="P41" s="161">
        <f t="shared" si="2"/>
        <v>689684737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63">
        <f t="shared" si="0"/>
        <v>0</v>
      </c>
      <c r="I42" s="53"/>
      <c r="J42" s="52">
        <v>693980</v>
      </c>
      <c r="K42" s="52">
        <v>2315110</v>
      </c>
      <c r="L42" s="52">
        <v>52557069</v>
      </c>
      <c r="M42" s="52">
        <v>151920411</v>
      </c>
      <c r="N42" s="52">
        <v>109058816</v>
      </c>
      <c r="O42" s="163">
        <f>SUM(I42:N42)</f>
        <v>316545386</v>
      </c>
      <c r="P42" s="165">
        <f>SUM(O42,H42)</f>
        <v>316545386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63">
        <f t="shared" si="0"/>
        <v>0</v>
      </c>
      <c r="I43" s="53"/>
      <c r="J43" s="52">
        <v>42134692</v>
      </c>
      <c r="K43" s="52">
        <v>36322392</v>
      </c>
      <c r="L43" s="52">
        <v>57002537</v>
      </c>
      <c r="M43" s="52">
        <v>71710919</v>
      </c>
      <c r="N43" s="52">
        <v>33969867</v>
      </c>
      <c r="O43" s="163">
        <f>SUM(I43:N43)</f>
        <v>241140407</v>
      </c>
      <c r="P43" s="165">
        <f>SUM(O43,H43)</f>
        <v>241140407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63">
        <f t="shared" si="0"/>
        <v>0</v>
      </c>
      <c r="I44" s="53"/>
      <c r="J44" s="52">
        <v>0</v>
      </c>
      <c r="K44" s="52">
        <v>535740</v>
      </c>
      <c r="L44" s="52">
        <v>1114190</v>
      </c>
      <c r="M44" s="52">
        <v>5133460</v>
      </c>
      <c r="N44" s="52">
        <v>2194150</v>
      </c>
      <c r="O44" s="163">
        <f>SUM(I44:N44)</f>
        <v>8977540</v>
      </c>
      <c r="P44" s="165">
        <f>SUM(O44,H44)</f>
        <v>8977540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66">
        <f t="shared" si="0"/>
        <v>0</v>
      </c>
      <c r="I45" s="56"/>
      <c r="J45" s="54">
        <v>1865210</v>
      </c>
      <c r="K45" s="54">
        <v>3370340</v>
      </c>
      <c r="L45" s="54">
        <v>11693120</v>
      </c>
      <c r="M45" s="54">
        <v>63794770</v>
      </c>
      <c r="N45" s="54">
        <v>42297964</v>
      </c>
      <c r="O45" s="173">
        <f>SUM(I45:N45)</f>
        <v>123021404</v>
      </c>
      <c r="P45" s="174">
        <f>SUM(O45,H45)</f>
        <v>123021404</v>
      </c>
    </row>
    <row r="46" spans="3:16" ht="30" customHeight="1" thickBot="1">
      <c r="C46" s="151" t="s">
        <v>70</v>
      </c>
      <c r="D46" s="152"/>
      <c r="E46" s="152"/>
      <c r="F46" s="175">
        <f>SUM(F10,F31,F41)</f>
        <v>26818666</v>
      </c>
      <c r="G46" s="175">
        <f>SUM(G10,G31,G41)</f>
        <v>36225593</v>
      </c>
      <c r="H46" s="176">
        <f t="shared" si="0"/>
        <v>63044259</v>
      </c>
      <c r="I46" s="177"/>
      <c r="J46" s="175">
        <f>SUM(J10,J31,J41)</f>
        <v>448054099</v>
      </c>
      <c r="K46" s="175">
        <f>SUM(K10,K31,K41)</f>
        <v>370868968</v>
      </c>
      <c r="L46" s="175">
        <f>SUM(L10,L31,L41)</f>
        <v>426760563</v>
      </c>
      <c r="M46" s="175">
        <f>SUM(M10,M31,M41)</f>
        <v>615349673</v>
      </c>
      <c r="N46" s="175">
        <f>SUM(N10,N31,N41)</f>
        <v>363833339</v>
      </c>
      <c r="O46" s="176">
        <f t="shared" si="1"/>
        <v>2224866642</v>
      </c>
      <c r="P46" s="178">
        <f t="shared" si="2"/>
        <v>2287910901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58">
        <f>SUM(F49,F55,F58,F63,F67,F68)</f>
        <v>23598407</v>
      </c>
      <c r="G48" s="158">
        <f>SUM(G49,G55,G58,G63,G67,G68)</f>
        <v>31044824</v>
      </c>
      <c r="H48" s="159">
        <f t="shared" si="0"/>
        <v>54643231</v>
      </c>
      <c r="I48" s="160"/>
      <c r="J48" s="158">
        <f>SUM(J49,J55,J58,J63,J67,J68)</f>
        <v>260989414</v>
      </c>
      <c r="K48" s="158">
        <f>SUM(K49,K55,K58,K63,K67,K68)</f>
        <v>200934936</v>
      </c>
      <c r="L48" s="158">
        <f>SUM(L49,L55,L58,L63,L67,L68)</f>
        <v>163295916</v>
      </c>
      <c r="M48" s="158">
        <f>SUM(M49,M55,M58,M63,M67,M68)</f>
        <v>158548234</v>
      </c>
      <c r="N48" s="158">
        <f>SUM(N49,N55,N58,N63,N67,N68)</f>
        <v>76731716</v>
      </c>
      <c r="O48" s="159">
        <f t="shared" si="1"/>
        <v>860500216</v>
      </c>
      <c r="P48" s="161">
        <f t="shared" si="2"/>
        <v>915143447</v>
      </c>
      <c r="Q48" s="20"/>
    </row>
    <row r="49" spans="3:16" ht="30" customHeight="1">
      <c r="C49" s="28"/>
      <c r="D49" s="29" t="s">
        <v>38</v>
      </c>
      <c r="E49" s="30"/>
      <c r="F49" s="162">
        <f>SUM(F50:F54)</f>
        <v>2250302</v>
      </c>
      <c r="G49" s="162">
        <f>SUM(G50:G54)</f>
        <v>5118301</v>
      </c>
      <c r="H49" s="163">
        <f t="shared" si="0"/>
        <v>7368603</v>
      </c>
      <c r="I49" s="164"/>
      <c r="J49" s="162">
        <f>SUM(J50:J54)</f>
        <v>51686127</v>
      </c>
      <c r="K49" s="162">
        <f>SUM(K50:K54)</f>
        <v>37223074</v>
      </c>
      <c r="L49" s="162">
        <f>SUM(L50:L54)</f>
        <v>28192349</v>
      </c>
      <c r="M49" s="162">
        <f>SUM(M50:M54)</f>
        <v>33274514</v>
      </c>
      <c r="N49" s="162">
        <f>SUM(N50:N54)</f>
        <v>23158253</v>
      </c>
      <c r="O49" s="163">
        <f t="shared" si="1"/>
        <v>173534317</v>
      </c>
      <c r="P49" s="165">
        <f t="shared" si="2"/>
        <v>180902920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63">
        <f t="shared" si="0"/>
        <v>0</v>
      </c>
      <c r="I50" s="85"/>
      <c r="J50" s="52">
        <v>33039388</v>
      </c>
      <c r="K50" s="52">
        <v>20823654</v>
      </c>
      <c r="L50" s="52">
        <v>16849242</v>
      </c>
      <c r="M50" s="52">
        <v>17879563</v>
      </c>
      <c r="N50" s="52">
        <v>13043490</v>
      </c>
      <c r="O50" s="163">
        <f t="shared" si="1"/>
        <v>101635337</v>
      </c>
      <c r="P50" s="165">
        <f t="shared" si="2"/>
        <v>101635337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65367</v>
      </c>
      <c r="H51" s="163">
        <f t="shared" si="0"/>
        <v>65367</v>
      </c>
      <c r="I51" s="85"/>
      <c r="J51" s="52">
        <v>195768</v>
      </c>
      <c r="K51" s="52">
        <v>478529</v>
      </c>
      <c r="L51" s="52">
        <v>1366680</v>
      </c>
      <c r="M51" s="52">
        <v>2595184</v>
      </c>
      <c r="N51" s="52">
        <v>3168725</v>
      </c>
      <c r="O51" s="163">
        <f t="shared" si="1"/>
        <v>7804886</v>
      </c>
      <c r="P51" s="165">
        <f t="shared" si="2"/>
        <v>7870253</v>
      </c>
    </row>
    <row r="52" spans="3:16" ht="30" customHeight="1">
      <c r="C52" s="28"/>
      <c r="D52" s="29"/>
      <c r="E52" s="31" t="s">
        <v>41</v>
      </c>
      <c r="F52" s="52">
        <v>1013431</v>
      </c>
      <c r="G52" s="52">
        <v>2447615</v>
      </c>
      <c r="H52" s="163">
        <f t="shared" si="0"/>
        <v>3461046</v>
      </c>
      <c r="I52" s="85"/>
      <c r="J52" s="52">
        <v>8458855</v>
      </c>
      <c r="K52" s="52">
        <v>7178392</v>
      </c>
      <c r="L52" s="52">
        <v>4231770</v>
      </c>
      <c r="M52" s="52">
        <v>6803180</v>
      </c>
      <c r="N52" s="52">
        <v>4696971</v>
      </c>
      <c r="O52" s="163">
        <f t="shared" si="1"/>
        <v>31369168</v>
      </c>
      <c r="P52" s="165">
        <f t="shared" si="2"/>
        <v>34830214</v>
      </c>
    </row>
    <row r="53" spans="3:16" ht="30" customHeight="1">
      <c r="C53" s="28"/>
      <c r="D53" s="29"/>
      <c r="E53" s="31" t="s">
        <v>42</v>
      </c>
      <c r="F53" s="52">
        <v>818692</v>
      </c>
      <c r="G53" s="52">
        <v>2149304</v>
      </c>
      <c r="H53" s="163">
        <f t="shared" si="0"/>
        <v>2967996</v>
      </c>
      <c r="I53" s="85"/>
      <c r="J53" s="52">
        <v>5165394</v>
      </c>
      <c r="K53" s="52">
        <v>3949782</v>
      </c>
      <c r="L53" s="52">
        <v>2715961</v>
      </c>
      <c r="M53" s="52">
        <v>3162229</v>
      </c>
      <c r="N53" s="52">
        <v>974375</v>
      </c>
      <c r="O53" s="163">
        <f t="shared" si="1"/>
        <v>15967741</v>
      </c>
      <c r="P53" s="165">
        <f t="shared" si="2"/>
        <v>18935737</v>
      </c>
    </row>
    <row r="54" spans="3:16" ht="30" customHeight="1">
      <c r="C54" s="28"/>
      <c r="D54" s="29"/>
      <c r="E54" s="31" t="s">
        <v>43</v>
      </c>
      <c r="F54" s="52">
        <v>418179</v>
      </c>
      <c r="G54" s="52">
        <v>456015</v>
      </c>
      <c r="H54" s="163">
        <f t="shared" si="0"/>
        <v>874194</v>
      </c>
      <c r="I54" s="85"/>
      <c r="J54" s="52">
        <v>4826722</v>
      </c>
      <c r="K54" s="52">
        <v>4792717</v>
      </c>
      <c r="L54" s="52">
        <v>3028696</v>
      </c>
      <c r="M54" s="52">
        <v>2834358</v>
      </c>
      <c r="N54" s="52">
        <v>1274692</v>
      </c>
      <c r="O54" s="163">
        <f t="shared" si="1"/>
        <v>16757185</v>
      </c>
      <c r="P54" s="165">
        <f t="shared" si="2"/>
        <v>17631379</v>
      </c>
    </row>
    <row r="55" spans="3:16" ht="30" customHeight="1">
      <c r="C55" s="28"/>
      <c r="D55" s="32" t="s">
        <v>44</v>
      </c>
      <c r="E55" s="33"/>
      <c r="F55" s="162">
        <f>SUM(F56:F57)</f>
        <v>6608255</v>
      </c>
      <c r="G55" s="162">
        <f>SUM(G56:G57)</f>
        <v>11033738</v>
      </c>
      <c r="H55" s="163">
        <f t="shared" si="0"/>
        <v>17641993</v>
      </c>
      <c r="I55" s="164"/>
      <c r="J55" s="162">
        <f>SUM(J56:J57)</f>
        <v>129688021</v>
      </c>
      <c r="K55" s="162">
        <f>SUM(K56:K57)</f>
        <v>99838902</v>
      </c>
      <c r="L55" s="162">
        <f>SUM(L56:L57)</f>
        <v>66869355</v>
      </c>
      <c r="M55" s="162">
        <f>SUM(M56:M57)</f>
        <v>62473976</v>
      </c>
      <c r="N55" s="162">
        <f>SUM(N56:N57)</f>
        <v>26683398</v>
      </c>
      <c r="O55" s="163">
        <f t="shared" si="1"/>
        <v>385553652</v>
      </c>
      <c r="P55" s="165">
        <f t="shared" si="2"/>
        <v>403195645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63">
        <f t="shared" si="0"/>
        <v>0</v>
      </c>
      <c r="I56" s="85"/>
      <c r="J56" s="52">
        <v>104061910</v>
      </c>
      <c r="K56" s="52">
        <v>78773011</v>
      </c>
      <c r="L56" s="52">
        <v>56402776</v>
      </c>
      <c r="M56" s="52">
        <v>53390336</v>
      </c>
      <c r="N56" s="52">
        <v>24828804</v>
      </c>
      <c r="O56" s="163">
        <f t="shared" si="1"/>
        <v>317456837</v>
      </c>
      <c r="P56" s="165">
        <f t="shared" si="2"/>
        <v>317456837</v>
      </c>
    </row>
    <row r="57" spans="3:16" ht="30" customHeight="1">
      <c r="C57" s="28"/>
      <c r="D57" s="29"/>
      <c r="E57" s="31" t="s">
        <v>46</v>
      </c>
      <c r="F57" s="52">
        <v>6608255</v>
      </c>
      <c r="G57" s="52">
        <v>11033738</v>
      </c>
      <c r="H57" s="163">
        <f t="shared" si="0"/>
        <v>17641993</v>
      </c>
      <c r="I57" s="85"/>
      <c r="J57" s="52">
        <v>25626111</v>
      </c>
      <c r="K57" s="52">
        <v>21065891</v>
      </c>
      <c r="L57" s="52">
        <v>10466579</v>
      </c>
      <c r="M57" s="52">
        <v>9083640</v>
      </c>
      <c r="N57" s="52">
        <v>1854594</v>
      </c>
      <c r="O57" s="163">
        <f t="shared" si="1"/>
        <v>68096815</v>
      </c>
      <c r="P57" s="165">
        <f t="shared" si="2"/>
        <v>85738808</v>
      </c>
    </row>
    <row r="58" spans="3:16" ht="30" customHeight="1">
      <c r="C58" s="28"/>
      <c r="D58" s="32" t="s">
        <v>47</v>
      </c>
      <c r="E58" s="33"/>
      <c r="F58" s="162">
        <f>SUM(F59:F62)</f>
        <v>132281</v>
      </c>
      <c r="G58" s="162">
        <f>SUM(G59:G62)</f>
        <v>383274</v>
      </c>
      <c r="H58" s="163">
        <f t="shared" si="0"/>
        <v>515555</v>
      </c>
      <c r="I58" s="164"/>
      <c r="J58" s="162">
        <f>SUM(J59:J62)</f>
        <v>9602167</v>
      </c>
      <c r="K58" s="162">
        <f>SUM(K59:K62)</f>
        <v>8710796</v>
      </c>
      <c r="L58" s="162">
        <f>SUM(L59:L62)</f>
        <v>26474136</v>
      </c>
      <c r="M58" s="162">
        <f>SUM(M59:M62)</f>
        <v>25307845</v>
      </c>
      <c r="N58" s="162">
        <f>SUM(N59:N62)</f>
        <v>9912883</v>
      </c>
      <c r="O58" s="163">
        <f t="shared" si="1"/>
        <v>80007827</v>
      </c>
      <c r="P58" s="165">
        <f t="shared" si="2"/>
        <v>80523382</v>
      </c>
    </row>
    <row r="59" spans="3:16" ht="30" customHeight="1">
      <c r="C59" s="28"/>
      <c r="D59" s="29"/>
      <c r="E59" s="31" t="s">
        <v>48</v>
      </c>
      <c r="F59" s="52">
        <v>92727</v>
      </c>
      <c r="G59" s="52">
        <v>345249</v>
      </c>
      <c r="H59" s="163">
        <f t="shared" si="0"/>
        <v>437976</v>
      </c>
      <c r="I59" s="85"/>
      <c r="J59" s="52">
        <v>7321195</v>
      </c>
      <c r="K59" s="52">
        <v>7269554</v>
      </c>
      <c r="L59" s="52">
        <v>24232449</v>
      </c>
      <c r="M59" s="52">
        <v>24173674</v>
      </c>
      <c r="N59" s="52">
        <v>9518395</v>
      </c>
      <c r="O59" s="163">
        <f t="shared" si="1"/>
        <v>72515267</v>
      </c>
      <c r="P59" s="165">
        <f t="shared" si="2"/>
        <v>72953243</v>
      </c>
    </row>
    <row r="60" spans="3:16" ht="30" customHeight="1">
      <c r="C60" s="28"/>
      <c r="D60" s="29"/>
      <c r="E60" s="34" t="s">
        <v>49</v>
      </c>
      <c r="F60" s="52">
        <v>39554</v>
      </c>
      <c r="G60" s="52">
        <v>38025</v>
      </c>
      <c r="H60" s="163">
        <f t="shared" si="0"/>
        <v>77579</v>
      </c>
      <c r="I60" s="85"/>
      <c r="J60" s="52">
        <v>2280972</v>
      </c>
      <c r="K60" s="52">
        <v>1441242</v>
      </c>
      <c r="L60" s="52">
        <v>2241687</v>
      </c>
      <c r="M60" s="52">
        <v>1134171</v>
      </c>
      <c r="N60" s="52">
        <v>394488</v>
      </c>
      <c r="O60" s="163">
        <f t="shared" si="1"/>
        <v>7492560</v>
      </c>
      <c r="P60" s="165">
        <f t="shared" si="2"/>
        <v>7570139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63">
        <f t="shared" si="0"/>
        <v>0</v>
      </c>
      <c r="I61" s="85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63">
        <f t="shared" si="1"/>
        <v>0</v>
      </c>
      <c r="P61" s="165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63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63">
        <f t="shared" si="1"/>
        <v>0</v>
      </c>
      <c r="P62" s="165">
        <f t="shared" si="2"/>
        <v>0</v>
      </c>
    </row>
    <row r="63" spans="3:16" ht="30" customHeight="1">
      <c r="C63" s="28"/>
      <c r="D63" s="32" t="s">
        <v>51</v>
      </c>
      <c r="E63" s="33"/>
      <c r="F63" s="162">
        <f>SUM(F64:F66)</f>
        <v>8242408</v>
      </c>
      <c r="G63" s="162">
        <f>SUM(G64:G66)</f>
        <v>8008248</v>
      </c>
      <c r="H63" s="163">
        <f t="shared" si="0"/>
        <v>16250656</v>
      </c>
      <c r="I63" s="164"/>
      <c r="J63" s="162">
        <f>SUM(J64:J66)</f>
        <v>15369954</v>
      </c>
      <c r="K63" s="162">
        <f>SUM(K64:K66)</f>
        <v>18814785</v>
      </c>
      <c r="L63" s="162">
        <f>SUM(L64:L66)</f>
        <v>13943991</v>
      </c>
      <c r="M63" s="162">
        <f>SUM(M64:M66)</f>
        <v>11621989</v>
      </c>
      <c r="N63" s="162">
        <f>SUM(N64:N66)</f>
        <v>5237495</v>
      </c>
      <c r="O63" s="163">
        <f t="shared" si="1"/>
        <v>64988214</v>
      </c>
      <c r="P63" s="165">
        <f t="shared" si="2"/>
        <v>81238870</v>
      </c>
    </row>
    <row r="64" spans="3:16" ht="30" customHeight="1">
      <c r="C64" s="28"/>
      <c r="D64" s="29"/>
      <c r="E64" s="34" t="s">
        <v>52</v>
      </c>
      <c r="F64" s="52">
        <v>4348972</v>
      </c>
      <c r="G64" s="52">
        <v>6152287</v>
      </c>
      <c r="H64" s="163">
        <f t="shared" si="0"/>
        <v>10501259</v>
      </c>
      <c r="I64" s="85"/>
      <c r="J64" s="52">
        <v>12175710</v>
      </c>
      <c r="K64" s="52">
        <v>17164723</v>
      </c>
      <c r="L64" s="52">
        <v>12840336</v>
      </c>
      <c r="M64" s="52">
        <v>10729480</v>
      </c>
      <c r="N64" s="52">
        <v>4946929</v>
      </c>
      <c r="O64" s="163">
        <f t="shared" si="1"/>
        <v>57857178</v>
      </c>
      <c r="P64" s="165">
        <f t="shared" si="2"/>
        <v>68358437</v>
      </c>
    </row>
    <row r="65" spans="3:16" ht="30" customHeight="1">
      <c r="C65" s="28"/>
      <c r="D65" s="29"/>
      <c r="E65" s="34" t="s">
        <v>53</v>
      </c>
      <c r="F65" s="52">
        <v>487916</v>
      </c>
      <c r="G65" s="52">
        <v>340339</v>
      </c>
      <c r="H65" s="163">
        <f t="shared" si="0"/>
        <v>828255</v>
      </c>
      <c r="I65" s="85"/>
      <c r="J65" s="52">
        <v>723508</v>
      </c>
      <c r="K65" s="52">
        <v>548047</v>
      </c>
      <c r="L65" s="52">
        <v>408615</v>
      </c>
      <c r="M65" s="52">
        <v>397761</v>
      </c>
      <c r="N65" s="52">
        <v>98686</v>
      </c>
      <c r="O65" s="163">
        <f t="shared" si="1"/>
        <v>2176617</v>
      </c>
      <c r="P65" s="165">
        <f t="shared" si="2"/>
        <v>3004872</v>
      </c>
    </row>
    <row r="66" spans="3:16" ht="30" customHeight="1">
      <c r="C66" s="28"/>
      <c r="D66" s="29"/>
      <c r="E66" s="34" t="s">
        <v>54</v>
      </c>
      <c r="F66" s="52">
        <v>3405520</v>
      </c>
      <c r="G66" s="52">
        <v>1515622</v>
      </c>
      <c r="H66" s="163">
        <f t="shared" si="0"/>
        <v>4921142</v>
      </c>
      <c r="I66" s="85"/>
      <c r="J66" s="52">
        <v>2470736</v>
      </c>
      <c r="K66" s="52">
        <v>1102015</v>
      </c>
      <c r="L66" s="52">
        <v>695040</v>
      </c>
      <c r="M66" s="52">
        <v>494748</v>
      </c>
      <c r="N66" s="52">
        <v>191880</v>
      </c>
      <c r="O66" s="163">
        <f t="shared" si="1"/>
        <v>4954419</v>
      </c>
      <c r="P66" s="165">
        <f t="shared" si="2"/>
        <v>9875561</v>
      </c>
    </row>
    <row r="67" spans="3:16" ht="30" customHeight="1">
      <c r="C67" s="28"/>
      <c r="D67" s="36" t="s">
        <v>55</v>
      </c>
      <c r="E67" s="37"/>
      <c r="F67" s="52">
        <v>1283281</v>
      </c>
      <c r="G67" s="52">
        <v>1180176</v>
      </c>
      <c r="H67" s="163">
        <f t="shared" si="0"/>
        <v>2463457</v>
      </c>
      <c r="I67" s="85"/>
      <c r="J67" s="52">
        <v>12205536</v>
      </c>
      <c r="K67" s="52">
        <v>12163520</v>
      </c>
      <c r="L67" s="52">
        <v>10484515</v>
      </c>
      <c r="M67" s="52">
        <v>12927543</v>
      </c>
      <c r="N67" s="52">
        <v>6705968</v>
      </c>
      <c r="O67" s="163">
        <f t="shared" si="1"/>
        <v>54487082</v>
      </c>
      <c r="P67" s="165">
        <f t="shared" si="2"/>
        <v>56950539</v>
      </c>
    </row>
    <row r="68" spans="3:16" ht="30" customHeight="1" thickBot="1">
      <c r="C68" s="38"/>
      <c r="D68" s="39" t="s">
        <v>56</v>
      </c>
      <c r="E68" s="40"/>
      <c r="F68" s="54">
        <v>5081880</v>
      </c>
      <c r="G68" s="54">
        <v>5321087</v>
      </c>
      <c r="H68" s="166">
        <f t="shared" si="0"/>
        <v>10402967</v>
      </c>
      <c r="I68" s="86"/>
      <c r="J68" s="54">
        <v>42437609</v>
      </c>
      <c r="K68" s="54">
        <v>24183859</v>
      </c>
      <c r="L68" s="54">
        <v>17331570</v>
      </c>
      <c r="M68" s="54">
        <v>12942367</v>
      </c>
      <c r="N68" s="54">
        <v>5033719</v>
      </c>
      <c r="O68" s="166">
        <f t="shared" si="1"/>
        <v>101929124</v>
      </c>
      <c r="P68" s="167">
        <f t="shared" si="2"/>
        <v>112332091</v>
      </c>
    </row>
    <row r="69" spans="3:16" ht="30" customHeight="1">
      <c r="C69" s="25" t="s">
        <v>57</v>
      </c>
      <c r="D69" s="41"/>
      <c r="E69" s="42"/>
      <c r="F69" s="158">
        <f>SUM(F70:F78)</f>
        <v>828585</v>
      </c>
      <c r="G69" s="158">
        <f>SUM(G70:G78)</f>
        <v>1784329</v>
      </c>
      <c r="H69" s="159">
        <f t="shared" si="0"/>
        <v>2612914</v>
      </c>
      <c r="I69" s="160"/>
      <c r="J69" s="158">
        <f>SUM(J70:J78)</f>
        <v>102857783</v>
      </c>
      <c r="K69" s="158">
        <f>SUM(K70:K78)</f>
        <v>94423084</v>
      </c>
      <c r="L69" s="158">
        <f>SUM(L70:L78)</f>
        <v>109622389</v>
      </c>
      <c r="M69" s="158">
        <f>SUM(M70:M78)</f>
        <v>130861929</v>
      </c>
      <c r="N69" s="158">
        <f>SUM(N70:N78)</f>
        <v>81055900</v>
      </c>
      <c r="O69" s="159">
        <f t="shared" si="1"/>
        <v>518821085</v>
      </c>
      <c r="P69" s="161">
        <f t="shared" si="2"/>
        <v>521433999</v>
      </c>
    </row>
    <row r="70" spans="3:16" ht="30" customHeight="1">
      <c r="C70" s="43"/>
      <c r="D70" s="36" t="s">
        <v>58</v>
      </c>
      <c r="E70" s="37"/>
      <c r="F70" s="156">
        <v>0</v>
      </c>
      <c r="G70" s="156">
        <v>0</v>
      </c>
      <c r="H70" s="168">
        <f t="shared" si="0"/>
        <v>0</v>
      </c>
      <c r="I70" s="53"/>
      <c r="J70" s="156">
        <v>5861610</v>
      </c>
      <c r="K70" s="156">
        <v>16386452</v>
      </c>
      <c r="L70" s="156">
        <v>17701440</v>
      </c>
      <c r="M70" s="156">
        <v>15284813</v>
      </c>
      <c r="N70" s="156">
        <v>4352848</v>
      </c>
      <c r="O70" s="168">
        <f t="shared" si="1"/>
        <v>59587163</v>
      </c>
      <c r="P70" s="169">
        <f t="shared" si="2"/>
        <v>59587163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62">
        <f t="shared" si="0"/>
        <v>0</v>
      </c>
      <c r="I71" s="53"/>
      <c r="J71" s="52">
        <v>0</v>
      </c>
      <c r="K71" s="52">
        <v>397917</v>
      </c>
      <c r="L71" s="52">
        <v>0</v>
      </c>
      <c r="M71" s="52">
        <v>0</v>
      </c>
      <c r="N71" s="52">
        <v>0</v>
      </c>
      <c r="O71" s="163">
        <f t="shared" si="1"/>
        <v>397917</v>
      </c>
      <c r="P71" s="165">
        <f t="shared" si="2"/>
        <v>397917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62">
        <f t="shared" si="0"/>
        <v>0</v>
      </c>
      <c r="I72" s="53"/>
      <c r="J72" s="52">
        <v>47412000</v>
      </c>
      <c r="K72" s="52">
        <v>36514375</v>
      </c>
      <c r="L72" s="52">
        <v>22487087</v>
      </c>
      <c r="M72" s="52">
        <v>16218494</v>
      </c>
      <c r="N72" s="52">
        <v>7073064</v>
      </c>
      <c r="O72" s="163">
        <f t="shared" si="1"/>
        <v>129705020</v>
      </c>
      <c r="P72" s="165">
        <f t="shared" si="2"/>
        <v>129705020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169974</v>
      </c>
      <c r="H73" s="162">
        <f t="shared" si="0"/>
        <v>169974</v>
      </c>
      <c r="I73" s="85"/>
      <c r="J73" s="52">
        <v>3485130</v>
      </c>
      <c r="K73" s="52">
        <v>3261160</v>
      </c>
      <c r="L73" s="52">
        <v>7204100</v>
      </c>
      <c r="M73" s="52">
        <v>4920012</v>
      </c>
      <c r="N73" s="52">
        <v>4619182</v>
      </c>
      <c r="O73" s="163">
        <f t="shared" si="1"/>
        <v>23489584</v>
      </c>
      <c r="P73" s="165">
        <f t="shared" si="2"/>
        <v>23659558</v>
      </c>
    </row>
    <row r="74" spans="3:16" ht="30" customHeight="1">
      <c r="C74" s="28"/>
      <c r="D74" s="36" t="s">
        <v>61</v>
      </c>
      <c r="E74" s="37"/>
      <c r="F74" s="52">
        <v>828585</v>
      </c>
      <c r="G74" s="52">
        <v>1130128</v>
      </c>
      <c r="H74" s="162">
        <f t="shared" si="0"/>
        <v>1958713</v>
      </c>
      <c r="I74" s="85"/>
      <c r="J74" s="52">
        <v>13709601</v>
      </c>
      <c r="K74" s="52">
        <v>8849377</v>
      </c>
      <c r="L74" s="52">
        <v>11944341</v>
      </c>
      <c r="M74" s="52">
        <v>5827044</v>
      </c>
      <c r="N74" s="52">
        <v>1439791</v>
      </c>
      <c r="O74" s="163">
        <f t="shared" si="1"/>
        <v>41770154</v>
      </c>
      <c r="P74" s="165">
        <f t="shared" si="2"/>
        <v>43728867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484227</v>
      </c>
      <c r="H75" s="162">
        <f aca="true" t="shared" si="3" ref="H75:H84">SUM(F75:G75)</f>
        <v>484227</v>
      </c>
      <c r="I75" s="53"/>
      <c r="J75" s="52">
        <v>31585256</v>
      </c>
      <c r="K75" s="52">
        <v>27175868</v>
      </c>
      <c r="L75" s="52">
        <v>26152214</v>
      </c>
      <c r="M75" s="52">
        <v>15450487</v>
      </c>
      <c r="N75" s="52">
        <v>6071520</v>
      </c>
      <c r="O75" s="163">
        <f aca="true" t="shared" si="4" ref="O75:O84">SUM(I75:N75)</f>
        <v>106435345</v>
      </c>
      <c r="P75" s="165">
        <f aca="true" t="shared" si="5" ref="P75:P84">SUM(O75,H75)</f>
        <v>106919572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62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63">
        <f t="shared" si="4"/>
        <v>0</v>
      </c>
      <c r="P76" s="165">
        <f t="shared" si="5"/>
        <v>0</v>
      </c>
    </row>
    <row r="77" spans="3:16" ht="30" customHeight="1">
      <c r="C77" s="28"/>
      <c r="D77" s="147" t="s">
        <v>64</v>
      </c>
      <c r="E77" s="154"/>
      <c r="F77" s="52">
        <v>0</v>
      </c>
      <c r="G77" s="52">
        <v>0</v>
      </c>
      <c r="H77" s="163">
        <f t="shared" si="3"/>
        <v>0</v>
      </c>
      <c r="I77" s="53"/>
      <c r="J77" s="52">
        <v>247941</v>
      </c>
      <c r="K77" s="52">
        <v>800316</v>
      </c>
      <c r="L77" s="52">
        <v>23204462</v>
      </c>
      <c r="M77" s="52">
        <v>70618311</v>
      </c>
      <c r="N77" s="52">
        <v>56217167</v>
      </c>
      <c r="O77" s="163">
        <f t="shared" si="4"/>
        <v>151088197</v>
      </c>
      <c r="P77" s="165">
        <f t="shared" si="5"/>
        <v>151088197</v>
      </c>
    </row>
    <row r="78" spans="3:16" ht="30" customHeight="1" thickBot="1">
      <c r="C78" s="38"/>
      <c r="D78" s="149" t="s">
        <v>65</v>
      </c>
      <c r="E78" s="150"/>
      <c r="F78" s="157">
        <v>0</v>
      </c>
      <c r="G78" s="157">
        <v>0</v>
      </c>
      <c r="H78" s="170">
        <f t="shared" si="3"/>
        <v>0</v>
      </c>
      <c r="I78" s="55"/>
      <c r="J78" s="157">
        <v>556245</v>
      </c>
      <c r="K78" s="157">
        <v>1037619</v>
      </c>
      <c r="L78" s="157">
        <v>928745</v>
      </c>
      <c r="M78" s="157">
        <v>2542768</v>
      </c>
      <c r="N78" s="157">
        <v>1282328</v>
      </c>
      <c r="O78" s="170">
        <f t="shared" si="4"/>
        <v>6347705</v>
      </c>
      <c r="P78" s="171">
        <f t="shared" si="5"/>
        <v>6347705</v>
      </c>
    </row>
    <row r="79" spans="3:16" ht="30" customHeight="1">
      <c r="C79" s="25" t="s">
        <v>66</v>
      </c>
      <c r="D79" s="41"/>
      <c r="E79" s="42"/>
      <c r="F79" s="158">
        <f>SUM(F80:F83)</f>
        <v>0</v>
      </c>
      <c r="G79" s="158">
        <f>SUM(G80:G83)</f>
        <v>0</v>
      </c>
      <c r="H79" s="159">
        <f t="shared" si="3"/>
        <v>0</v>
      </c>
      <c r="I79" s="172"/>
      <c r="J79" s="158">
        <f>SUM(J80:J83)</f>
        <v>40013165</v>
      </c>
      <c r="K79" s="158">
        <f>SUM(K80:K83)</f>
        <v>38004075</v>
      </c>
      <c r="L79" s="158">
        <f>SUM(L80:L83)</f>
        <v>109597829</v>
      </c>
      <c r="M79" s="158">
        <f>SUM(M80:M83)</f>
        <v>261581055</v>
      </c>
      <c r="N79" s="158">
        <f>SUM(N80:N83)</f>
        <v>167720421</v>
      </c>
      <c r="O79" s="159">
        <f t="shared" si="4"/>
        <v>616916545</v>
      </c>
      <c r="P79" s="161">
        <f t="shared" si="5"/>
        <v>616916545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63">
        <f t="shared" si="3"/>
        <v>0</v>
      </c>
      <c r="I80" s="53"/>
      <c r="J80" s="52">
        <v>624582</v>
      </c>
      <c r="K80" s="52">
        <v>2083599</v>
      </c>
      <c r="L80" s="52">
        <v>47130764</v>
      </c>
      <c r="M80" s="52">
        <v>135845432</v>
      </c>
      <c r="N80" s="52">
        <v>97629152</v>
      </c>
      <c r="O80" s="163">
        <f t="shared" si="4"/>
        <v>283313529</v>
      </c>
      <c r="P80" s="165">
        <f t="shared" si="5"/>
        <v>283313529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63">
        <f t="shared" si="3"/>
        <v>0</v>
      </c>
      <c r="I81" s="53"/>
      <c r="J81" s="52">
        <v>37709894</v>
      </c>
      <c r="K81" s="52">
        <v>32431616</v>
      </c>
      <c r="L81" s="52">
        <v>50971006</v>
      </c>
      <c r="M81" s="52">
        <v>64122332</v>
      </c>
      <c r="N81" s="52">
        <v>30344944</v>
      </c>
      <c r="O81" s="163">
        <f t="shared" si="4"/>
        <v>215579792</v>
      </c>
      <c r="P81" s="165">
        <f t="shared" si="5"/>
        <v>215579792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63">
        <f t="shared" si="3"/>
        <v>0</v>
      </c>
      <c r="I82" s="53"/>
      <c r="J82" s="52">
        <v>0</v>
      </c>
      <c r="K82" s="52">
        <v>482166</v>
      </c>
      <c r="L82" s="52">
        <v>1002771</v>
      </c>
      <c r="M82" s="52">
        <v>4620114</v>
      </c>
      <c r="N82" s="52">
        <v>1974735</v>
      </c>
      <c r="O82" s="163">
        <f t="shared" si="4"/>
        <v>8079786</v>
      </c>
      <c r="P82" s="165">
        <f t="shared" si="5"/>
        <v>8079786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66">
        <f t="shared" si="3"/>
        <v>0</v>
      </c>
      <c r="I83" s="56"/>
      <c r="J83" s="54">
        <v>1678689</v>
      </c>
      <c r="K83" s="54">
        <v>3006694</v>
      </c>
      <c r="L83" s="54">
        <v>10493288</v>
      </c>
      <c r="M83" s="54">
        <v>56993177</v>
      </c>
      <c r="N83" s="54">
        <v>37771590</v>
      </c>
      <c r="O83" s="166">
        <f t="shared" si="4"/>
        <v>109943438</v>
      </c>
      <c r="P83" s="167">
        <f t="shared" si="5"/>
        <v>109943438</v>
      </c>
    </row>
    <row r="84" spans="3:16" ht="30" customHeight="1" thickBot="1">
      <c r="C84" s="151" t="s">
        <v>70</v>
      </c>
      <c r="D84" s="152"/>
      <c r="E84" s="152"/>
      <c r="F84" s="175">
        <f>SUM(F48,F69,F79)</f>
        <v>24426992</v>
      </c>
      <c r="G84" s="175">
        <f>SUM(G48,G69,G79)</f>
        <v>32829153</v>
      </c>
      <c r="H84" s="176">
        <f t="shared" si="3"/>
        <v>57256145</v>
      </c>
      <c r="I84" s="177"/>
      <c r="J84" s="175">
        <f>SUM(J48,J69,J79)</f>
        <v>403860362</v>
      </c>
      <c r="K84" s="175">
        <f>SUM(K48,K69,K79)</f>
        <v>333362095</v>
      </c>
      <c r="L84" s="175">
        <f>SUM(L48,L69,L79)</f>
        <v>382516134</v>
      </c>
      <c r="M84" s="175">
        <f>SUM(M48,M69,M79)</f>
        <v>550991218</v>
      </c>
      <c r="N84" s="175">
        <f>SUM(N48,N69,N79)</f>
        <v>325508037</v>
      </c>
      <c r="O84" s="176">
        <f t="shared" si="4"/>
        <v>1996237846</v>
      </c>
      <c r="P84" s="178">
        <f t="shared" si="5"/>
        <v>2053493991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2022-02-18T05:18:00Z</cp:lastPrinted>
  <dcterms:created xsi:type="dcterms:W3CDTF">2012-04-10T04:28:23Z</dcterms:created>
  <dcterms:modified xsi:type="dcterms:W3CDTF">2022-08-23T05:22:05Z</dcterms:modified>
  <cp:category/>
  <cp:version/>
  <cp:contentType/>
  <cp:contentStatus/>
</cp:coreProperties>
</file>