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<sst xmlns="http://schemas.openxmlformats.org/spreadsheetml/2006/main" count="283" uniqueCount="93">
  <si>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</si>
  <si>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</si>
  <si>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</si>
  <si>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</si>
  <si>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</si>
  <si>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</si>
  <si>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</si>
  <si>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</si>
  <si>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</si>
  <si>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</si>
  <si>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</si>
  <si>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</si>
  <si>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</si>
  <si>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</si>
  <si>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</si>
  <si>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</si>
  <si>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</si>
  <si>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</si>
  <si>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</si>
  <si>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</si>
  <si>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</si>
  <si>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</si>
  <si>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</si>
  <si>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</si>
  <si>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</si>
  <si>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</si>
  <si>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</si>
  <si>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</si>
  <si>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</si>
  <si>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</si>
  <si>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</si>
  <si>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</si>
  <si>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</si>
  <si>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</si>
  <si>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</si>
  <si>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</si>
  <si>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</si>
  <si>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</si>
  <si>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</si>
  <si>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</si>
  <si>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</si>
  <si>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</si>
  <si>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</si>
  <si>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</si>
  <si>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</si>
  <si>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</si>
  <si>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</si>
  <si>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</si>
  <si>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</si>
  <si>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</si>
  <si>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</si>
  <si>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</si>
  <si>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</si>
  <si>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</si>
  <si>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</si>
  <si>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</si>
  <si>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</si>
  <si>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</si>
  <si>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</si>
  <si>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</si>
  <si>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</si>
  <si>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</si>
  <si>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</si>
  <si>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</si>
  <si>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</si>
  <si>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</si>
  <si>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</si>
  <si>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</si>
  <si>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</si>
  <si>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</si>
  <si>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</si>
  <si>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</si>
  <si>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</si>
  <si>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</si>
  <si>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</si>
  <si>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</si>
  <si>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</si>
  <si>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</si>
  <si>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</si>
  <si>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</si>
  <si>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</si>
  <si>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</si>
  <si>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</si>
  <si>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</si>
  <si>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</si>
  <si>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</si>
  <si>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</si>
  <si>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</si>
  <si>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</si>
  <si>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</si>
  <si>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</si>
  <si>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9月分）</t>
  </si>
  <si>
    <t>（令和 04年 9月分）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</si>
</sst>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6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 applyProtection="1">
      <alignment vertical="center" shrinkToFit="1"/>
      <protection locked="0"/>
    </xf>
    <xf numFmtId="178" fontId="48" fillId="0" borderId="55" xfId="0" applyNumberFormat="1" applyFont="1" applyFill="1" applyBorder="1" applyAlignment="1" applyProtection="1">
      <alignment vertical="center" shrinkToFit="1"/>
      <protection locked="0"/>
    </xf>
    <xf numFmtId="178" fontId="48" fillId="0" borderId="48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12" sqref="E12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91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7"/>
      <c r="G3" s="57"/>
      <c r="H3" s="57"/>
      <c r="I3" s="57"/>
      <c r="J3" s="57"/>
      <c r="N3" s="58"/>
      <c r="O3" s="132" t="s">
        <v>0</v>
      </c>
      <c r="P3" s="132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58"/>
      <c r="Q6" s="99"/>
      <c r="R6" s="99"/>
      <c r="S6" s="10"/>
    </row>
    <row r="7" spans="3:19" ht="45" customHeight="1" thickBot="1">
      <c r="C7" s="116" t="s">
        <v>19</v>
      </c>
      <c r="D7" s="117"/>
      <c r="E7" s="117"/>
      <c r="F7" s="109">
        <v>40918</v>
      </c>
      <c r="G7" s="118"/>
      <c r="H7" s="122">
        <v>31585</v>
      </c>
      <c r="I7" s="118"/>
      <c r="J7" s="109">
        <v>18232</v>
      </c>
      <c r="K7" s="110"/>
      <c r="L7" s="122">
        <f>SUM(F7:K7)</f>
        <v>90735</v>
      </c>
      <c r="M7" s="166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68" t="s">
        <v>10</v>
      </c>
      <c r="G11" s="68" t="s">
        <v>28</v>
      </c>
      <c r="H11" s="96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87">
        <f>SUM(F13:F15)</f>
        <v>4029</v>
      </c>
      <c r="G12" s="87">
        <f>SUM(G13:G15)</f>
        <v>2468</v>
      </c>
      <c r="H12" s="167">
        <f>SUM(H13:H15)</f>
        <v>6497</v>
      </c>
      <c r="I12" s="72">
        <v>0</v>
      </c>
      <c r="J12" s="87">
        <f aca="true" t="shared" si="0" ref="J12:O12">SUM(J13:J15)</f>
        <v>4647</v>
      </c>
      <c r="K12" s="87">
        <f t="shared" si="0"/>
        <v>2524</v>
      </c>
      <c r="L12" s="87">
        <f t="shared" si="0"/>
        <v>1998</v>
      </c>
      <c r="M12" s="87">
        <f t="shared" si="0"/>
        <v>2511</v>
      </c>
      <c r="N12" s="87">
        <f t="shared" si="0"/>
        <v>1359</v>
      </c>
      <c r="O12" s="167">
        <f t="shared" si="0"/>
        <v>13039</v>
      </c>
      <c r="P12" s="168">
        <f aca="true" t="shared" si="1" ref="P12:P17">H12+O12</f>
        <v>19536</v>
      </c>
      <c r="Q12" s="20"/>
    </row>
    <row r="13" spans="3:16" ht="49.5" customHeight="1">
      <c r="C13" s="101" t="s">
        <v>87</v>
      </c>
      <c r="D13" s="102"/>
      <c r="E13" s="102"/>
      <c r="F13" s="87">
        <v>468</v>
      </c>
      <c r="G13" s="87">
        <v>279</v>
      </c>
      <c r="H13" s="167">
        <f>SUM(F13:G13)</f>
        <v>747</v>
      </c>
      <c r="I13" s="72">
        <v>0</v>
      </c>
      <c r="J13" s="87">
        <v>435</v>
      </c>
      <c r="K13" s="87">
        <v>238</v>
      </c>
      <c r="L13" s="87">
        <v>201</v>
      </c>
      <c r="M13" s="87">
        <v>211</v>
      </c>
      <c r="N13" s="87">
        <v>121</v>
      </c>
      <c r="O13" s="167">
        <f>SUM(J13:N13)</f>
        <v>1206</v>
      </c>
      <c r="P13" s="168">
        <f t="shared" si="1"/>
        <v>1953</v>
      </c>
    </row>
    <row r="14" spans="3:16" ht="49.5" customHeight="1">
      <c r="C14" s="112" t="s">
        <v>88</v>
      </c>
      <c r="D14" s="113"/>
      <c r="E14" s="113"/>
      <c r="F14" s="87">
        <v>1614</v>
      </c>
      <c r="G14" s="87">
        <v>831</v>
      </c>
      <c r="H14" s="167">
        <f>SUM(F14:G14)</f>
        <v>2445</v>
      </c>
      <c r="I14" s="72">
        <v>0</v>
      </c>
      <c r="J14" s="87">
        <v>1634</v>
      </c>
      <c r="K14" s="87">
        <v>697</v>
      </c>
      <c r="L14" s="87">
        <v>497</v>
      </c>
      <c r="M14" s="87">
        <v>626</v>
      </c>
      <c r="N14" s="87">
        <v>316</v>
      </c>
      <c r="O14" s="167">
        <f>SUM(J14:N14)</f>
        <v>3770</v>
      </c>
      <c r="P14" s="168">
        <f t="shared" si="1"/>
        <v>6215</v>
      </c>
    </row>
    <row r="15" spans="3:16" ht="49.5" customHeight="1">
      <c r="C15" s="101" t="s">
        <v>89</v>
      </c>
      <c r="D15" s="102"/>
      <c r="E15" s="102"/>
      <c r="F15" s="87">
        <v>1947</v>
      </c>
      <c r="G15" s="87">
        <v>1358</v>
      </c>
      <c r="H15" s="167">
        <f>SUM(F15:G15)</f>
        <v>3305</v>
      </c>
      <c r="I15" s="72"/>
      <c r="J15" s="87">
        <v>2578</v>
      </c>
      <c r="K15" s="87">
        <v>1589</v>
      </c>
      <c r="L15" s="87">
        <v>1300</v>
      </c>
      <c r="M15" s="87">
        <v>1674</v>
      </c>
      <c r="N15" s="87">
        <v>922</v>
      </c>
      <c r="O15" s="167">
        <f>SUM(J15:N15)</f>
        <v>8063</v>
      </c>
      <c r="P15" s="168">
        <f t="shared" si="1"/>
        <v>11368</v>
      </c>
    </row>
    <row r="16" spans="3:16" ht="49.5" customHeight="1">
      <c r="C16" s="112" t="s">
        <v>90</v>
      </c>
      <c r="D16" s="113"/>
      <c r="E16" s="113"/>
      <c r="F16" s="87">
        <v>34</v>
      </c>
      <c r="G16" s="87">
        <v>40</v>
      </c>
      <c r="H16" s="167">
        <f>SUM(F16:G16)</f>
        <v>74</v>
      </c>
      <c r="I16" s="72">
        <v>0</v>
      </c>
      <c r="J16" s="87">
        <v>63</v>
      </c>
      <c r="K16" s="87">
        <v>37</v>
      </c>
      <c r="L16" s="87">
        <v>36</v>
      </c>
      <c r="M16" s="87">
        <v>49</v>
      </c>
      <c r="N16" s="87">
        <v>25</v>
      </c>
      <c r="O16" s="167">
        <f>SUM(J16:N16)</f>
        <v>210</v>
      </c>
      <c r="P16" s="168">
        <f t="shared" si="1"/>
        <v>284</v>
      </c>
    </row>
    <row r="17" spans="3:16" ht="49.5" customHeight="1" thickBot="1">
      <c r="C17" s="107" t="s">
        <v>14</v>
      </c>
      <c r="D17" s="108"/>
      <c r="E17" s="108"/>
      <c r="F17" s="88">
        <f>F12+F16</f>
        <v>4063</v>
      </c>
      <c r="G17" s="88">
        <f>G12+G16</f>
        <v>2508</v>
      </c>
      <c r="H17" s="88">
        <f>H12+H16</f>
        <v>6571</v>
      </c>
      <c r="I17" s="169">
        <v>0</v>
      </c>
      <c r="J17" s="88">
        <f aca="true" t="shared" si="2" ref="J17:O17">J12+J16</f>
        <v>4710</v>
      </c>
      <c r="K17" s="88">
        <f t="shared" si="2"/>
        <v>2561</v>
      </c>
      <c r="L17" s="88">
        <f t="shared" si="2"/>
        <v>2034</v>
      </c>
      <c r="M17" s="88">
        <f t="shared" si="2"/>
        <v>2560</v>
      </c>
      <c r="N17" s="88">
        <f t="shared" si="2"/>
        <v>1384</v>
      </c>
      <c r="O17" s="88">
        <f t="shared" si="2"/>
        <v>13249</v>
      </c>
      <c r="P17" s="170">
        <f t="shared" si="1"/>
        <v>19820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06"/>
      <c r="Q22" s="20"/>
    </row>
    <row r="23" spans="3:17" ht="49.5" customHeight="1">
      <c r="C23" s="95" t="s">
        <v>12</v>
      </c>
      <c r="D23" s="74"/>
      <c r="E23" s="74"/>
      <c r="F23" s="87">
        <v>1194</v>
      </c>
      <c r="G23" s="87">
        <v>1231</v>
      </c>
      <c r="H23" s="167">
        <f>SUM(F23:G23)</f>
        <v>2425</v>
      </c>
      <c r="I23" s="84"/>
      <c r="J23" s="87">
        <v>3410</v>
      </c>
      <c r="K23" s="87">
        <v>1966</v>
      </c>
      <c r="L23" s="87">
        <v>1125</v>
      </c>
      <c r="M23" s="87">
        <v>892</v>
      </c>
      <c r="N23" s="87">
        <v>356</v>
      </c>
      <c r="O23" s="167">
        <f>SUM(I23:N23)</f>
        <v>7749</v>
      </c>
      <c r="P23" s="168">
        <f>H23+O23</f>
        <v>10174</v>
      </c>
      <c r="Q23" s="20"/>
    </row>
    <row r="24" spans="3:16" ht="49.5" customHeight="1">
      <c r="C24" s="141" t="s">
        <v>13</v>
      </c>
      <c r="D24" s="142"/>
      <c r="E24" s="142"/>
      <c r="F24" s="87">
        <v>12</v>
      </c>
      <c r="G24" s="87">
        <v>19</v>
      </c>
      <c r="H24" s="167">
        <f>SUM(F24:G24)</f>
        <v>31</v>
      </c>
      <c r="I24" s="84"/>
      <c r="J24" s="87">
        <v>52</v>
      </c>
      <c r="K24" s="87">
        <v>32</v>
      </c>
      <c r="L24" s="87">
        <v>21</v>
      </c>
      <c r="M24" s="87">
        <v>14</v>
      </c>
      <c r="N24" s="87">
        <v>11</v>
      </c>
      <c r="O24" s="167">
        <f>SUM(I24:N24)</f>
        <v>130</v>
      </c>
      <c r="P24" s="168">
        <f>H24+O24</f>
        <v>161</v>
      </c>
    </row>
    <row r="25" spans="3:16" ht="49.5" customHeight="1" thickBot="1">
      <c r="C25" s="139" t="s">
        <v>14</v>
      </c>
      <c r="D25" s="140"/>
      <c r="E25" s="140"/>
      <c r="F25" s="88">
        <f>SUM(F23:F24)</f>
        <v>1206</v>
      </c>
      <c r="G25" s="88">
        <f>SUM(G23:G24)</f>
        <v>1250</v>
      </c>
      <c r="H25" s="171">
        <f>SUM(F25:G25)</f>
        <v>2456</v>
      </c>
      <c r="I25" s="172"/>
      <c r="J25" s="88">
        <f aca="true" t="shared" si="3" ref="J25:O25">SUM(J23:J24)</f>
        <v>3462</v>
      </c>
      <c r="K25" s="88">
        <f t="shared" si="3"/>
        <v>1998</v>
      </c>
      <c r="L25" s="88">
        <f t="shared" si="3"/>
        <v>1146</v>
      </c>
      <c r="M25" s="88">
        <f t="shared" si="3"/>
        <v>906</v>
      </c>
      <c r="N25" s="88">
        <f t="shared" si="3"/>
        <v>367</v>
      </c>
      <c r="O25" s="171">
        <f t="shared" si="3"/>
        <v>7879</v>
      </c>
      <c r="P25" s="170">
        <f>H25+O25</f>
        <v>10335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06"/>
      <c r="Q30" s="20"/>
    </row>
    <row r="31" spans="3:17" ht="49.5" customHeight="1">
      <c r="C31" s="95" t="s">
        <v>12</v>
      </c>
      <c r="D31" s="74"/>
      <c r="E31" s="74"/>
      <c r="F31" s="87">
        <v>15</v>
      </c>
      <c r="G31" s="87">
        <v>19</v>
      </c>
      <c r="H31" s="167">
        <f>SUM(F31:G31)</f>
        <v>34</v>
      </c>
      <c r="I31" s="84"/>
      <c r="J31" s="87">
        <v>1088</v>
      </c>
      <c r="K31" s="87">
        <v>673</v>
      </c>
      <c r="L31" s="87">
        <v>542</v>
      </c>
      <c r="M31" s="87">
        <v>521</v>
      </c>
      <c r="N31" s="87">
        <v>281</v>
      </c>
      <c r="O31" s="167">
        <f>SUM(I31:N31)</f>
        <v>3105</v>
      </c>
      <c r="P31" s="168">
        <f>H31+O31</f>
        <v>3139</v>
      </c>
      <c r="Q31" s="20"/>
    </row>
    <row r="32" spans="3:16" ht="49.5" customHeight="1">
      <c r="C32" s="141" t="s">
        <v>13</v>
      </c>
      <c r="D32" s="142"/>
      <c r="E32" s="142"/>
      <c r="F32" s="87">
        <v>0</v>
      </c>
      <c r="G32" s="87">
        <v>0</v>
      </c>
      <c r="H32" s="167">
        <f>SUM(F32:G32)</f>
        <v>0</v>
      </c>
      <c r="I32" s="84"/>
      <c r="J32" s="87">
        <v>10</v>
      </c>
      <c r="K32" s="87">
        <v>9</v>
      </c>
      <c r="L32" s="87">
        <v>7</v>
      </c>
      <c r="M32" s="87">
        <v>4</v>
      </c>
      <c r="N32" s="87">
        <v>4</v>
      </c>
      <c r="O32" s="167">
        <f>SUM(I32:N32)</f>
        <v>34</v>
      </c>
      <c r="P32" s="168">
        <f>H32+O32</f>
        <v>34</v>
      </c>
    </row>
    <row r="33" spans="3:16" ht="49.5" customHeight="1" thickBot="1">
      <c r="C33" s="139" t="s">
        <v>14</v>
      </c>
      <c r="D33" s="140"/>
      <c r="E33" s="140"/>
      <c r="F33" s="88">
        <f>SUM(F31:F32)</f>
        <v>15</v>
      </c>
      <c r="G33" s="88">
        <f>SUM(G31:G32)</f>
        <v>19</v>
      </c>
      <c r="H33" s="171">
        <f>SUM(F33:G33)</f>
        <v>34</v>
      </c>
      <c r="I33" s="172"/>
      <c r="J33" s="88">
        <f>SUM(J31:J32)</f>
        <v>1098</v>
      </c>
      <c r="K33" s="88">
        <f>SUM(K31:K32)</f>
        <v>682</v>
      </c>
      <c r="L33" s="88">
        <f>SUM(L31:L32)</f>
        <v>549</v>
      </c>
      <c r="M33" s="88">
        <f>SUM(M31:M32)</f>
        <v>525</v>
      </c>
      <c r="N33" s="88">
        <f>SUM(N31:N32)</f>
        <v>285</v>
      </c>
      <c r="O33" s="171">
        <f>SUM(I33:N33)</f>
        <v>3139</v>
      </c>
      <c r="P33" s="170">
        <f>H33+O33</f>
        <v>3173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34"/>
      <c r="P38" s="20"/>
      <c r="Q38" s="20"/>
    </row>
    <row r="39" spans="3:17" ht="49.5" customHeight="1">
      <c r="C39" s="98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3</v>
      </c>
      <c r="J39" s="173">
        <f>SUM(J40:J41)</f>
        <v>9</v>
      </c>
      <c r="K39" s="173">
        <f>SUM(K40:K41)</f>
        <v>196</v>
      </c>
      <c r="L39" s="173">
        <f>SUM(L40:L41)</f>
        <v>498</v>
      </c>
      <c r="M39" s="173">
        <f>SUM(M40:M41)</f>
        <v>344</v>
      </c>
      <c r="N39" s="174">
        <f aca="true" t="shared" si="5" ref="N39:N47">SUM(I39:M39)</f>
        <v>1050</v>
      </c>
      <c r="O39" s="176">
        <f>H39+N39</f>
        <v>1050</v>
      </c>
      <c r="P39" s="20"/>
      <c r="Q39" s="20"/>
    </row>
    <row r="40" spans="3:15" ht="49.5" customHeight="1">
      <c r="C40" s="141" t="s">
        <v>12</v>
      </c>
      <c r="D40" s="142"/>
      <c r="E40" s="142"/>
      <c r="F40" s="87">
        <v>0</v>
      </c>
      <c r="G40" s="87">
        <v>0</v>
      </c>
      <c r="H40" s="167">
        <f t="shared" si="4"/>
        <v>0</v>
      </c>
      <c r="I40" s="92">
        <v>3</v>
      </c>
      <c r="J40" s="87">
        <v>9</v>
      </c>
      <c r="K40" s="87">
        <v>195</v>
      </c>
      <c r="L40" s="87">
        <v>497</v>
      </c>
      <c r="M40" s="87">
        <v>344</v>
      </c>
      <c r="N40" s="167">
        <f>SUM(I40:M40)</f>
        <v>1048</v>
      </c>
      <c r="O40" s="168">
        <f aca="true" t="shared" si="6" ref="O40:O50">H40+N40</f>
        <v>1048</v>
      </c>
    </row>
    <row r="41" spans="3:15" ht="49.5" customHeight="1" thickBot="1">
      <c r="C41" s="139" t="s">
        <v>13</v>
      </c>
      <c r="D41" s="140"/>
      <c r="E41" s="140"/>
      <c r="F41" s="88">
        <v>0</v>
      </c>
      <c r="G41" s="88">
        <v>0</v>
      </c>
      <c r="H41" s="171">
        <f t="shared" si="4"/>
        <v>0</v>
      </c>
      <c r="I41" s="93">
        <v>0</v>
      </c>
      <c r="J41" s="88">
        <v>0</v>
      </c>
      <c r="K41" s="88">
        <v>1</v>
      </c>
      <c r="L41" s="88">
        <v>1</v>
      </c>
      <c r="M41" s="88">
        <v>0</v>
      </c>
      <c r="N41" s="171">
        <f t="shared" si="5"/>
        <v>2</v>
      </c>
      <c r="O41" s="170">
        <f t="shared" si="6"/>
        <v>2</v>
      </c>
    </row>
    <row r="42" spans="3:15" ht="49.5" customHeight="1">
      <c r="C42" s="128" t="s">
        <v>30</v>
      </c>
      <c r="D42" s="129"/>
      <c r="E42" s="129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163</v>
      </c>
      <c r="J42" s="173">
        <f>SUM(J43:J44)</f>
        <v>133</v>
      </c>
      <c r="K42" s="173">
        <f>SUM(K43:K44)</f>
        <v>176</v>
      </c>
      <c r="L42" s="173">
        <f>SUM(L43:L44)</f>
        <v>226</v>
      </c>
      <c r="M42" s="173">
        <f>SUM(M43:M44)</f>
        <v>91</v>
      </c>
      <c r="N42" s="167">
        <f t="shared" si="5"/>
        <v>789</v>
      </c>
      <c r="O42" s="176">
        <f t="shared" si="6"/>
        <v>789</v>
      </c>
    </row>
    <row r="43" spans="3:15" ht="49.5" customHeight="1">
      <c r="C43" s="141" t="s">
        <v>12</v>
      </c>
      <c r="D43" s="142"/>
      <c r="E43" s="142"/>
      <c r="F43" s="87">
        <v>0</v>
      </c>
      <c r="G43" s="87">
        <v>0</v>
      </c>
      <c r="H43" s="167">
        <f t="shared" si="4"/>
        <v>0</v>
      </c>
      <c r="I43" s="92">
        <v>162</v>
      </c>
      <c r="J43" s="87">
        <v>132</v>
      </c>
      <c r="K43" s="87">
        <v>175</v>
      </c>
      <c r="L43" s="87">
        <v>215</v>
      </c>
      <c r="M43" s="87">
        <v>90</v>
      </c>
      <c r="N43" s="167">
        <f t="shared" si="5"/>
        <v>774</v>
      </c>
      <c r="O43" s="168">
        <f t="shared" si="6"/>
        <v>774</v>
      </c>
    </row>
    <row r="44" spans="3:15" ht="49.5" customHeight="1" thickBot="1">
      <c r="C44" s="139" t="s">
        <v>13</v>
      </c>
      <c r="D44" s="140"/>
      <c r="E44" s="140"/>
      <c r="F44" s="88">
        <v>0</v>
      </c>
      <c r="G44" s="88">
        <v>0</v>
      </c>
      <c r="H44" s="171">
        <f t="shared" si="4"/>
        <v>0</v>
      </c>
      <c r="I44" s="93">
        <v>1</v>
      </c>
      <c r="J44" s="88">
        <v>1</v>
      </c>
      <c r="K44" s="88">
        <v>1</v>
      </c>
      <c r="L44" s="88">
        <v>11</v>
      </c>
      <c r="M44" s="88">
        <v>1</v>
      </c>
      <c r="N44" s="171">
        <f t="shared" si="5"/>
        <v>15</v>
      </c>
      <c r="O44" s="170">
        <f t="shared" si="6"/>
        <v>15</v>
      </c>
    </row>
    <row r="45" spans="3:15" ht="49.5" customHeight="1">
      <c r="C45" s="128" t="s">
        <v>18</v>
      </c>
      <c r="D45" s="129"/>
      <c r="E45" s="129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3</v>
      </c>
      <c r="K45" s="173">
        <f>SUM(K46:K47)</f>
        <v>5</v>
      </c>
      <c r="L45" s="173">
        <f>SUM(L46:L47)</f>
        <v>16</v>
      </c>
      <c r="M45" s="173">
        <f>SUM(M46:M47)</f>
        <v>7</v>
      </c>
      <c r="N45" s="174">
        <f>SUM(I45:M45)</f>
        <v>31</v>
      </c>
      <c r="O45" s="176">
        <f t="shared" si="6"/>
        <v>31</v>
      </c>
    </row>
    <row r="46" spans="3:15" ht="49.5" customHeight="1">
      <c r="C46" s="141" t="s">
        <v>12</v>
      </c>
      <c r="D46" s="142"/>
      <c r="E46" s="142"/>
      <c r="F46" s="87">
        <v>0</v>
      </c>
      <c r="G46" s="87">
        <v>0</v>
      </c>
      <c r="H46" s="167">
        <f t="shared" si="4"/>
        <v>0</v>
      </c>
      <c r="I46" s="92">
        <v>0</v>
      </c>
      <c r="J46" s="87">
        <v>3</v>
      </c>
      <c r="K46" s="87">
        <v>5</v>
      </c>
      <c r="L46" s="87">
        <v>16</v>
      </c>
      <c r="M46" s="87">
        <v>7</v>
      </c>
      <c r="N46" s="167">
        <f t="shared" si="5"/>
        <v>31</v>
      </c>
      <c r="O46" s="168">
        <f>H46+N46</f>
        <v>31</v>
      </c>
    </row>
    <row r="47" spans="3:15" ht="49.5" customHeight="1" thickBot="1">
      <c r="C47" s="139" t="s">
        <v>13</v>
      </c>
      <c r="D47" s="140"/>
      <c r="E47" s="140"/>
      <c r="F47" s="88">
        <v>0</v>
      </c>
      <c r="G47" s="88">
        <v>0</v>
      </c>
      <c r="H47" s="171">
        <f t="shared" si="4"/>
        <v>0</v>
      </c>
      <c r="I47" s="93">
        <v>0</v>
      </c>
      <c r="J47" s="88">
        <v>0</v>
      </c>
      <c r="K47" s="88">
        <v>0</v>
      </c>
      <c r="L47" s="88">
        <v>0</v>
      </c>
      <c r="M47" s="88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28" t="s">
        <v>76</v>
      </c>
      <c r="D48" s="129"/>
      <c r="E48" s="129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7</v>
      </c>
      <c r="J48" s="173">
        <f>SUM(J49:J50)</f>
        <v>16</v>
      </c>
      <c r="K48" s="173">
        <f>SUM(K49:K50)</f>
        <v>36</v>
      </c>
      <c r="L48" s="173">
        <f>SUM(L49:L50)</f>
        <v>171</v>
      </c>
      <c r="M48" s="173">
        <f>SUM(M49:M50)</f>
        <v>103</v>
      </c>
      <c r="N48" s="174">
        <f>SUM(I48:M48)</f>
        <v>333</v>
      </c>
      <c r="O48" s="176">
        <f>H48+N48</f>
        <v>333</v>
      </c>
    </row>
    <row r="49" spans="3:15" ht="49.5" customHeight="1">
      <c r="C49" s="141" t="s">
        <v>12</v>
      </c>
      <c r="D49" s="142"/>
      <c r="E49" s="142"/>
      <c r="F49" s="87">
        <v>0</v>
      </c>
      <c r="G49" s="87">
        <v>0</v>
      </c>
      <c r="H49" s="167">
        <f t="shared" si="4"/>
        <v>0</v>
      </c>
      <c r="I49" s="92">
        <v>7</v>
      </c>
      <c r="J49" s="87">
        <v>16</v>
      </c>
      <c r="K49" s="87">
        <v>35</v>
      </c>
      <c r="L49" s="87">
        <v>167</v>
      </c>
      <c r="M49" s="87">
        <v>100</v>
      </c>
      <c r="N49" s="167">
        <f>SUM(I49:M49)</f>
        <v>325</v>
      </c>
      <c r="O49" s="168">
        <f t="shared" si="6"/>
        <v>325</v>
      </c>
    </row>
    <row r="50" spans="3:15" ht="49.5" customHeight="1" thickBot="1">
      <c r="C50" s="139" t="s">
        <v>13</v>
      </c>
      <c r="D50" s="140"/>
      <c r="E50" s="140"/>
      <c r="F50" s="88">
        <v>0</v>
      </c>
      <c r="G50" s="88">
        <v>0</v>
      </c>
      <c r="H50" s="171">
        <f t="shared" si="4"/>
        <v>0</v>
      </c>
      <c r="I50" s="93">
        <v>0</v>
      </c>
      <c r="J50" s="88">
        <v>0</v>
      </c>
      <c r="K50" s="88">
        <v>1</v>
      </c>
      <c r="L50" s="88">
        <v>4</v>
      </c>
      <c r="M50" s="88">
        <v>3</v>
      </c>
      <c r="N50" s="171">
        <f>SUM(I50:M50)</f>
        <v>8</v>
      </c>
      <c r="O50" s="170">
        <f t="shared" si="6"/>
        <v>8</v>
      </c>
    </row>
    <row r="51" spans="3:15" ht="49.5" customHeight="1" thickBot="1">
      <c r="C51" s="137" t="s">
        <v>14</v>
      </c>
      <c r="D51" s="138"/>
      <c r="E51" s="138"/>
      <c r="F51" s="89">
        <v>0</v>
      </c>
      <c r="G51" s="89">
        <v>0</v>
      </c>
      <c r="H51" s="177">
        <f t="shared" si="4"/>
        <v>0</v>
      </c>
      <c r="I51" s="94">
        <v>173</v>
      </c>
      <c r="J51" s="89">
        <v>161</v>
      </c>
      <c r="K51" s="89">
        <v>410</v>
      </c>
      <c r="L51" s="89">
        <v>907</v>
      </c>
      <c r="M51" s="89">
        <v>544</v>
      </c>
      <c r="N51" s="177">
        <f>SUM(I51:M51)</f>
        <v>2195</v>
      </c>
      <c r="O51" s="178">
        <f>H51+N51</f>
        <v>2195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19" sqref="E19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2551</v>
      </c>
      <c r="G10" s="179">
        <f>SUM(G11,G17,G20,G25,G29,G30)</f>
        <v>2784</v>
      </c>
      <c r="H10" s="180">
        <f>SUM(F10:G10)</f>
        <v>5335</v>
      </c>
      <c r="I10" s="181"/>
      <c r="J10" s="179">
        <f>SUM(J11,J17,J20,J25,J29,J30)</f>
        <v>9710</v>
      </c>
      <c r="K10" s="179">
        <f>SUM(K11,K17,K20,K25,K29,K30)</f>
        <v>6382</v>
      </c>
      <c r="L10" s="179">
        <f>SUM(L11,L17,L20,L25,L29,L30)</f>
        <v>3689</v>
      </c>
      <c r="M10" s="179">
        <f>SUM(M11,M17,M20,M25,M29,M30)</f>
        <v>3094</v>
      </c>
      <c r="N10" s="179">
        <f>SUM(N11,N17,N20,N25,N29,N30)</f>
        <v>1314</v>
      </c>
      <c r="O10" s="180">
        <f>SUM(I10:N10)</f>
        <v>24189</v>
      </c>
      <c r="P10" s="182">
        <f>SUM(O10,H10)</f>
        <v>29524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145</v>
      </c>
      <c r="G11" s="183">
        <f>SUM(G12:G16)</f>
        <v>200</v>
      </c>
      <c r="H11" s="184">
        <f aca="true" t="shared" si="0" ref="H11:H74">SUM(F11:G11)</f>
        <v>345</v>
      </c>
      <c r="I11" s="185"/>
      <c r="J11" s="183">
        <f>SUM(J12:J16)</f>
        <v>2288</v>
      </c>
      <c r="K11" s="183">
        <f>SUM(K12:K16)</f>
        <v>1624</v>
      </c>
      <c r="L11" s="183">
        <f>SUM(L12:L16)</f>
        <v>925</v>
      </c>
      <c r="M11" s="183">
        <f>SUM(M12:M16)</f>
        <v>904</v>
      </c>
      <c r="N11" s="183">
        <f>SUM(N12:N16)</f>
        <v>473</v>
      </c>
      <c r="O11" s="184">
        <f aca="true" t="shared" si="1" ref="O11:O74">SUM(I11:N11)</f>
        <v>6214</v>
      </c>
      <c r="P11" s="186">
        <f aca="true" t="shared" si="2" ref="P11:P74">SUM(O11,H11)</f>
        <v>6559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5"/>
      <c r="J12" s="52">
        <v>1151</v>
      </c>
      <c r="K12" s="52">
        <v>614</v>
      </c>
      <c r="L12" s="52">
        <v>278</v>
      </c>
      <c r="M12" s="52">
        <v>210</v>
      </c>
      <c r="N12" s="52">
        <v>111</v>
      </c>
      <c r="O12" s="184">
        <f t="shared" si="1"/>
        <v>2364</v>
      </c>
      <c r="P12" s="186">
        <f t="shared" si="2"/>
        <v>2364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84">
        <f t="shared" si="0"/>
        <v>2</v>
      </c>
      <c r="I13" s="85"/>
      <c r="J13" s="52">
        <v>2</v>
      </c>
      <c r="K13" s="52">
        <v>5</v>
      </c>
      <c r="L13" s="52">
        <v>21</v>
      </c>
      <c r="M13" s="52">
        <v>38</v>
      </c>
      <c r="N13" s="52">
        <v>48</v>
      </c>
      <c r="O13" s="184">
        <f t="shared" si="1"/>
        <v>114</v>
      </c>
      <c r="P13" s="186">
        <f t="shared" si="2"/>
        <v>116</v>
      </c>
    </row>
    <row r="14" spans="3:16" ht="30" customHeight="1">
      <c r="C14" s="28"/>
      <c r="D14" s="29"/>
      <c r="E14" s="31" t="s">
        <v>41</v>
      </c>
      <c r="F14" s="52">
        <v>53</v>
      </c>
      <c r="G14" s="52">
        <v>73</v>
      </c>
      <c r="H14" s="184">
        <f t="shared" si="0"/>
        <v>126</v>
      </c>
      <c r="I14" s="85"/>
      <c r="J14" s="52">
        <v>239</v>
      </c>
      <c r="K14" s="52">
        <v>178</v>
      </c>
      <c r="L14" s="52">
        <v>111</v>
      </c>
      <c r="M14" s="52">
        <v>143</v>
      </c>
      <c r="N14" s="52">
        <v>89</v>
      </c>
      <c r="O14" s="184">
        <f t="shared" si="1"/>
        <v>760</v>
      </c>
      <c r="P14" s="186">
        <f t="shared" si="2"/>
        <v>886</v>
      </c>
    </row>
    <row r="15" spans="3:16" ht="30" customHeight="1">
      <c r="C15" s="28"/>
      <c r="D15" s="29"/>
      <c r="E15" s="31" t="s">
        <v>42</v>
      </c>
      <c r="F15" s="52">
        <v>32</v>
      </c>
      <c r="G15" s="52">
        <v>61</v>
      </c>
      <c r="H15" s="184">
        <f t="shared" si="0"/>
        <v>93</v>
      </c>
      <c r="I15" s="85"/>
      <c r="J15" s="52">
        <v>164</v>
      </c>
      <c r="K15" s="52">
        <v>110</v>
      </c>
      <c r="L15" s="52">
        <v>57</v>
      </c>
      <c r="M15" s="52">
        <v>71</v>
      </c>
      <c r="N15" s="52">
        <v>25</v>
      </c>
      <c r="O15" s="184">
        <f t="shared" si="1"/>
        <v>427</v>
      </c>
      <c r="P15" s="186">
        <f t="shared" si="2"/>
        <v>520</v>
      </c>
    </row>
    <row r="16" spans="3:16" ht="30" customHeight="1">
      <c r="C16" s="28"/>
      <c r="D16" s="29"/>
      <c r="E16" s="31" t="s">
        <v>43</v>
      </c>
      <c r="F16" s="52">
        <v>60</v>
      </c>
      <c r="G16" s="52">
        <v>64</v>
      </c>
      <c r="H16" s="184">
        <f t="shared" si="0"/>
        <v>124</v>
      </c>
      <c r="I16" s="85"/>
      <c r="J16" s="52">
        <v>732</v>
      </c>
      <c r="K16" s="52">
        <v>717</v>
      </c>
      <c r="L16" s="52">
        <v>458</v>
      </c>
      <c r="M16" s="52">
        <v>442</v>
      </c>
      <c r="N16" s="52">
        <v>200</v>
      </c>
      <c r="O16" s="184">
        <f t="shared" si="1"/>
        <v>2549</v>
      </c>
      <c r="P16" s="186">
        <f t="shared" si="2"/>
        <v>2673</v>
      </c>
    </row>
    <row r="17" spans="3:16" ht="30" customHeight="1">
      <c r="C17" s="28"/>
      <c r="D17" s="32" t="s">
        <v>44</v>
      </c>
      <c r="E17" s="33"/>
      <c r="F17" s="183">
        <f>SUM(F18:F19)</f>
        <v>304</v>
      </c>
      <c r="G17" s="183">
        <f>SUM(G18:G19)</f>
        <v>296</v>
      </c>
      <c r="H17" s="184">
        <f t="shared" si="0"/>
        <v>600</v>
      </c>
      <c r="I17" s="185"/>
      <c r="J17" s="183">
        <f>SUM(J18:J19)</f>
        <v>2128</v>
      </c>
      <c r="K17" s="183">
        <f>SUM(K18:K19)</f>
        <v>1250</v>
      </c>
      <c r="L17" s="183">
        <f>SUM(L18:L19)</f>
        <v>646</v>
      </c>
      <c r="M17" s="183">
        <f>SUM(M18:M19)</f>
        <v>500</v>
      </c>
      <c r="N17" s="183">
        <f>SUM(N18:N19)</f>
        <v>155</v>
      </c>
      <c r="O17" s="184">
        <f t="shared" si="1"/>
        <v>4679</v>
      </c>
      <c r="P17" s="186">
        <f t="shared" si="2"/>
        <v>5279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1629</v>
      </c>
      <c r="K18" s="52">
        <v>942</v>
      </c>
      <c r="L18" s="52">
        <v>510</v>
      </c>
      <c r="M18" s="52">
        <v>405</v>
      </c>
      <c r="N18" s="52">
        <v>139</v>
      </c>
      <c r="O18" s="184">
        <f t="shared" si="1"/>
        <v>3625</v>
      </c>
      <c r="P18" s="186">
        <f t="shared" si="2"/>
        <v>3625</v>
      </c>
    </row>
    <row r="19" spans="3:16" ht="30" customHeight="1">
      <c r="C19" s="28"/>
      <c r="D19" s="29"/>
      <c r="E19" s="31" t="s">
        <v>46</v>
      </c>
      <c r="F19" s="52">
        <v>304</v>
      </c>
      <c r="G19" s="52">
        <v>296</v>
      </c>
      <c r="H19" s="184">
        <f t="shared" si="0"/>
        <v>600</v>
      </c>
      <c r="I19" s="85"/>
      <c r="J19" s="52">
        <v>499</v>
      </c>
      <c r="K19" s="52">
        <v>308</v>
      </c>
      <c r="L19" s="52">
        <v>136</v>
      </c>
      <c r="M19" s="52">
        <v>95</v>
      </c>
      <c r="N19" s="52">
        <v>16</v>
      </c>
      <c r="O19" s="184">
        <f t="shared" si="1"/>
        <v>1054</v>
      </c>
      <c r="P19" s="186">
        <f t="shared" si="2"/>
        <v>1654</v>
      </c>
    </row>
    <row r="20" spans="3:16" ht="30" customHeight="1">
      <c r="C20" s="28"/>
      <c r="D20" s="32" t="s">
        <v>47</v>
      </c>
      <c r="E20" s="33"/>
      <c r="F20" s="183">
        <f>SUM(F21:F24)</f>
        <v>14</v>
      </c>
      <c r="G20" s="183">
        <f>SUM(G21:G24)</f>
        <v>13</v>
      </c>
      <c r="H20" s="184">
        <f t="shared" si="0"/>
        <v>27</v>
      </c>
      <c r="I20" s="185"/>
      <c r="J20" s="183">
        <f>SUM(J21:J24)</f>
        <v>143</v>
      </c>
      <c r="K20" s="183">
        <f>SUM(K21:K24)</f>
        <v>124</v>
      </c>
      <c r="L20" s="183">
        <f>SUM(L21:L24)</f>
        <v>169</v>
      </c>
      <c r="M20" s="183">
        <f>SUM(M21:M24)</f>
        <v>147</v>
      </c>
      <c r="N20" s="183">
        <f>SUM(N21:N24)</f>
        <v>66</v>
      </c>
      <c r="O20" s="184">
        <f t="shared" si="1"/>
        <v>649</v>
      </c>
      <c r="P20" s="186">
        <f t="shared" si="2"/>
        <v>676</v>
      </c>
    </row>
    <row r="21" spans="3:16" ht="30" customHeight="1">
      <c r="C21" s="28"/>
      <c r="D21" s="29"/>
      <c r="E21" s="31" t="s">
        <v>48</v>
      </c>
      <c r="F21" s="52">
        <v>11</v>
      </c>
      <c r="G21" s="52">
        <v>13</v>
      </c>
      <c r="H21" s="184">
        <f t="shared" si="0"/>
        <v>24</v>
      </c>
      <c r="I21" s="85"/>
      <c r="J21" s="52">
        <v>108</v>
      </c>
      <c r="K21" s="52">
        <v>109</v>
      </c>
      <c r="L21" s="52">
        <v>148</v>
      </c>
      <c r="M21" s="52">
        <v>135</v>
      </c>
      <c r="N21" s="52">
        <v>61</v>
      </c>
      <c r="O21" s="184">
        <f t="shared" si="1"/>
        <v>561</v>
      </c>
      <c r="P21" s="186">
        <f t="shared" si="2"/>
        <v>585</v>
      </c>
    </row>
    <row r="22" spans="3:16" ht="30" customHeight="1">
      <c r="C22" s="28"/>
      <c r="D22" s="29"/>
      <c r="E22" s="34" t="s">
        <v>49</v>
      </c>
      <c r="F22" s="52">
        <v>3</v>
      </c>
      <c r="G22" s="52">
        <v>0</v>
      </c>
      <c r="H22" s="184">
        <f t="shared" si="0"/>
        <v>3</v>
      </c>
      <c r="I22" s="85"/>
      <c r="J22" s="52">
        <v>35</v>
      </c>
      <c r="K22" s="52">
        <v>15</v>
      </c>
      <c r="L22" s="52">
        <v>21</v>
      </c>
      <c r="M22" s="52">
        <v>12</v>
      </c>
      <c r="N22" s="52">
        <v>5</v>
      </c>
      <c r="O22" s="184">
        <f t="shared" si="1"/>
        <v>88</v>
      </c>
      <c r="P22" s="186">
        <f t="shared" si="2"/>
        <v>91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921</v>
      </c>
      <c r="G25" s="183">
        <f>SUM(G26:G28)</f>
        <v>1055</v>
      </c>
      <c r="H25" s="184">
        <f t="shared" si="0"/>
        <v>1976</v>
      </c>
      <c r="I25" s="185"/>
      <c r="J25" s="183">
        <f>SUM(J26:J28)</f>
        <v>1769</v>
      </c>
      <c r="K25" s="183">
        <f>SUM(K26:K28)</f>
        <v>1455</v>
      </c>
      <c r="L25" s="183">
        <f>SUM(L26:L28)</f>
        <v>872</v>
      </c>
      <c r="M25" s="183">
        <f>SUM(M26:M28)</f>
        <v>667</v>
      </c>
      <c r="N25" s="183">
        <f>SUM(N26:N28)</f>
        <v>266</v>
      </c>
      <c r="O25" s="184">
        <f t="shared" si="1"/>
        <v>5029</v>
      </c>
      <c r="P25" s="186">
        <f t="shared" si="2"/>
        <v>7005</v>
      </c>
    </row>
    <row r="26" spans="3:16" ht="30" customHeight="1">
      <c r="C26" s="28"/>
      <c r="D26" s="29"/>
      <c r="E26" s="34" t="s">
        <v>52</v>
      </c>
      <c r="F26" s="52">
        <v>874</v>
      </c>
      <c r="G26" s="52">
        <v>1016</v>
      </c>
      <c r="H26" s="184">
        <f t="shared" si="0"/>
        <v>1890</v>
      </c>
      <c r="I26" s="85"/>
      <c r="J26" s="52">
        <v>1704</v>
      </c>
      <c r="K26" s="52">
        <v>1429</v>
      </c>
      <c r="L26" s="52">
        <v>846</v>
      </c>
      <c r="M26" s="52">
        <v>652</v>
      </c>
      <c r="N26" s="52">
        <v>262</v>
      </c>
      <c r="O26" s="184">
        <f t="shared" si="1"/>
        <v>4893</v>
      </c>
      <c r="P26" s="186">
        <f t="shared" si="2"/>
        <v>6783</v>
      </c>
    </row>
    <row r="27" spans="3:16" ht="30" customHeight="1">
      <c r="C27" s="28"/>
      <c r="D27" s="29"/>
      <c r="E27" s="34" t="s">
        <v>53</v>
      </c>
      <c r="F27" s="52">
        <v>15</v>
      </c>
      <c r="G27" s="52">
        <v>20</v>
      </c>
      <c r="H27" s="184">
        <f t="shared" si="0"/>
        <v>35</v>
      </c>
      <c r="I27" s="85"/>
      <c r="J27" s="52">
        <v>33</v>
      </c>
      <c r="K27" s="52">
        <v>12</v>
      </c>
      <c r="L27" s="52">
        <v>10</v>
      </c>
      <c r="M27" s="52">
        <v>7</v>
      </c>
      <c r="N27" s="52">
        <v>2</v>
      </c>
      <c r="O27" s="184">
        <f t="shared" si="1"/>
        <v>64</v>
      </c>
      <c r="P27" s="186">
        <f t="shared" si="2"/>
        <v>99</v>
      </c>
    </row>
    <row r="28" spans="3:16" ht="30" customHeight="1">
      <c r="C28" s="28"/>
      <c r="D28" s="29"/>
      <c r="E28" s="34" t="s">
        <v>54</v>
      </c>
      <c r="F28" s="52">
        <v>32</v>
      </c>
      <c r="G28" s="52">
        <v>19</v>
      </c>
      <c r="H28" s="184">
        <f t="shared" si="0"/>
        <v>51</v>
      </c>
      <c r="I28" s="85"/>
      <c r="J28" s="52">
        <v>32</v>
      </c>
      <c r="K28" s="52">
        <v>14</v>
      </c>
      <c r="L28" s="52">
        <v>16</v>
      </c>
      <c r="M28" s="52">
        <v>8</v>
      </c>
      <c r="N28" s="52">
        <v>2</v>
      </c>
      <c r="O28" s="184">
        <f t="shared" si="1"/>
        <v>72</v>
      </c>
      <c r="P28" s="186">
        <f t="shared" si="2"/>
        <v>123</v>
      </c>
    </row>
    <row r="29" spans="3:16" ht="30" customHeight="1">
      <c r="C29" s="28"/>
      <c r="D29" s="36" t="s">
        <v>55</v>
      </c>
      <c r="E29" s="37"/>
      <c r="F29" s="52">
        <v>22</v>
      </c>
      <c r="G29" s="52">
        <v>13</v>
      </c>
      <c r="H29" s="184">
        <f t="shared" si="0"/>
        <v>35</v>
      </c>
      <c r="I29" s="85"/>
      <c r="J29" s="52">
        <v>73</v>
      </c>
      <c r="K29" s="52">
        <v>68</v>
      </c>
      <c r="L29" s="52">
        <v>50</v>
      </c>
      <c r="M29" s="52">
        <v>59</v>
      </c>
      <c r="N29" s="52">
        <v>28</v>
      </c>
      <c r="O29" s="184">
        <f t="shared" si="1"/>
        <v>278</v>
      </c>
      <c r="P29" s="186">
        <f t="shared" si="2"/>
        <v>313</v>
      </c>
    </row>
    <row r="30" spans="3:16" ht="30" customHeight="1" thickBot="1">
      <c r="C30" s="38"/>
      <c r="D30" s="39" t="s">
        <v>56</v>
      </c>
      <c r="E30" s="40"/>
      <c r="F30" s="54">
        <v>1145</v>
      </c>
      <c r="G30" s="54">
        <v>1207</v>
      </c>
      <c r="H30" s="187">
        <f t="shared" si="0"/>
        <v>2352</v>
      </c>
      <c r="I30" s="86"/>
      <c r="J30" s="54">
        <v>3309</v>
      </c>
      <c r="K30" s="54">
        <v>1861</v>
      </c>
      <c r="L30" s="54">
        <v>1027</v>
      </c>
      <c r="M30" s="54">
        <v>817</v>
      </c>
      <c r="N30" s="54">
        <v>326</v>
      </c>
      <c r="O30" s="187">
        <f t="shared" si="1"/>
        <v>7340</v>
      </c>
      <c r="P30" s="188">
        <f t="shared" si="2"/>
        <v>9692</v>
      </c>
    </row>
    <row r="31" spans="3:16" ht="30" customHeight="1">
      <c r="C31" s="25" t="s">
        <v>57</v>
      </c>
      <c r="D31" s="41"/>
      <c r="E31" s="42"/>
      <c r="F31" s="179">
        <f>SUM(F32:F40)</f>
        <v>15</v>
      </c>
      <c r="G31" s="179">
        <f>SUM(G32:G40)</f>
        <v>19</v>
      </c>
      <c r="H31" s="180">
        <f t="shared" si="0"/>
        <v>34</v>
      </c>
      <c r="I31" s="181"/>
      <c r="J31" s="179">
        <f>SUM(J32:J40)</f>
        <v>1162</v>
      </c>
      <c r="K31" s="179">
        <f>SUM(K32:K40)</f>
        <v>753</v>
      </c>
      <c r="L31" s="179">
        <f>SUM(L32:L40)</f>
        <v>610</v>
      </c>
      <c r="M31" s="179">
        <f>SUM(M32:M40)</f>
        <v>565</v>
      </c>
      <c r="N31" s="179">
        <f>SUM(N32:N40)</f>
        <v>297</v>
      </c>
      <c r="O31" s="180">
        <f t="shared" si="1"/>
        <v>3387</v>
      </c>
      <c r="P31" s="182">
        <f t="shared" si="2"/>
        <v>3421</v>
      </c>
    </row>
    <row r="32" spans="3:16" ht="30" customHeight="1">
      <c r="C32" s="43"/>
      <c r="D32" s="36" t="s">
        <v>58</v>
      </c>
      <c r="E32" s="37"/>
      <c r="F32" s="90">
        <v>0</v>
      </c>
      <c r="G32" s="90">
        <v>0</v>
      </c>
      <c r="H32" s="189">
        <f t="shared" si="0"/>
        <v>0</v>
      </c>
      <c r="I32" s="53"/>
      <c r="J32" s="90">
        <v>87</v>
      </c>
      <c r="K32" s="90">
        <v>145</v>
      </c>
      <c r="L32" s="90">
        <v>100</v>
      </c>
      <c r="M32" s="90">
        <v>78</v>
      </c>
      <c r="N32" s="90">
        <v>17</v>
      </c>
      <c r="O32" s="189">
        <f t="shared" si="1"/>
        <v>427</v>
      </c>
      <c r="P32" s="190">
        <f t="shared" si="2"/>
        <v>427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1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792</v>
      </c>
      <c r="K34" s="52">
        <v>417</v>
      </c>
      <c r="L34" s="52">
        <v>209</v>
      </c>
      <c r="M34" s="52">
        <v>117</v>
      </c>
      <c r="N34" s="52">
        <v>41</v>
      </c>
      <c r="O34" s="184">
        <f t="shared" si="1"/>
        <v>1576</v>
      </c>
      <c r="P34" s="186">
        <f t="shared" si="2"/>
        <v>1576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83">
        <f t="shared" si="0"/>
        <v>3</v>
      </c>
      <c r="I35" s="85"/>
      <c r="J35" s="52">
        <v>44</v>
      </c>
      <c r="K35" s="52">
        <v>24</v>
      </c>
      <c r="L35" s="52">
        <v>42</v>
      </c>
      <c r="M35" s="52">
        <v>35</v>
      </c>
      <c r="N35" s="52">
        <v>20</v>
      </c>
      <c r="O35" s="184">
        <f t="shared" si="1"/>
        <v>165</v>
      </c>
      <c r="P35" s="186">
        <f t="shared" si="2"/>
        <v>168</v>
      </c>
    </row>
    <row r="36" spans="3:16" ht="30" customHeight="1">
      <c r="C36" s="28"/>
      <c r="D36" s="36" t="s">
        <v>61</v>
      </c>
      <c r="E36" s="37"/>
      <c r="F36" s="52">
        <v>15</v>
      </c>
      <c r="G36" s="52">
        <v>15</v>
      </c>
      <c r="H36" s="183">
        <f t="shared" si="0"/>
        <v>30</v>
      </c>
      <c r="I36" s="85"/>
      <c r="J36" s="52">
        <v>101</v>
      </c>
      <c r="K36" s="52">
        <v>52</v>
      </c>
      <c r="L36" s="52">
        <v>57</v>
      </c>
      <c r="M36" s="52">
        <v>24</v>
      </c>
      <c r="N36" s="52">
        <v>5</v>
      </c>
      <c r="O36" s="184">
        <f t="shared" si="1"/>
        <v>239</v>
      </c>
      <c r="P36" s="186">
        <f t="shared" si="2"/>
        <v>269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83">
        <f t="shared" si="0"/>
        <v>1</v>
      </c>
      <c r="I37" s="53"/>
      <c r="J37" s="52">
        <v>132</v>
      </c>
      <c r="K37" s="52">
        <v>104</v>
      </c>
      <c r="L37" s="52">
        <v>101</v>
      </c>
      <c r="M37" s="52">
        <v>60</v>
      </c>
      <c r="N37" s="52">
        <v>27</v>
      </c>
      <c r="O37" s="184">
        <f t="shared" si="1"/>
        <v>424</v>
      </c>
      <c r="P37" s="186">
        <f t="shared" si="2"/>
        <v>425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3</v>
      </c>
      <c r="L39" s="52">
        <v>96</v>
      </c>
      <c r="M39" s="52">
        <v>242</v>
      </c>
      <c r="N39" s="52">
        <v>182</v>
      </c>
      <c r="O39" s="184">
        <f t="shared" si="1"/>
        <v>524</v>
      </c>
      <c r="P39" s="186">
        <f t="shared" si="2"/>
        <v>524</v>
      </c>
    </row>
    <row r="40" spans="3:16" ht="30" customHeight="1" thickBot="1">
      <c r="C40" s="38"/>
      <c r="D40" s="149" t="s">
        <v>65</v>
      </c>
      <c r="E40" s="150"/>
      <c r="F40" s="91">
        <v>0</v>
      </c>
      <c r="G40" s="91">
        <v>0</v>
      </c>
      <c r="H40" s="191">
        <f t="shared" si="0"/>
        <v>0</v>
      </c>
      <c r="I40" s="55"/>
      <c r="J40" s="91">
        <v>5</v>
      </c>
      <c r="K40" s="91">
        <v>7</v>
      </c>
      <c r="L40" s="91">
        <v>5</v>
      </c>
      <c r="M40" s="91">
        <v>9</v>
      </c>
      <c r="N40" s="91">
        <v>5</v>
      </c>
      <c r="O40" s="191">
        <f t="shared" si="1"/>
        <v>31</v>
      </c>
      <c r="P40" s="192">
        <f t="shared" si="2"/>
        <v>31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175</v>
      </c>
      <c r="K41" s="179">
        <f>SUM(K42:K45)</f>
        <v>166</v>
      </c>
      <c r="L41" s="179">
        <f>SUM(L42:L45)</f>
        <v>419</v>
      </c>
      <c r="M41" s="179">
        <f>SUM(M42:M45)</f>
        <v>921</v>
      </c>
      <c r="N41" s="179">
        <f>SUM(N42:N45)</f>
        <v>551</v>
      </c>
      <c r="O41" s="180">
        <f t="shared" si="1"/>
        <v>2232</v>
      </c>
      <c r="P41" s="182">
        <f t="shared" si="2"/>
        <v>2232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3</v>
      </c>
      <c r="K42" s="52">
        <v>9</v>
      </c>
      <c r="L42" s="52">
        <v>198</v>
      </c>
      <c r="M42" s="52">
        <v>499</v>
      </c>
      <c r="N42" s="52">
        <v>347</v>
      </c>
      <c r="O42" s="194">
        <f t="shared" si="1"/>
        <v>1056</v>
      </c>
      <c r="P42" s="186">
        <f t="shared" si="2"/>
        <v>1056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165</v>
      </c>
      <c r="K43" s="52">
        <v>136</v>
      </c>
      <c r="L43" s="52">
        <v>179</v>
      </c>
      <c r="M43" s="52">
        <v>229</v>
      </c>
      <c r="N43" s="52">
        <v>94</v>
      </c>
      <c r="O43" s="194">
        <f t="shared" si="1"/>
        <v>803</v>
      </c>
      <c r="P43" s="186">
        <f t="shared" si="2"/>
        <v>803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4</v>
      </c>
      <c r="L44" s="52">
        <v>5</v>
      </c>
      <c r="M44" s="52">
        <v>16</v>
      </c>
      <c r="N44" s="52">
        <v>7</v>
      </c>
      <c r="O44" s="194">
        <f t="shared" si="1"/>
        <v>32</v>
      </c>
      <c r="P44" s="186">
        <f t="shared" si="2"/>
        <v>32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7</v>
      </c>
      <c r="K45" s="54">
        <v>17</v>
      </c>
      <c r="L45" s="54">
        <v>37</v>
      </c>
      <c r="M45" s="54">
        <v>177</v>
      </c>
      <c r="N45" s="54">
        <v>103</v>
      </c>
      <c r="O45" s="196">
        <f t="shared" si="1"/>
        <v>341</v>
      </c>
      <c r="P45" s="188">
        <f t="shared" si="2"/>
        <v>341</v>
      </c>
    </row>
    <row r="46" spans="3:16" ht="30" customHeight="1" thickBot="1">
      <c r="C46" s="151" t="s">
        <v>70</v>
      </c>
      <c r="D46" s="152"/>
      <c r="E46" s="153"/>
      <c r="F46" s="197">
        <f>SUM(F10,F31,F41)</f>
        <v>2566</v>
      </c>
      <c r="G46" s="197">
        <f>SUM(G10,G31,G41)</f>
        <v>2803</v>
      </c>
      <c r="H46" s="198">
        <f t="shared" si="0"/>
        <v>5369</v>
      </c>
      <c r="I46" s="199"/>
      <c r="J46" s="197">
        <f>SUM(J10,J31,J41)</f>
        <v>11047</v>
      </c>
      <c r="K46" s="197">
        <f>SUM(K10,K31,K41)</f>
        <v>7301</v>
      </c>
      <c r="L46" s="197">
        <f>SUM(L10,L31,L41)</f>
        <v>4718</v>
      </c>
      <c r="M46" s="197">
        <f>SUM(M10,M31,M41)</f>
        <v>4580</v>
      </c>
      <c r="N46" s="197">
        <f>SUM(N10,N31,N41)</f>
        <v>2162</v>
      </c>
      <c r="O46" s="198">
        <f t="shared" si="1"/>
        <v>29808</v>
      </c>
      <c r="P46" s="200">
        <f t="shared" si="2"/>
        <v>35177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2189831</v>
      </c>
      <c r="G48" s="179">
        <f>SUM(G49,G55,G58,G63,G67,G68)</f>
        <v>3284477</v>
      </c>
      <c r="H48" s="180">
        <f t="shared" si="0"/>
        <v>5474308</v>
      </c>
      <c r="I48" s="181"/>
      <c r="J48" s="179">
        <f>SUM(J49,J55,J58,J63,J67,J68)</f>
        <v>28422643</v>
      </c>
      <c r="K48" s="179">
        <f>SUM(K49,K55,K58,K63,K67,K68)</f>
        <v>21770889</v>
      </c>
      <c r="L48" s="179">
        <f>SUM(L49,L55,L58,L63,L67,L68)</f>
        <v>17309703</v>
      </c>
      <c r="M48" s="179">
        <f>SUM(M49,M55,M58,M63,M67,M68)</f>
        <v>17741272</v>
      </c>
      <c r="N48" s="179">
        <f>SUM(N49,N55,N58,N63,N67,N68)</f>
        <v>8784073</v>
      </c>
      <c r="O48" s="180">
        <f t="shared" si="1"/>
        <v>94028580</v>
      </c>
      <c r="P48" s="182">
        <f t="shared" si="2"/>
        <v>99502888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247051</v>
      </c>
      <c r="G49" s="183">
        <f>SUM(G50:G54)</f>
        <v>543831</v>
      </c>
      <c r="H49" s="184">
        <f t="shared" si="0"/>
        <v>790882</v>
      </c>
      <c r="I49" s="185"/>
      <c r="J49" s="183">
        <f>SUM(J50:J54)</f>
        <v>6007666</v>
      </c>
      <c r="K49" s="183">
        <f>SUM(K50:K54)</f>
        <v>4066985</v>
      </c>
      <c r="L49" s="183">
        <f>SUM(L50:L54)</f>
        <v>2979087</v>
      </c>
      <c r="M49" s="183">
        <f>SUM(M50:M54)</f>
        <v>3584248</v>
      </c>
      <c r="N49" s="183">
        <f>SUM(N50:N54)</f>
        <v>2597915</v>
      </c>
      <c r="O49" s="184">
        <f t="shared" si="1"/>
        <v>19235901</v>
      </c>
      <c r="P49" s="186">
        <f t="shared" si="2"/>
        <v>20026783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3806896</v>
      </c>
      <c r="K50" s="52">
        <v>2235776</v>
      </c>
      <c r="L50" s="52">
        <v>1813787</v>
      </c>
      <c r="M50" s="52">
        <v>1910125</v>
      </c>
      <c r="N50" s="52">
        <v>1458975</v>
      </c>
      <c r="O50" s="194">
        <f t="shared" si="1"/>
        <v>11225559</v>
      </c>
      <c r="P50" s="186">
        <f t="shared" si="2"/>
        <v>11225559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6361</v>
      </c>
      <c r="H51" s="184">
        <f t="shared" si="0"/>
        <v>6361</v>
      </c>
      <c r="I51" s="85"/>
      <c r="J51" s="52">
        <v>11822</v>
      </c>
      <c r="K51" s="52">
        <v>39073</v>
      </c>
      <c r="L51" s="52">
        <v>133468</v>
      </c>
      <c r="M51" s="52">
        <v>277672</v>
      </c>
      <c r="N51" s="52">
        <v>377536</v>
      </c>
      <c r="O51" s="194">
        <f t="shared" si="1"/>
        <v>839571</v>
      </c>
      <c r="P51" s="186">
        <f t="shared" si="2"/>
        <v>845932</v>
      </c>
    </row>
    <row r="52" spans="3:16" ht="30" customHeight="1">
      <c r="C52" s="28"/>
      <c r="D52" s="29"/>
      <c r="E52" s="31" t="s">
        <v>41</v>
      </c>
      <c r="F52" s="52">
        <v>121304</v>
      </c>
      <c r="G52" s="52">
        <v>255779</v>
      </c>
      <c r="H52" s="184">
        <f t="shared" si="0"/>
        <v>377083</v>
      </c>
      <c r="I52" s="85"/>
      <c r="J52" s="52">
        <v>919246</v>
      </c>
      <c r="K52" s="52">
        <v>781784</v>
      </c>
      <c r="L52" s="52">
        <v>457811</v>
      </c>
      <c r="M52" s="52">
        <v>755939</v>
      </c>
      <c r="N52" s="52">
        <v>490579</v>
      </c>
      <c r="O52" s="194">
        <f t="shared" si="1"/>
        <v>3405359</v>
      </c>
      <c r="P52" s="186">
        <f t="shared" si="2"/>
        <v>3782442</v>
      </c>
    </row>
    <row r="53" spans="3:16" ht="30" customHeight="1">
      <c r="C53" s="28"/>
      <c r="D53" s="29"/>
      <c r="E53" s="31" t="s">
        <v>42</v>
      </c>
      <c r="F53" s="52">
        <v>78042</v>
      </c>
      <c r="G53" s="52">
        <v>224394</v>
      </c>
      <c r="H53" s="184">
        <f t="shared" si="0"/>
        <v>302436</v>
      </c>
      <c r="I53" s="85"/>
      <c r="J53" s="52">
        <v>671938</v>
      </c>
      <c r="K53" s="52">
        <v>443524</v>
      </c>
      <c r="L53" s="52">
        <v>210517</v>
      </c>
      <c r="M53" s="52">
        <v>285933</v>
      </c>
      <c r="N53" s="52">
        <v>117041</v>
      </c>
      <c r="O53" s="194">
        <f t="shared" si="1"/>
        <v>1728953</v>
      </c>
      <c r="P53" s="186">
        <f t="shared" si="2"/>
        <v>2031389</v>
      </c>
    </row>
    <row r="54" spans="3:16" ht="30" customHeight="1">
      <c r="C54" s="28"/>
      <c r="D54" s="29"/>
      <c r="E54" s="31" t="s">
        <v>43</v>
      </c>
      <c r="F54" s="52">
        <v>47705</v>
      </c>
      <c r="G54" s="52">
        <v>57297</v>
      </c>
      <c r="H54" s="184">
        <f t="shared" si="0"/>
        <v>105002</v>
      </c>
      <c r="I54" s="85"/>
      <c r="J54" s="52">
        <v>597764</v>
      </c>
      <c r="K54" s="52">
        <v>566828</v>
      </c>
      <c r="L54" s="52">
        <v>363504</v>
      </c>
      <c r="M54" s="52">
        <v>354579</v>
      </c>
      <c r="N54" s="52">
        <v>153784</v>
      </c>
      <c r="O54" s="194">
        <f t="shared" si="1"/>
        <v>2036459</v>
      </c>
      <c r="P54" s="186">
        <f t="shared" si="2"/>
        <v>2141461</v>
      </c>
    </row>
    <row r="55" spans="3:16" ht="30" customHeight="1">
      <c r="C55" s="28"/>
      <c r="D55" s="32" t="s">
        <v>44</v>
      </c>
      <c r="E55" s="33"/>
      <c r="F55" s="183">
        <f>SUM(F56:F57)</f>
        <v>731616</v>
      </c>
      <c r="G55" s="183">
        <f>SUM(G56:G57)</f>
        <v>1317462</v>
      </c>
      <c r="H55" s="184">
        <f t="shared" si="0"/>
        <v>2049078</v>
      </c>
      <c r="I55" s="185"/>
      <c r="J55" s="183">
        <f>SUM(J56:J57)</f>
        <v>14408073</v>
      </c>
      <c r="K55" s="183">
        <f>SUM(K56:K57)</f>
        <v>10998538</v>
      </c>
      <c r="L55" s="183">
        <f>SUM(L56:L57)</f>
        <v>7153148</v>
      </c>
      <c r="M55" s="183">
        <f>SUM(M56:M57)</f>
        <v>7138564</v>
      </c>
      <c r="N55" s="183">
        <f>SUM(N56:N57)</f>
        <v>2984723</v>
      </c>
      <c r="O55" s="184">
        <f t="shared" si="1"/>
        <v>42683046</v>
      </c>
      <c r="P55" s="186">
        <f t="shared" si="2"/>
        <v>44732124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11725988</v>
      </c>
      <c r="K56" s="52">
        <v>8771382</v>
      </c>
      <c r="L56" s="52">
        <v>6098738</v>
      </c>
      <c r="M56" s="52">
        <v>6212981</v>
      </c>
      <c r="N56" s="52">
        <v>2781177</v>
      </c>
      <c r="O56" s="184">
        <f t="shared" si="1"/>
        <v>35590266</v>
      </c>
      <c r="P56" s="186">
        <f t="shared" si="2"/>
        <v>35590266</v>
      </c>
    </row>
    <row r="57" spans="3:16" ht="30" customHeight="1">
      <c r="C57" s="28"/>
      <c r="D57" s="29"/>
      <c r="E57" s="31" t="s">
        <v>46</v>
      </c>
      <c r="F57" s="52">
        <v>731616</v>
      </c>
      <c r="G57" s="52">
        <v>1317462</v>
      </c>
      <c r="H57" s="184">
        <f t="shared" si="0"/>
        <v>2049078</v>
      </c>
      <c r="I57" s="85"/>
      <c r="J57" s="52">
        <v>2682085</v>
      </c>
      <c r="K57" s="52">
        <v>2227156</v>
      </c>
      <c r="L57" s="52">
        <v>1054410</v>
      </c>
      <c r="M57" s="52">
        <v>925583</v>
      </c>
      <c r="N57" s="52">
        <v>203546</v>
      </c>
      <c r="O57" s="184">
        <f t="shared" si="1"/>
        <v>7092780</v>
      </c>
      <c r="P57" s="186">
        <f t="shared" si="2"/>
        <v>9141858</v>
      </c>
    </row>
    <row r="58" spans="3:16" ht="30" customHeight="1">
      <c r="C58" s="28"/>
      <c r="D58" s="32" t="s">
        <v>47</v>
      </c>
      <c r="E58" s="33"/>
      <c r="F58" s="183">
        <f>SUM(F59:F62)</f>
        <v>27773</v>
      </c>
      <c r="G58" s="183">
        <f>SUM(G59:G62)</f>
        <v>39677</v>
      </c>
      <c r="H58" s="184">
        <f t="shared" si="0"/>
        <v>67450</v>
      </c>
      <c r="I58" s="185"/>
      <c r="J58" s="183">
        <f>SUM(J59:J62)</f>
        <v>959369</v>
      </c>
      <c r="K58" s="183">
        <f>SUM(K59:K62)</f>
        <v>923545</v>
      </c>
      <c r="L58" s="183">
        <f>SUM(L59:L62)</f>
        <v>2989425</v>
      </c>
      <c r="M58" s="183">
        <f>SUM(M59:M62)</f>
        <v>3071469</v>
      </c>
      <c r="N58" s="183">
        <f>SUM(N59:N62)</f>
        <v>1367412</v>
      </c>
      <c r="O58" s="184">
        <f t="shared" si="1"/>
        <v>9311220</v>
      </c>
      <c r="P58" s="186">
        <f t="shared" si="2"/>
        <v>9378670</v>
      </c>
    </row>
    <row r="59" spans="3:16" ht="30" customHeight="1">
      <c r="C59" s="28"/>
      <c r="D59" s="29"/>
      <c r="E59" s="31" t="s">
        <v>48</v>
      </c>
      <c r="F59" s="52">
        <v>19739</v>
      </c>
      <c r="G59" s="52">
        <v>39677</v>
      </c>
      <c r="H59" s="184">
        <f t="shared" si="0"/>
        <v>59416</v>
      </c>
      <c r="I59" s="85"/>
      <c r="J59" s="52">
        <v>717872</v>
      </c>
      <c r="K59" s="52">
        <v>804947</v>
      </c>
      <c r="L59" s="52">
        <v>2762078</v>
      </c>
      <c r="M59" s="52">
        <v>2906552</v>
      </c>
      <c r="N59" s="52">
        <v>1278796</v>
      </c>
      <c r="O59" s="184">
        <f t="shared" si="1"/>
        <v>8470245</v>
      </c>
      <c r="P59" s="186">
        <f t="shared" si="2"/>
        <v>8529661</v>
      </c>
    </row>
    <row r="60" spans="3:16" ht="30" customHeight="1">
      <c r="C60" s="28"/>
      <c r="D60" s="29"/>
      <c r="E60" s="34" t="s">
        <v>49</v>
      </c>
      <c r="F60" s="52">
        <v>8034</v>
      </c>
      <c r="G60" s="52">
        <v>0</v>
      </c>
      <c r="H60" s="184">
        <f t="shared" si="0"/>
        <v>8034</v>
      </c>
      <c r="I60" s="85"/>
      <c r="J60" s="52">
        <v>241497</v>
      </c>
      <c r="K60" s="52">
        <v>118598</v>
      </c>
      <c r="L60" s="52">
        <v>227347</v>
      </c>
      <c r="M60" s="52">
        <v>164917</v>
      </c>
      <c r="N60" s="52">
        <v>88616</v>
      </c>
      <c r="O60" s="184">
        <f t="shared" si="1"/>
        <v>840975</v>
      </c>
      <c r="P60" s="186">
        <f t="shared" si="2"/>
        <v>849009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518722</v>
      </c>
      <c r="G63" s="183">
        <f>SUM(G64)</f>
        <v>702768</v>
      </c>
      <c r="H63" s="184">
        <f t="shared" si="0"/>
        <v>1221490</v>
      </c>
      <c r="I63" s="185"/>
      <c r="J63" s="183">
        <f>SUM(J64)</f>
        <v>1416217</v>
      </c>
      <c r="K63" s="183">
        <f>SUM(K64)</f>
        <v>1961735</v>
      </c>
      <c r="L63" s="183">
        <f>SUM(L64)</f>
        <v>1415459</v>
      </c>
      <c r="M63" s="183">
        <f>SUM(M64)</f>
        <v>1207461</v>
      </c>
      <c r="N63" s="183">
        <f>SUM(N64)</f>
        <v>543538</v>
      </c>
      <c r="O63" s="184">
        <f t="shared" si="1"/>
        <v>6544410</v>
      </c>
      <c r="P63" s="186">
        <f t="shared" si="2"/>
        <v>7765900</v>
      </c>
    </row>
    <row r="64" spans="3:16" ht="30" customHeight="1">
      <c r="C64" s="28"/>
      <c r="D64" s="29"/>
      <c r="E64" s="34" t="s">
        <v>52</v>
      </c>
      <c r="F64" s="52">
        <v>518722</v>
      </c>
      <c r="G64" s="52">
        <v>702768</v>
      </c>
      <c r="H64" s="184">
        <f t="shared" si="0"/>
        <v>1221490</v>
      </c>
      <c r="I64" s="85"/>
      <c r="J64" s="52">
        <v>1416217</v>
      </c>
      <c r="K64" s="52">
        <v>1961735</v>
      </c>
      <c r="L64" s="52">
        <v>1415459</v>
      </c>
      <c r="M64" s="52">
        <v>1207461</v>
      </c>
      <c r="N64" s="52">
        <v>543538</v>
      </c>
      <c r="O64" s="184">
        <f t="shared" si="1"/>
        <v>6544410</v>
      </c>
      <c r="P64" s="186">
        <f t="shared" si="2"/>
        <v>7765900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148759</v>
      </c>
      <c r="G67" s="52">
        <v>136773</v>
      </c>
      <c r="H67" s="184">
        <f t="shared" si="0"/>
        <v>285532</v>
      </c>
      <c r="I67" s="85"/>
      <c r="J67" s="52">
        <v>1333669</v>
      </c>
      <c r="K67" s="52">
        <v>1387499</v>
      </c>
      <c r="L67" s="52">
        <v>1113825</v>
      </c>
      <c r="M67" s="52">
        <v>1445738</v>
      </c>
      <c r="N67" s="52">
        <v>790238</v>
      </c>
      <c r="O67" s="184">
        <f t="shared" si="1"/>
        <v>6070969</v>
      </c>
      <c r="P67" s="186">
        <f t="shared" si="2"/>
        <v>6356501</v>
      </c>
    </row>
    <row r="68" spans="3:16" ht="30" customHeight="1" thickBot="1">
      <c r="C68" s="38"/>
      <c r="D68" s="39" t="s">
        <v>56</v>
      </c>
      <c r="E68" s="40"/>
      <c r="F68" s="54">
        <v>515910</v>
      </c>
      <c r="G68" s="54">
        <v>543966</v>
      </c>
      <c r="H68" s="187">
        <f t="shared" si="0"/>
        <v>1059876</v>
      </c>
      <c r="I68" s="86"/>
      <c r="J68" s="54">
        <v>4297649</v>
      </c>
      <c r="K68" s="54">
        <v>2432587</v>
      </c>
      <c r="L68" s="54">
        <v>1658759</v>
      </c>
      <c r="M68" s="54">
        <v>1293792</v>
      </c>
      <c r="N68" s="54">
        <v>500247</v>
      </c>
      <c r="O68" s="187">
        <f t="shared" si="1"/>
        <v>10183034</v>
      </c>
      <c r="P68" s="188">
        <f t="shared" si="2"/>
        <v>11242910</v>
      </c>
    </row>
    <row r="69" spans="3:16" ht="30" customHeight="1">
      <c r="C69" s="25" t="s">
        <v>57</v>
      </c>
      <c r="D69" s="41"/>
      <c r="E69" s="42"/>
      <c r="F69" s="179">
        <f>SUM(F70:F78)</f>
        <v>80286</v>
      </c>
      <c r="G69" s="179">
        <f>SUM(G70:G78)</f>
        <v>185766</v>
      </c>
      <c r="H69" s="180">
        <f t="shared" si="0"/>
        <v>266052</v>
      </c>
      <c r="I69" s="181"/>
      <c r="J69" s="179">
        <f>SUM(J70:J78)</f>
        <v>11447362</v>
      </c>
      <c r="K69" s="179">
        <f>SUM(K70:K78)</f>
        <v>10239009</v>
      </c>
      <c r="L69" s="179">
        <f>SUM(L70:L78)</f>
        <v>12567015</v>
      </c>
      <c r="M69" s="179">
        <f>SUM(M70:M78)</f>
        <v>14967254</v>
      </c>
      <c r="N69" s="179">
        <f>SUM(N70:N78)</f>
        <v>9106659</v>
      </c>
      <c r="O69" s="180">
        <f t="shared" si="1"/>
        <v>58327299</v>
      </c>
      <c r="P69" s="182">
        <f t="shared" si="2"/>
        <v>58593351</v>
      </c>
    </row>
    <row r="70" spans="3:16" ht="30" customHeight="1">
      <c r="C70" s="43"/>
      <c r="D70" s="36" t="s">
        <v>58</v>
      </c>
      <c r="E70" s="37"/>
      <c r="F70" s="90">
        <v>0</v>
      </c>
      <c r="G70" s="90">
        <v>0</v>
      </c>
      <c r="H70" s="189">
        <f t="shared" si="0"/>
        <v>0</v>
      </c>
      <c r="I70" s="53"/>
      <c r="J70" s="90">
        <v>667267</v>
      </c>
      <c r="K70" s="90">
        <v>1818373</v>
      </c>
      <c r="L70" s="90">
        <v>1978087</v>
      </c>
      <c r="M70" s="90">
        <v>1899014</v>
      </c>
      <c r="N70" s="90">
        <v>474962</v>
      </c>
      <c r="O70" s="189">
        <f t="shared" si="1"/>
        <v>6837703</v>
      </c>
      <c r="P70" s="190">
        <f t="shared" si="2"/>
        <v>6837703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15189</v>
      </c>
      <c r="L71" s="52">
        <v>0</v>
      </c>
      <c r="M71" s="52">
        <v>0</v>
      </c>
      <c r="N71" s="52">
        <v>0</v>
      </c>
      <c r="O71" s="184">
        <f t="shared" si="1"/>
        <v>15189</v>
      </c>
      <c r="P71" s="186">
        <f t="shared" si="2"/>
        <v>15189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5228797</v>
      </c>
      <c r="K72" s="52">
        <v>3834169</v>
      </c>
      <c r="L72" s="52">
        <v>2545117</v>
      </c>
      <c r="M72" s="52">
        <v>1932747</v>
      </c>
      <c r="N72" s="52">
        <v>828609</v>
      </c>
      <c r="O72" s="184">
        <f t="shared" si="1"/>
        <v>14369439</v>
      </c>
      <c r="P72" s="186">
        <f t="shared" si="2"/>
        <v>14369439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22096</v>
      </c>
      <c r="H73" s="183">
        <f t="shared" si="0"/>
        <v>22096</v>
      </c>
      <c r="I73" s="85"/>
      <c r="J73" s="52">
        <v>432126</v>
      </c>
      <c r="K73" s="52">
        <v>361807</v>
      </c>
      <c r="L73" s="52">
        <v>763532</v>
      </c>
      <c r="M73" s="52">
        <v>701280</v>
      </c>
      <c r="N73" s="52">
        <v>476629</v>
      </c>
      <c r="O73" s="184">
        <f t="shared" si="1"/>
        <v>2735374</v>
      </c>
      <c r="P73" s="186">
        <f t="shared" si="2"/>
        <v>2757470</v>
      </c>
    </row>
    <row r="74" spans="3:16" ht="30" customHeight="1">
      <c r="C74" s="28"/>
      <c r="D74" s="36" t="s">
        <v>61</v>
      </c>
      <c r="E74" s="37"/>
      <c r="F74" s="52">
        <v>80286</v>
      </c>
      <c r="G74" s="52">
        <v>136697</v>
      </c>
      <c r="H74" s="183">
        <f t="shared" si="0"/>
        <v>216983</v>
      </c>
      <c r="I74" s="85"/>
      <c r="J74" s="52">
        <v>1369026</v>
      </c>
      <c r="K74" s="52">
        <v>991443</v>
      </c>
      <c r="L74" s="52">
        <v>1446759</v>
      </c>
      <c r="M74" s="52">
        <v>691440</v>
      </c>
      <c r="N74" s="52">
        <v>135615</v>
      </c>
      <c r="O74" s="184">
        <f t="shared" si="1"/>
        <v>4634283</v>
      </c>
      <c r="P74" s="186">
        <f t="shared" si="2"/>
        <v>4851266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26973</v>
      </c>
      <c r="H75" s="183">
        <f aca="true" t="shared" si="3" ref="H75:H84">SUM(F75:G75)</f>
        <v>26973</v>
      </c>
      <c r="I75" s="53"/>
      <c r="J75" s="52">
        <v>3655853</v>
      </c>
      <c r="K75" s="52">
        <v>2998590</v>
      </c>
      <c r="L75" s="52">
        <v>2937674</v>
      </c>
      <c r="M75" s="52">
        <v>1797017</v>
      </c>
      <c r="N75" s="52">
        <v>824323</v>
      </c>
      <c r="O75" s="184">
        <f aca="true" t="shared" si="4" ref="O75:O84">SUM(I75:N75)</f>
        <v>12213457</v>
      </c>
      <c r="P75" s="186">
        <f aca="true" t="shared" si="5" ref="P75:P84">SUM(O75,H75)</f>
        <v>12240430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84">
        <f t="shared" si="3"/>
        <v>0</v>
      </c>
      <c r="I77" s="53"/>
      <c r="J77" s="52">
        <v>27171</v>
      </c>
      <c r="K77" s="52">
        <v>88160</v>
      </c>
      <c r="L77" s="52">
        <v>2788282</v>
      </c>
      <c r="M77" s="52">
        <v>7658902</v>
      </c>
      <c r="N77" s="52">
        <v>6244527</v>
      </c>
      <c r="O77" s="184">
        <f t="shared" si="4"/>
        <v>16807042</v>
      </c>
      <c r="P77" s="186">
        <f t="shared" si="5"/>
        <v>16807042</v>
      </c>
    </row>
    <row r="78" spans="3:16" ht="30" customHeight="1" thickBot="1">
      <c r="C78" s="38"/>
      <c r="D78" s="149" t="s">
        <v>65</v>
      </c>
      <c r="E78" s="150"/>
      <c r="F78" s="91">
        <v>0</v>
      </c>
      <c r="G78" s="91">
        <v>0</v>
      </c>
      <c r="H78" s="191">
        <f t="shared" si="3"/>
        <v>0</v>
      </c>
      <c r="I78" s="55"/>
      <c r="J78" s="91">
        <v>67122</v>
      </c>
      <c r="K78" s="91">
        <v>131278</v>
      </c>
      <c r="L78" s="91">
        <v>107564</v>
      </c>
      <c r="M78" s="91">
        <v>286854</v>
      </c>
      <c r="N78" s="91">
        <v>121994</v>
      </c>
      <c r="O78" s="191">
        <f t="shared" si="4"/>
        <v>714812</v>
      </c>
      <c r="P78" s="192">
        <f t="shared" si="5"/>
        <v>714812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4721158</v>
      </c>
      <c r="K79" s="179">
        <f>SUM(K80:K83)</f>
        <v>4724345</v>
      </c>
      <c r="L79" s="179">
        <f>SUM(L80:L83)</f>
        <v>12344397</v>
      </c>
      <c r="M79" s="179">
        <f>SUM(M80:M83)</f>
        <v>29774707</v>
      </c>
      <c r="N79" s="179">
        <f>SUM(N80:N83)</f>
        <v>19326113</v>
      </c>
      <c r="O79" s="180">
        <f t="shared" si="4"/>
        <v>70890720</v>
      </c>
      <c r="P79" s="182">
        <f t="shared" si="5"/>
        <v>70890720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69419</v>
      </c>
      <c r="K80" s="52">
        <v>231431</v>
      </c>
      <c r="L80" s="52">
        <v>5363033</v>
      </c>
      <c r="M80" s="52">
        <v>14752080</v>
      </c>
      <c r="N80" s="52">
        <v>11275196</v>
      </c>
      <c r="O80" s="194">
        <f t="shared" si="4"/>
        <v>31691159</v>
      </c>
      <c r="P80" s="186">
        <f t="shared" si="5"/>
        <v>31691159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4535971</v>
      </c>
      <c r="K81" s="52">
        <v>3924014</v>
      </c>
      <c r="L81" s="52">
        <v>5657557</v>
      </c>
      <c r="M81" s="52">
        <v>7789601</v>
      </c>
      <c r="N81" s="52">
        <v>3419252</v>
      </c>
      <c r="O81" s="194">
        <f t="shared" si="4"/>
        <v>25326395</v>
      </c>
      <c r="P81" s="186">
        <f t="shared" si="5"/>
        <v>25326395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92646</v>
      </c>
      <c r="L82" s="52">
        <v>131650</v>
      </c>
      <c r="M82" s="52">
        <v>547599</v>
      </c>
      <c r="N82" s="52">
        <v>255612</v>
      </c>
      <c r="O82" s="194">
        <f t="shared" si="4"/>
        <v>1027507</v>
      </c>
      <c r="P82" s="186">
        <f t="shared" si="5"/>
        <v>1027507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115768</v>
      </c>
      <c r="K83" s="54">
        <v>476254</v>
      </c>
      <c r="L83" s="54">
        <v>1192157</v>
      </c>
      <c r="M83" s="54">
        <v>6685427</v>
      </c>
      <c r="N83" s="54">
        <v>4376053</v>
      </c>
      <c r="O83" s="196">
        <f t="shared" si="4"/>
        <v>12845659</v>
      </c>
      <c r="P83" s="188">
        <f t="shared" si="5"/>
        <v>12845659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2270117</v>
      </c>
      <c r="G84" s="197">
        <f>SUM(G48,G69,G79)</f>
        <v>3470243</v>
      </c>
      <c r="H84" s="198">
        <f t="shared" si="3"/>
        <v>5740360</v>
      </c>
      <c r="I84" s="199"/>
      <c r="J84" s="197">
        <f>SUM(J48,J69,J79)</f>
        <v>44591163</v>
      </c>
      <c r="K84" s="197">
        <f>SUM(K48,K69,K79)</f>
        <v>36734243</v>
      </c>
      <c r="L84" s="197">
        <f>SUM(L48,L69,L79)</f>
        <v>42221115</v>
      </c>
      <c r="M84" s="197">
        <f>SUM(M48,M69,M79)</f>
        <v>62483233</v>
      </c>
      <c r="N84" s="197">
        <f>SUM(N48,N69,N79)</f>
        <v>37216845</v>
      </c>
      <c r="O84" s="198">
        <f t="shared" si="4"/>
        <v>223246599</v>
      </c>
      <c r="P84" s="200">
        <f t="shared" si="5"/>
        <v>228986959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2" sqref="E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24877505</v>
      </c>
      <c r="G10" s="179">
        <f>SUM(G11,G17,G20,G25,G29,G30)</f>
        <v>35699155</v>
      </c>
      <c r="H10" s="180">
        <f>SUM(F10:G10)</f>
        <v>60576660</v>
      </c>
      <c r="I10" s="181"/>
      <c r="J10" s="179">
        <f>SUM(J11,J17,J20,J25,J29,J30)</f>
        <v>287970339</v>
      </c>
      <c r="K10" s="179">
        <f>SUM(K11,K17,K20,K25,K29,K30)</f>
        <v>219808937</v>
      </c>
      <c r="L10" s="179">
        <f>SUM(L11,L17,L20,L25,L29,L30)</f>
        <v>174914920</v>
      </c>
      <c r="M10" s="179">
        <f>SUM(M11,M17,M20,M25,M29,M30)</f>
        <v>178317164</v>
      </c>
      <c r="N10" s="179">
        <f>SUM(N11,N17,N20,N25,N29,N30)</f>
        <v>88181864</v>
      </c>
      <c r="O10" s="180">
        <f>SUM(I10:N10)</f>
        <v>949193224</v>
      </c>
      <c r="P10" s="182">
        <f>SUM(O10,H10)</f>
        <v>1009769884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2470510</v>
      </c>
      <c r="G11" s="183">
        <f>SUM(G12:G16)</f>
        <v>5438632</v>
      </c>
      <c r="H11" s="184">
        <f aca="true" t="shared" si="0" ref="H11:H74">SUM(F11:G11)</f>
        <v>7909142</v>
      </c>
      <c r="I11" s="185"/>
      <c r="J11" s="183">
        <f>SUM(J12:J16)</f>
        <v>60113341</v>
      </c>
      <c r="K11" s="183">
        <f>SUM(K12:K16)</f>
        <v>40681362</v>
      </c>
      <c r="L11" s="183">
        <f>SUM(L12:L16)</f>
        <v>29837891</v>
      </c>
      <c r="M11" s="183">
        <f>SUM(M12:M16)</f>
        <v>35988894</v>
      </c>
      <c r="N11" s="183">
        <f>SUM(N12:N16)</f>
        <v>26138347</v>
      </c>
      <c r="O11" s="184">
        <f aca="true" t="shared" si="1" ref="O11:O74">SUM(I11:N11)</f>
        <v>192759835</v>
      </c>
      <c r="P11" s="186">
        <f aca="true" t="shared" si="2" ref="P11:P74">SUM(O11,H11)</f>
        <v>200668977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5"/>
      <c r="J12" s="52">
        <v>38105343</v>
      </c>
      <c r="K12" s="52">
        <v>22368137</v>
      </c>
      <c r="L12" s="52">
        <v>18170058</v>
      </c>
      <c r="M12" s="52">
        <v>19224390</v>
      </c>
      <c r="N12" s="52">
        <v>14689683</v>
      </c>
      <c r="O12" s="184">
        <f t="shared" si="1"/>
        <v>112557611</v>
      </c>
      <c r="P12" s="186">
        <f t="shared" si="2"/>
        <v>112557611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63610</v>
      </c>
      <c r="H13" s="184">
        <f t="shared" si="0"/>
        <v>63610</v>
      </c>
      <c r="I13" s="85"/>
      <c r="J13" s="52">
        <v>118220</v>
      </c>
      <c r="K13" s="52">
        <v>391865</v>
      </c>
      <c r="L13" s="52">
        <v>1342570</v>
      </c>
      <c r="M13" s="52">
        <v>2784922</v>
      </c>
      <c r="N13" s="52">
        <v>3819118</v>
      </c>
      <c r="O13" s="184">
        <f t="shared" si="1"/>
        <v>8456695</v>
      </c>
      <c r="P13" s="186">
        <f t="shared" si="2"/>
        <v>8520305</v>
      </c>
    </row>
    <row r="14" spans="3:16" ht="30" customHeight="1">
      <c r="C14" s="28"/>
      <c r="D14" s="29"/>
      <c r="E14" s="31" t="s">
        <v>41</v>
      </c>
      <c r="F14" s="52">
        <v>1213040</v>
      </c>
      <c r="G14" s="52">
        <v>2558112</v>
      </c>
      <c r="H14" s="184">
        <f t="shared" si="0"/>
        <v>3771152</v>
      </c>
      <c r="I14" s="85"/>
      <c r="J14" s="52">
        <v>9192758</v>
      </c>
      <c r="K14" s="52">
        <v>7817840</v>
      </c>
      <c r="L14" s="52">
        <v>4583742</v>
      </c>
      <c r="M14" s="52">
        <v>7570815</v>
      </c>
      <c r="N14" s="52">
        <v>4911505</v>
      </c>
      <c r="O14" s="184">
        <f t="shared" si="1"/>
        <v>34076660</v>
      </c>
      <c r="P14" s="186">
        <f t="shared" si="2"/>
        <v>37847812</v>
      </c>
    </row>
    <row r="15" spans="3:16" ht="30" customHeight="1">
      <c r="C15" s="28"/>
      <c r="D15" s="29"/>
      <c r="E15" s="31" t="s">
        <v>42</v>
      </c>
      <c r="F15" s="52">
        <v>780420</v>
      </c>
      <c r="G15" s="52">
        <v>2243940</v>
      </c>
      <c r="H15" s="184">
        <f t="shared" si="0"/>
        <v>3024360</v>
      </c>
      <c r="I15" s="85"/>
      <c r="J15" s="52">
        <v>6719380</v>
      </c>
      <c r="K15" s="52">
        <v>4435240</v>
      </c>
      <c r="L15" s="52">
        <v>2106481</v>
      </c>
      <c r="M15" s="52">
        <v>2862977</v>
      </c>
      <c r="N15" s="52">
        <v>1180201</v>
      </c>
      <c r="O15" s="184">
        <f t="shared" si="1"/>
        <v>17304279</v>
      </c>
      <c r="P15" s="186">
        <f t="shared" si="2"/>
        <v>20328639</v>
      </c>
    </row>
    <row r="16" spans="3:16" ht="30" customHeight="1">
      <c r="C16" s="28"/>
      <c r="D16" s="29"/>
      <c r="E16" s="31" t="s">
        <v>43</v>
      </c>
      <c r="F16" s="52">
        <v>477050</v>
      </c>
      <c r="G16" s="52">
        <v>572970</v>
      </c>
      <c r="H16" s="184">
        <f t="shared" si="0"/>
        <v>1050020</v>
      </c>
      <c r="I16" s="85"/>
      <c r="J16" s="52">
        <v>5977640</v>
      </c>
      <c r="K16" s="52">
        <v>5668280</v>
      </c>
      <c r="L16" s="52">
        <v>3635040</v>
      </c>
      <c r="M16" s="52">
        <v>3545790</v>
      </c>
      <c r="N16" s="52">
        <v>1537840</v>
      </c>
      <c r="O16" s="184">
        <f t="shared" si="1"/>
        <v>20364590</v>
      </c>
      <c r="P16" s="186">
        <f t="shared" si="2"/>
        <v>21414610</v>
      </c>
    </row>
    <row r="17" spans="3:16" ht="30" customHeight="1">
      <c r="C17" s="28"/>
      <c r="D17" s="32" t="s">
        <v>44</v>
      </c>
      <c r="E17" s="33"/>
      <c r="F17" s="183">
        <f>SUM(F18:F19)</f>
        <v>7316160</v>
      </c>
      <c r="G17" s="183">
        <f>SUM(G18:G19)</f>
        <v>13175427</v>
      </c>
      <c r="H17" s="184">
        <f t="shared" si="0"/>
        <v>20491587</v>
      </c>
      <c r="I17" s="185"/>
      <c r="J17" s="183">
        <f>SUM(J18:J19)</f>
        <v>144114783</v>
      </c>
      <c r="K17" s="183">
        <f>SUM(K18:K19)</f>
        <v>110012243</v>
      </c>
      <c r="L17" s="183">
        <f>SUM(L18:L19)</f>
        <v>71558048</v>
      </c>
      <c r="M17" s="183">
        <f>SUM(M18:M19)</f>
        <v>71407723</v>
      </c>
      <c r="N17" s="183">
        <f>SUM(N18:N19)</f>
        <v>29866067</v>
      </c>
      <c r="O17" s="184">
        <f t="shared" si="1"/>
        <v>426958864</v>
      </c>
      <c r="P17" s="186">
        <f t="shared" si="2"/>
        <v>447450451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117289831</v>
      </c>
      <c r="K18" s="52">
        <v>87730745</v>
      </c>
      <c r="L18" s="52">
        <v>61006006</v>
      </c>
      <c r="M18" s="52">
        <v>62149017</v>
      </c>
      <c r="N18" s="52">
        <v>27830607</v>
      </c>
      <c r="O18" s="184">
        <f t="shared" si="1"/>
        <v>356006206</v>
      </c>
      <c r="P18" s="186">
        <f t="shared" si="2"/>
        <v>356006206</v>
      </c>
    </row>
    <row r="19" spans="3:16" ht="30" customHeight="1">
      <c r="C19" s="28"/>
      <c r="D19" s="29"/>
      <c r="E19" s="31" t="s">
        <v>46</v>
      </c>
      <c r="F19" s="52">
        <v>7316160</v>
      </c>
      <c r="G19" s="52">
        <v>13175427</v>
      </c>
      <c r="H19" s="184">
        <f t="shared" si="0"/>
        <v>20491587</v>
      </c>
      <c r="I19" s="85"/>
      <c r="J19" s="52">
        <v>26824952</v>
      </c>
      <c r="K19" s="52">
        <v>22281498</v>
      </c>
      <c r="L19" s="52">
        <v>10552042</v>
      </c>
      <c r="M19" s="52">
        <v>9258706</v>
      </c>
      <c r="N19" s="52">
        <v>2035460</v>
      </c>
      <c r="O19" s="184">
        <f t="shared" si="1"/>
        <v>70952658</v>
      </c>
      <c r="P19" s="186">
        <f t="shared" si="2"/>
        <v>91444245</v>
      </c>
    </row>
    <row r="20" spans="3:16" ht="30" customHeight="1">
      <c r="C20" s="28"/>
      <c r="D20" s="32" t="s">
        <v>47</v>
      </c>
      <c r="E20" s="33"/>
      <c r="F20" s="183">
        <f>SUM(F21:F24)</f>
        <v>277730</v>
      </c>
      <c r="G20" s="183">
        <f>SUM(G21:G24)</f>
        <v>396770</v>
      </c>
      <c r="H20" s="184">
        <f t="shared" si="0"/>
        <v>674500</v>
      </c>
      <c r="I20" s="185"/>
      <c r="J20" s="183">
        <f>SUM(J21:J24)</f>
        <v>9595662</v>
      </c>
      <c r="K20" s="183">
        <f>SUM(K21:K24)</f>
        <v>9241942</v>
      </c>
      <c r="L20" s="183">
        <f>SUM(L21:L24)</f>
        <v>29897422</v>
      </c>
      <c r="M20" s="183">
        <f>SUM(M21:M24)</f>
        <v>30714690</v>
      </c>
      <c r="N20" s="183">
        <f>SUM(N21:N24)</f>
        <v>13674120</v>
      </c>
      <c r="O20" s="184">
        <f t="shared" si="1"/>
        <v>93123836</v>
      </c>
      <c r="P20" s="186">
        <f t="shared" si="2"/>
        <v>93798336</v>
      </c>
    </row>
    <row r="21" spans="3:16" ht="30" customHeight="1">
      <c r="C21" s="28"/>
      <c r="D21" s="29"/>
      <c r="E21" s="31" t="s">
        <v>48</v>
      </c>
      <c r="F21" s="52">
        <v>197390</v>
      </c>
      <c r="G21" s="52">
        <v>396770</v>
      </c>
      <c r="H21" s="184">
        <f t="shared" si="0"/>
        <v>594160</v>
      </c>
      <c r="I21" s="85"/>
      <c r="J21" s="52">
        <v>7180692</v>
      </c>
      <c r="K21" s="52">
        <v>8055962</v>
      </c>
      <c r="L21" s="52">
        <v>27623952</v>
      </c>
      <c r="M21" s="52">
        <v>29065520</v>
      </c>
      <c r="N21" s="52">
        <v>12787960</v>
      </c>
      <c r="O21" s="184">
        <f t="shared" si="1"/>
        <v>84714086</v>
      </c>
      <c r="P21" s="186">
        <f t="shared" si="2"/>
        <v>85308246</v>
      </c>
    </row>
    <row r="22" spans="3:16" ht="30" customHeight="1">
      <c r="C22" s="28"/>
      <c r="D22" s="29"/>
      <c r="E22" s="34" t="s">
        <v>49</v>
      </c>
      <c r="F22" s="52">
        <v>80340</v>
      </c>
      <c r="G22" s="52">
        <v>0</v>
      </c>
      <c r="H22" s="184">
        <f t="shared" si="0"/>
        <v>80340</v>
      </c>
      <c r="I22" s="85"/>
      <c r="J22" s="52">
        <v>2414970</v>
      </c>
      <c r="K22" s="52">
        <v>1185980</v>
      </c>
      <c r="L22" s="52">
        <v>2273470</v>
      </c>
      <c r="M22" s="52">
        <v>1649170</v>
      </c>
      <c r="N22" s="52">
        <v>886160</v>
      </c>
      <c r="O22" s="184">
        <f t="shared" si="1"/>
        <v>8409750</v>
      </c>
      <c r="P22" s="186">
        <f t="shared" si="2"/>
        <v>8490090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8144880</v>
      </c>
      <c r="G25" s="183">
        <f>SUM(G26:G28)</f>
        <v>9869150</v>
      </c>
      <c r="H25" s="184">
        <f t="shared" si="0"/>
        <v>18014030</v>
      </c>
      <c r="I25" s="185"/>
      <c r="J25" s="183">
        <f>SUM(J26:J28)</f>
        <v>17754927</v>
      </c>
      <c r="K25" s="183">
        <f>SUM(K26:K28)</f>
        <v>21575250</v>
      </c>
      <c r="L25" s="183">
        <f>SUM(L26:L28)</f>
        <v>15809616</v>
      </c>
      <c r="M25" s="183">
        <f>SUM(M26:M28)</f>
        <v>12750986</v>
      </c>
      <c r="N25" s="183">
        <f>SUM(N26:N28)</f>
        <v>5505840</v>
      </c>
      <c r="O25" s="184">
        <f t="shared" si="1"/>
        <v>73396619</v>
      </c>
      <c r="P25" s="186">
        <f t="shared" si="2"/>
        <v>91410649</v>
      </c>
    </row>
    <row r="26" spans="3:16" ht="30" customHeight="1">
      <c r="C26" s="28"/>
      <c r="D26" s="29"/>
      <c r="E26" s="34" t="s">
        <v>52</v>
      </c>
      <c r="F26" s="52">
        <v>5187220</v>
      </c>
      <c r="G26" s="52">
        <v>7027680</v>
      </c>
      <c r="H26" s="184">
        <f t="shared" si="0"/>
        <v>12214900</v>
      </c>
      <c r="I26" s="85"/>
      <c r="J26" s="52">
        <v>14162170</v>
      </c>
      <c r="K26" s="52">
        <v>19617350</v>
      </c>
      <c r="L26" s="52">
        <v>14154590</v>
      </c>
      <c r="M26" s="52">
        <v>12074610</v>
      </c>
      <c r="N26" s="52">
        <v>5435380</v>
      </c>
      <c r="O26" s="184">
        <f t="shared" si="1"/>
        <v>65444100</v>
      </c>
      <c r="P26" s="186">
        <f t="shared" si="2"/>
        <v>77659000</v>
      </c>
    </row>
    <row r="27" spans="3:16" ht="30" customHeight="1">
      <c r="C27" s="28"/>
      <c r="D27" s="29"/>
      <c r="E27" s="34" t="s">
        <v>53</v>
      </c>
      <c r="F27" s="52">
        <v>460904</v>
      </c>
      <c r="G27" s="52">
        <v>649578</v>
      </c>
      <c r="H27" s="184">
        <f t="shared" si="0"/>
        <v>1110482</v>
      </c>
      <c r="I27" s="85"/>
      <c r="J27" s="52">
        <v>1131814</v>
      </c>
      <c r="K27" s="52">
        <v>478600</v>
      </c>
      <c r="L27" s="52">
        <v>477422</v>
      </c>
      <c r="M27" s="52">
        <v>236360</v>
      </c>
      <c r="N27" s="52">
        <v>45760</v>
      </c>
      <c r="O27" s="184">
        <f t="shared" si="1"/>
        <v>2369956</v>
      </c>
      <c r="P27" s="186">
        <f t="shared" si="2"/>
        <v>3480438</v>
      </c>
    </row>
    <row r="28" spans="3:16" ht="30" customHeight="1">
      <c r="C28" s="28"/>
      <c r="D28" s="29"/>
      <c r="E28" s="34" t="s">
        <v>54</v>
      </c>
      <c r="F28" s="52">
        <v>2496756</v>
      </c>
      <c r="G28" s="52">
        <v>2191892</v>
      </c>
      <c r="H28" s="184">
        <f t="shared" si="0"/>
        <v>4688648</v>
      </c>
      <c r="I28" s="85"/>
      <c r="J28" s="52">
        <v>2460943</v>
      </c>
      <c r="K28" s="52">
        <v>1479300</v>
      </c>
      <c r="L28" s="52">
        <v>1177604</v>
      </c>
      <c r="M28" s="52">
        <v>440016</v>
      </c>
      <c r="N28" s="52">
        <v>24700</v>
      </c>
      <c r="O28" s="184">
        <f t="shared" si="1"/>
        <v>5582563</v>
      </c>
      <c r="P28" s="186">
        <f t="shared" si="2"/>
        <v>10271211</v>
      </c>
    </row>
    <row r="29" spans="3:16" ht="30" customHeight="1">
      <c r="C29" s="28"/>
      <c r="D29" s="36" t="s">
        <v>55</v>
      </c>
      <c r="E29" s="37"/>
      <c r="F29" s="52">
        <v>1509125</v>
      </c>
      <c r="G29" s="52">
        <v>1378902</v>
      </c>
      <c r="H29" s="184">
        <f t="shared" si="0"/>
        <v>2888027</v>
      </c>
      <c r="I29" s="85"/>
      <c r="J29" s="52">
        <v>13399490</v>
      </c>
      <c r="K29" s="52">
        <v>13965331</v>
      </c>
      <c r="L29" s="52">
        <v>11216432</v>
      </c>
      <c r="M29" s="52">
        <v>14502281</v>
      </c>
      <c r="N29" s="52">
        <v>7981268</v>
      </c>
      <c r="O29" s="184">
        <f t="shared" si="1"/>
        <v>61064802</v>
      </c>
      <c r="P29" s="186">
        <f t="shared" si="2"/>
        <v>63952829</v>
      </c>
    </row>
    <row r="30" spans="3:16" ht="30" customHeight="1" thickBot="1">
      <c r="C30" s="38"/>
      <c r="D30" s="39" t="s">
        <v>56</v>
      </c>
      <c r="E30" s="40"/>
      <c r="F30" s="54">
        <v>5159100</v>
      </c>
      <c r="G30" s="54">
        <v>5440274</v>
      </c>
      <c r="H30" s="187">
        <f t="shared" si="0"/>
        <v>10599374</v>
      </c>
      <c r="I30" s="86"/>
      <c r="J30" s="54">
        <v>42992136</v>
      </c>
      <c r="K30" s="54">
        <v>24332809</v>
      </c>
      <c r="L30" s="54">
        <v>16595511</v>
      </c>
      <c r="M30" s="54">
        <v>12952590</v>
      </c>
      <c r="N30" s="54">
        <v>5016222</v>
      </c>
      <c r="O30" s="187">
        <f t="shared" si="1"/>
        <v>101889268</v>
      </c>
      <c r="P30" s="188">
        <f t="shared" si="2"/>
        <v>112488642</v>
      </c>
    </row>
    <row r="31" spans="3:16" ht="30" customHeight="1">
      <c r="C31" s="25" t="s">
        <v>57</v>
      </c>
      <c r="D31" s="41"/>
      <c r="E31" s="42"/>
      <c r="F31" s="179">
        <f>SUM(F32:F40)</f>
        <v>802860</v>
      </c>
      <c r="G31" s="179">
        <f>SUM(G32:G40)</f>
        <v>1857660</v>
      </c>
      <c r="H31" s="180">
        <f t="shared" si="0"/>
        <v>2660520</v>
      </c>
      <c r="I31" s="181"/>
      <c r="J31" s="179">
        <f>SUM(J32:J40)</f>
        <v>114476730</v>
      </c>
      <c r="K31" s="179">
        <f>SUM(K32:K40)</f>
        <v>102393758</v>
      </c>
      <c r="L31" s="179">
        <f>SUM(L32:L40)</f>
        <v>125670150</v>
      </c>
      <c r="M31" s="179">
        <f>SUM(M32:M40)</f>
        <v>149706514</v>
      </c>
      <c r="N31" s="179">
        <f>SUM(N32:N40)</f>
        <v>91072040</v>
      </c>
      <c r="O31" s="180">
        <f t="shared" si="1"/>
        <v>583319192</v>
      </c>
      <c r="P31" s="182">
        <f t="shared" si="2"/>
        <v>585979712</v>
      </c>
    </row>
    <row r="32" spans="3:16" ht="30" customHeight="1">
      <c r="C32" s="43"/>
      <c r="D32" s="36" t="s">
        <v>58</v>
      </c>
      <c r="E32" s="37"/>
      <c r="F32" s="90">
        <v>0</v>
      </c>
      <c r="G32" s="90">
        <v>0</v>
      </c>
      <c r="H32" s="189">
        <f t="shared" si="0"/>
        <v>0</v>
      </c>
      <c r="I32" s="53"/>
      <c r="J32" s="90">
        <v>6672670</v>
      </c>
      <c r="K32" s="90">
        <v>18183730</v>
      </c>
      <c r="L32" s="90">
        <v>19780870</v>
      </c>
      <c r="M32" s="90">
        <v>19017060</v>
      </c>
      <c r="N32" s="90">
        <v>4749620</v>
      </c>
      <c r="O32" s="189">
        <f t="shared" si="1"/>
        <v>68403950</v>
      </c>
      <c r="P32" s="190">
        <f t="shared" si="2"/>
        <v>68403950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151890</v>
      </c>
      <c r="L33" s="52">
        <v>0</v>
      </c>
      <c r="M33" s="52">
        <v>0</v>
      </c>
      <c r="N33" s="52">
        <v>0</v>
      </c>
      <c r="O33" s="184">
        <f t="shared" si="1"/>
        <v>151890</v>
      </c>
      <c r="P33" s="186">
        <f t="shared" si="2"/>
        <v>151890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52291080</v>
      </c>
      <c r="K34" s="52">
        <v>38344362</v>
      </c>
      <c r="L34" s="52">
        <v>25451170</v>
      </c>
      <c r="M34" s="52">
        <v>19334524</v>
      </c>
      <c r="N34" s="52">
        <v>8286090</v>
      </c>
      <c r="O34" s="184">
        <f t="shared" si="1"/>
        <v>143707226</v>
      </c>
      <c r="P34" s="186">
        <f t="shared" si="2"/>
        <v>143707226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220960</v>
      </c>
      <c r="H35" s="183">
        <f t="shared" si="0"/>
        <v>220960</v>
      </c>
      <c r="I35" s="85"/>
      <c r="J35" s="52">
        <v>4321260</v>
      </c>
      <c r="K35" s="52">
        <v>3619066</v>
      </c>
      <c r="L35" s="52">
        <v>7635320</v>
      </c>
      <c r="M35" s="52">
        <v>7012800</v>
      </c>
      <c r="N35" s="52">
        <v>4771740</v>
      </c>
      <c r="O35" s="184">
        <f t="shared" si="1"/>
        <v>27360186</v>
      </c>
      <c r="P35" s="186">
        <f t="shared" si="2"/>
        <v>27581146</v>
      </c>
    </row>
    <row r="36" spans="3:16" ht="30" customHeight="1">
      <c r="C36" s="28"/>
      <c r="D36" s="36" t="s">
        <v>61</v>
      </c>
      <c r="E36" s="37"/>
      <c r="F36" s="52">
        <v>802860</v>
      </c>
      <c r="G36" s="52">
        <v>1366970</v>
      </c>
      <c r="H36" s="183">
        <f t="shared" si="0"/>
        <v>2169830</v>
      </c>
      <c r="I36" s="85"/>
      <c r="J36" s="52">
        <v>13690260</v>
      </c>
      <c r="K36" s="52">
        <v>9914430</v>
      </c>
      <c r="L36" s="52">
        <v>14467590</v>
      </c>
      <c r="M36" s="52">
        <v>6914400</v>
      </c>
      <c r="N36" s="52">
        <v>1356150</v>
      </c>
      <c r="O36" s="184">
        <f t="shared" si="1"/>
        <v>46342830</v>
      </c>
      <c r="P36" s="186">
        <f t="shared" si="2"/>
        <v>48512660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269730</v>
      </c>
      <c r="H37" s="183">
        <f t="shared" si="0"/>
        <v>269730</v>
      </c>
      <c r="I37" s="53"/>
      <c r="J37" s="52">
        <v>36558530</v>
      </c>
      <c r="K37" s="52">
        <v>29985900</v>
      </c>
      <c r="L37" s="52">
        <v>29376740</v>
      </c>
      <c r="M37" s="52">
        <v>17970170</v>
      </c>
      <c r="N37" s="52">
        <v>8243230</v>
      </c>
      <c r="O37" s="184">
        <f t="shared" si="1"/>
        <v>122134570</v>
      </c>
      <c r="P37" s="186">
        <f t="shared" si="2"/>
        <v>122404300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271710</v>
      </c>
      <c r="K39" s="52">
        <v>881600</v>
      </c>
      <c r="L39" s="52">
        <v>27882820</v>
      </c>
      <c r="M39" s="52">
        <v>76589020</v>
      </c>
      <c r="N39" s="52">
        <v>62445270</v>
      </c>
      <c r="O39" s="184">
        <f t="shared" si="1"/>
        <v>168070420</v>
      </c>
      <c r="P39" s="186">
        <f t="shared" si="2"/>
        <v>168070420</v>
      </c>
    </row>
    <row r="40" spans="3:16" ht="30" customHeight="1" thickBot="1">
      <c r="C40" s="38"/>
      <c r="D40" s="149" t="s">
        <v>65</v>
      </c>
      <c r="E40" s="150"/>
      <c r="F40" s="91">
        <v>0</v>
      </c>
      <c r="G40" s="91">
        <v>0</v>
      </c>
      <c r="H40" s="191">
        <f t="shared" si="0"/>
        <v>0</v>
      </c>
      <c r="I40" s="55"/>
      <c r="J40" s="91">
        <v>671220</v>
      </c>
      <c r="K40" s="91">
        <v>1312780</v>
      </c>
      <c r="L40" s="91">
        <v>1075640</v>
      </c>
      <c r="M40" s="91">
        <v>2868540</v>
      </c>
      <c r="N40" s="91">
        <v>1219940</v>
      </c>
      <c r="O40" s="191">
        <f t="shared" si="1"/>
        <v>7148120</v>
      </c>
      <c r="P40" s="192">
        <f t="shared" si="2"/>
        <v>7148120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47244301</v>
      </c>
      <c r="K41" s="179">
        <f>SUM(K42:K45)</f>
        <v>47269706</v>
      </c>
      <c r="L41" s="179">
        <f>SUM(L42:L45)</f>
        <v>123537139</v>
      </c>
      <c r="M41" s="179">
        <f>SUM(M42:M45)</f>
        <v>297828868</v>
      </c>
      <c r="N41" s="179">
        <f>SUM(N42:N45)</f>
        <v>193346537</v>
      </c>
      <c r="O41" s="180">
        <f t="shared" si="1"/>
        <v>709226551</v>
      </c>
      <c r="P41" s="182">
        <f t="shared" si="2"/>
        <v>709226551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694190</v>
      </c>
      <c r="K42" s="52">
        <v>2314310</v>
      </c>
      <c r="L42" s="52">
        <v>53699546</v>
      </c>
      <c r="M42" s="52">
        <v>147580241</v>
      </c>
      <c r="N42" s="52">
        <v>112780383</v>
      </c>
      <c r="O42" s="184">
        <f>SUM(I42:N42)</f>
        <v>317068670</v>
      </c>
      <c r="P42" s="186">
        <f>SUM(O42,H42)</f>
        <v>317068670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45392431</v>
      </c>
      <c r="K43" s="52">
        <v>39266396</v>
      </c>
      <c r="L43" s="52">
        <v>56599523</v>
      </c>
      <c r="M43" s="52">
        <v>77906554</v>
      </c>
      <c r="N43" s="52">
        <v>34197788</v>
      </c>
      <c r="O43" s="184">
        <f>SUM(I43:N43)</f>
        <v>253362692</v>
      </c>
      <c r="P43" s="186">
        <f>SUM(O43,H43)</f>
        <v>253362692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926460</v>
      </c>
      <c r="L44" s="52">
        <v>1316500</v>
      </c>
      <c r="M44" s="52">
        <v>5475990</v>
      </c>
      <c r="N44" s="52">
        <v>2556120</v>
      </c>
      <c r="O44" s="184">
        <f>SUM(I44:N44)</f>
        <v>10275070</v>
      </c>
      <c r="P44" s="186">
        <f>SUM(O44,H44)</f>
        <v>10275070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1157680</v>
      </c>
      <c r="K45" s="54">
        <v>4762540</v>
      </c>
      <c r="L45" s="54">
        <v>11921570</v>
      </c>
      <c r="M45" s="54">
        <v>66866083</v>
      </c>
      <c r="N45" s="54">
        <v>43812246</v>
      </c>
      <c r="O45" s="201">
        <f>SUM(I45:N45)</f>
        <v>128520119</v>
      </c>
      <c r="P45" s="202">
        <f>SUM(O45,H45)</f>
        <v>128520119</v>
      </c>
    </row>
    <row r="46" spans="3:16" ht="30" customHeight="1" thickBot="1">
      <c r="C46" s="151" t="s">
        <v>70</v>
      </c>
      <c r="D46" s="152"/>
      <c r="E46" s="152"/>
      <c r="F46" s="197">
        <f>SUM(F10,F31,F41)</f>
        <v>25680365</v>
      </c>
      <c r="G46" s="197">
        <f>SUM(G10,G31,G41)</f>
        <v>37556815</v>
      </c>
      <c r="H46" s="198">
        <f t="shared" si="0"/>
        <v>63237180</v>
      </c>
      <c r="I46" s="199"/>
      <c r="J46" s="197">
        <f>SUM(J10,J31,J41)</f>
        <v>449691370</v>
      </c>
      <c r="K46" s="197">
        <f>SUM(K10,K31,K41)</f>
        <v>369472401</v>
      </c>
      <c r="L46" s="197">
        <f>SUM(L10,L31,L41)</f>
        <v>424122209</v>
      </c>
      <c r="M46" s="197">
        <f>SUM(M10,M31,M41)</f>
        <v>625852546</v>
      </c>
      <c r="N46" s="197">
        <f>SUM(N10,N31,N41)</f>
        <v>372600441</v>
      </c>
      <c r="O46" s="198">
        <f t="shared" si="1"/>
        <v>2241738967</v>
      </c>
      <c r="P46" s="200">
        <f t="shared" si="2"/>
        <v>2304976147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22711737</v>
      </c>
      <c r="G48" s="179">
        <f>SUM(G49,G55,G58,G63,G67,G68)</f>
        <v>32356836</v>
      </c>
      <c r="H48" s="180">
        <f t="shared" si="0"/>
        <v>55068573</v>
      </c>
      <c r="I48" s="181"/>
      <c r="J48" s="179">
        <f>SUM(J49,J55,J58,J63,J67,J68)</f>
        <v>261036703</v>
      </c>
      <c r="K48" s="179">
        <f>SUM(K49,K55,K58,K63,K67,K68)</f>
        <v>198487201</v>
      </c>
      <c r="L48" s="179">
        <f>SUM(L49,L55,L58,L63,L67,L68)</f>
        <v>157553863</v>
      </c>
      <c r="M48" s="179">
        <f>SUM(M49,M55,M58,M63,M67,M68)</f>
        <v>160083681</v>
      </c>
      <c r="N48" s="179">
        <f>SUM(N49,N55,N58,N63,N67,N68)</f>
        <v>79318086</v>
      </c>
      <c r="O48" s="180">
        <f t="shared" si="1"/>
        <v>856479534</v>
      </c>
      <c r="P48" s="182">
        <f t="shared" si="2"/>
        <v>911548107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2198589</v>
      </c>
      <c r="G49" s="183">
        <f>SUM(G50:G54)</f>
        <v>4837730</v>
      </c>
      <c r="H49" s="184">
        <f t="shared" si="0"/>
        <v>7036319</v>
      </c>
      <c r="I49" s="185"/>
      <c r="J49" s="183">
        <f>SUM(J50:J54)</f>
        <v>53514134</v>
      </c>
      <c r="K49" s="183">
        <f>SUM(K50:K54)</f>
        <v>36145272</v>
      </c>
      <c r="L49" s="183">
        <f>SUM(L50:L54)</f>
        <v>26613338</v>
      </c>
      <c r="M49" s="183">
        <f>SUM(M50:M54)</f>
        <v>31973755</v>
      </c>
      <c r="N49" s="183">
        <f>SUM(N50:N54)</f>
        <v>23341239</v>
      </c>
      <c r="O49" s="184">
        <f t="shared" si="1"/>
        <v>171587738</v>
      </c>
      <c r="P49" s="186">
        <f t="shared" si="2"/>
        <v>178624057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33938083</v>
      </c>
      <c r="K50" s="52">
        <v>19857616</v>
      </c>
      <c r="L50" s="52">
        <v>16209197</v>
      </c>
      <c r="M50" s="52">
        <v>17102740</v>
      </c>
      <c r="N50" s="52">
        <v>13137039</v>
      </c>
      <c r="O50" s="184">
        <f t="shared" si="1"/>
        <v>100244675</v>
      </c>
      <c r="P50" s="186">
        <f t="shared" si="2"/>
        <v>100244675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57249</v>
      </c>
      <c r="H51" s="184">
        <f t="shared" si="0"/>
        <v>57249</v>
      </c>
      <c r="I51" s="85"/>
      <c r="J51" s="52">
        <v>106398</v>
      </c>
      <c r="K51" s="52">
        <v>352678</v>
      </c>
      <c r="L51" s="52">
        <v>1202978</v>
      </c>
      <c r="M51" s="52">
        <v>2454938</v>
      </c>
      <c r="N51" s="52">
        <v>3391103</v>
      </c>
      <c r="O51" s="184">
        <f t="shared" si="1"/>
        <v>7508095</v>
      </c>
      <c r="P51" s="186">
        <f t="shared" si="2"/>
        <v>7565344</v>
      </c>
    </row>
    <row r="52" spans="3:16" ht="30" customHeight="1">
      <c r="C52" s="28"/>
      <c r="D52" s="29"/>
      <c r="E52" s="31" t="s">
        <v>41</v>
      </c>
      <c r="F52" s="52">
        <v>1079632</v>
      </c>
      <c r="G52" s="52">
        <v>2290680</v>
      </c>
      <c r="H52" s="184">
        <f t="shared" si="0"/>
        <v>3370312</v>
      </c>
      <c r="I52" s="85"/>
      <c r="J52" s="52">
        <v>8162577</v>
      </c>
      <c r="K52" s="52">
        <v>6954965</v>
      </c>
      <c r="L52" s="52">
        <v>4072608</v>
      </c>
      <c r="M52" s="52">
        <v>6706498</v>
      </c>
      <c r="N52" s="52">
        <v>4388235</v>
      </c>
      <c r="O52" s="184">
        <f t="shared" si="1"/>
        <v>30284883</v>
      </c>
      <c r="P52" s="186">
        <f t="shared" si="2"/>
        <v>33655195</v>
      </c>
    </row>
    <row r="53" spans="3:16" ht="30" customHeight="1">
      <c r="C53" s="28"/>
      <c r="D53" s="29"/>
      <c r="E53" s="31" t="s">
        <v>42</v>
      </c>
      <c r="F53" s="52">
        <v>692010</v>
      </c>
      <c r="G53" s="52">
        <v>1976898</v>
      </c>
      <c r="H53" s="184">
        <f t="shared" si="0"/>
        <v>2668908</v>
      </c>
      <c r="I53" s="85"/>
      <c r="J53" s="52">
        <v>5999467</v>
      </c>
      <c r="K53" s="52">
        <v>3923046</v>
      </c>
      <c r="L53" s="52">
        <v>1882489</v>
      </c>
      <c r="M53" s="52">
        <v>2549890</v>
      </c>
      <c r="N53" s="52">
        <v>1050371</v>
      </c>
      <c r="O53" s="184">
        <f t="shared" si="1"/>
        <v>15405263</v>
      </c>
      <c r="P53" s="186">
        <f t="shared" si="2"/>
        <v>18074171</v>
      </c>
    </row>
    <row r="54" spans="3:16" ht="30" customHeight="1">
      <c r="C54" s="28"/>
      <c r="D54" s="29"/>
      <c r="E54" s="31" t="s">
        <v>43</v>
      </c>
      <c r="F54" s="52">
        <v>426947</v>
      </c>
      <c r="G54" s="52">
        <v>512903</v>
      </c>
      <c r="H54" s="184">
        <f t="shared" si="0"/>
        <v>939850</v>
      </c>
      <c r="I54" s="85"/>
      <c r="J54" s="52">
        <v>5307609</v>
      </c>
      <c r="K54" s="52">
        <v>5056967</v>
      </c>
      <c r="L54" s="52">
        <v>3246066</v>
      </c>
      <c r="M54" s="52">
        <v>3159689</v>
      </c>
      <c r="N54" s="52">
        <v>1374491</v>
      </c>
      <c r="O54" s="184">
        <f t="shared" si="1"/>
        <v>18144822</v>
      </c>
      <c r="P54" s="186">
        <f t="shared" si="2"/>
        <v>19084672</v>
      </c>
    </row>
    <row r="55" spans="3:16" ht="30" customHeight="1">
      <c r="C55" s="28"/>
      <c r="D55" s="32" t="s">
        <v>44</v>
      </c>
      <c r="E55" s="33"/>
      <c r="F55" s="183">
        <f>SUM(F56:F57)</f>
        <v>6508469</v>
      </c>
      <c r="G55" s="183">
        <f>SUM(G56:G57)</f>
        <v>11742857</v>
      </c>
      <c r="H55" s="184">
        <f t="shared" si="0"/>
        <v>18251326</v>
      </c>
      <c r="I55" s="185"/>
      <c r="J55" s="183">
        <f>SUM(J56:J57)</f>
        <v>128362963</v>
      </c>
      <c r="K55" s="183">
        <f>SUM(K56:K57)</f>
        <v>98154066</v>
      </c>
      <c r="L55" s="183">
        <f>SUM(L56:L57)</f>
        <v>63846303</v>
      </c>
      <c r="M55" s="183">
        <f>SUM(M56:M57)</f>
        <v>63427315</v>
      </c>
      <c r="N55" s="183">
        <f>SUM(N56:N57)</f>
        <v>26728720</v>
      </c>
      <c r="O55" s="184">
        <f t="shared" si="1"/>
        <v>380519367</v>
      </c>
      <c r="P55" s="186">
        <f t="shared" si="2"/>
        <v>398770693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104445569</v>
      </c>
      <c r="K56" s="52">
        <v>78327379</v>
      </c>
      <c r="L56" s="52">
        <v>54430752</v>
      </c>
      <c r="M56" s="52">
        <v>55261489</v>
      </c>
      <c r="N56" s="52">
        <v>24896806</v>
      </c>
      <c r="O56" s="184">
        <f t="shared" si="1"/>
        <v>317361995</v>
      </c>
      <c r="P56" s="186">
        <f t="shared" si="2"/>
        <v>317361995</v>
      </c>
    </row>
    <row r="57" spans="3:16" ht="30" customHeight="1">
      <c r="C57" s="28"/>
      <c r="D57" s="29"/>
      <c r="E57" s="31" t="s">
        <v>46</v>
      </c>
      <c r="F57" s="52">
        <v>6508469</v>
      </c>
      <c r="G57" s="52">
        <v>11742857</v>
      </c>
      <c r="H57" s="184">
        <f t="shared" si="0"/>
        <v>18251326</v>
      </c>
      <c r="I57" s="85"/>
      <c r="J57" s="52">
        <v>23917394</v>
      </c>
      <c r="K57" s="52">
        <v>19826687</v>
      </c>
      <c r="L57" s="52">
        <v>9415551</v>
      </c>
      <c r="M57" s="52">
        <v>8165826</v>
      </c>
      <c r="N57" s="52">
        <v>1831914</v>
      </c>
      <c r="O57" s="184">
        <f t="shared" si="1"/>
        <v>63157372</v>
      </c>
      <c r="P57" s="186">
        <f t="shared" si="2"/>
        <v>81408698</v>
      </c>
    </row>
    <row r="58" spans="3:16" ht="30" customHeight="1">
      <c r="C58" s="28"/>
      <c r="D58" s="32" t="s">
        <v>47</v>
      </c>
      <c r="E58" s="33"/>
      <c r="F58" s="183">
        <f>SUM(F59:F62)</f>
        <v>241711</v>
      </c>
      <c r="G58" s="183">
        <f>SUM(G59:G62)</f>
        <v>355344</v>
      </c>
      <c r="H58" s="184">
        <f t="shared" si="0"/>
        <v>597055</v>
      </c>
      <c r="I58" s="185"/>
      <c r="J58" s="183">
        <f>SUM(J59:J62)</f>
        <v>8496540</v>
      </c>
      <c r="K58" s="183">
        <f>SUM(K59:K62)</f>
        <v>8259083</v>
      </c>
      <c r="L58" s="183">
        <f>SUM(L59:L62)</f>
        <v>26556212</v>
      </c>
      <c r="M58" s="183">
        <f>SUM(M59:M62)</f>
        <v>27380361</v>
      </c>
      <c r="N58" s="183">
        <f>SUM(N59:N62)</f>
        <v>12183110</v>
      </c>
      <c r="O58" s="184">
        <f t="shared" si="1"/>
        <v>82875306</v>
      </c>
      <c r="P58" s="186">
        <f t="shared" si="2"/>
        <v>83472361</v>
      </c>
    </row>
    <row r="59" spans="3:16" ht="30" customHeight="1">
      <c r="C59" s="28"/>
      <c r="D59" s="29"/>
      <c r="E59" s="31" t="s">
        <v>48</v>
      </c>
      <c r="F59" s="52">
        <v>175561</v>
      </c>
      <c r="G59" s="52">
        <v>355344</v>
      </c>
      <c r="H59" s="184">
        <f t="shared" si="0"/>
        <v>530905</v>
      </c>
      <c r="I59" s="85"/>
      <c r="J59" s="52">
        <v>6380058</v>
      </c>
      <c r="K59" s="52">
        <v>7191701</v>
      </c>
      <c r="L59" s="52">
        <v>24604273</v>
      </c>
      <c r="M59" s="52">
        <v>25896108</v>
      </c>
      <c r="N59" s="52">
        <v>11385566</v>
      </c>
      <c r="O59" s="184">
        <f t="shared" si="1"/>
        <v>75457706</v>
      </c>
      <c r="P59" s="186">
        <f t="shared" si="2"/>
        <v>75988611</v>
      </c>
    </row>
    <row r="60" spans="3:16" ht="30" customHeight="1">
      <c r="C60" s="28"/>
      <c r="D60" s="29"/>
      <c r="E60" s="34" t="s">
        <v>49</v>
      </c>
      <c r="F60" s="52">
        <v>66150</v>
      </c>
      <c r="G60" s="52">
        <v>0</v>
      </c>
      <c r="H60" s="184">
        <f t="shared" si="0"/>
        <v>66150</v>
      </c>
      <c r="I60" s="85"/>
      <c r="J60" s="52">
        <v>2116482</v>
      </c>
      <c r="K60" s="52">
        <v>1067382</v>
      </c>
      <c r="L60" s="52">
        <v>1951939</v>
      </c>
      <c r="M60" s="52">
        <v>1484253</v>
      </c>
      <c r="N60" s="52">
        <v>797544</v>
      </c>
      <c r="O60" s="184">
        <f t="shared" si="1"/>
        <v>7417600</v>
      </c>
      <c r="P60" s="186">
        <f t="shared" si="2"/>
        <v>7483750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7266868</v>
      </c>
      <c r="G63" s="183">
        <f>SUM(G64:G66)</f>
        <v>8774964</v>
      </c>
      <c r="H63" s="184">
        <f t="shared" si="0"/>
        <v>16041832</v>
      </c>
      <c r="I63" s="185"/>
      <c r="J63" s="183">
        <f>SUM(J64:J66)</f>
        <v>15734068</v>
      </c>
      <c r="K63" s="183">
        <f>SUM(K64:K66)</f>
        <v>19198750</v>
      </c>
      <c r="L63" s="183">
        <f>SUM(L64:L66)</f>
        <v>14106101</v>
      </c>
      <c r="M63" s="183">
        <f>SUM(M64:M66)</f>
        <v>11357854</v>
      </c>
      <c r="N63" s="183">
        <f>SUM(N64:N66)</f>
        <v>4919966</v>
      </c>
      <c r="O63" s="184">
        <f t="shared" si="1"/>
        <v>65316739</v>
      </c>
      <c r="P63" s="186">
        <f t="shared" si="2"/>
        <v>81358571</v>
      </c>
    </row>
    <row r="64" spans="3:16" ht="30" customHeight="1">
      <c r="C64" s="28"/>
      <c r="D64" s="29"/>
      <c r="E64" s="34" t="s">
        <v>52</v>
      </c>
      <c r="F64" s="52">
        <v>4613941</v>
      </c>
      <c r="G64" s="52">
        <v>6279843</v>
      </c>
      <c r="H64" s="184">
        <f t="shared" si="0"/>
        <v>10893784</v>
      </c>
      <c r="I64" s="85"/>
      <c r="J64" s="52">
        <v>12613314</v>
      </c>
      <c r="K64" s="52">
        <v>17468360</v>
      </c>
      <c r="L64" s="52">
        <v>12616579</v>
      </c>
      <c r="M64" s="52">
        <v>10749117</v>
      </c>
      <c r="N64" s="52">
        <v>4858928</v>
      </c>
      <c r="O64" s="184">
        <f t="shared" si="1"/>
        <v>58306298</v>
      </c>
      <c r="P64" s="186">
        <f t="shared" si="2"/>
        <v>69200082</v>
      </c>
    </row>
    <row r="65" spans="3:16" ht="30" customHeight="1">
      <c r="C65" s="28"/>
      <c r="D65" s="29"/>
      <c r="E65" s="34" t="s">
        <v>53</v>
      </c>
      <c r="F65" s="52">
        <v>414813</v>
      </c>
      <c r="G65" s="52">
        <v>582420</v>
      </c>
      <c r="H65" s="184">
        <f t="shared" si="0"/>
        <v>997233</v>
      </c>
      <c r="I65" s="85"/>
      <c r="J65" s="52">
        <v>998427</v>
      </c>
      <c r="K65" s="52">
        <v>422820</v>
      </c>
      <c r="L65" s="52">
        <v>429679</v>
      </c>
      <c r="M65" s="52">
        <v>212724</v>
      </c>
      <c r="N65" s="52">
        <v>38808</v>
      </c>
      <c r="O65" s="184">
        <f t="shared" si="1"/>
        <v>2102458</v>
      </c>
      <c r="P65" s="186">
        <f t="shared" si="2"/>
        <v>3099691</v>
      </c>
    </row>
    <row r="66" spans="3:16" ht="30" customHeight="1">
      <c r="C66" s="28"/>
      <c r="D66" s="29"/>
      <c r="E66" s="34" t="s">
        <v>54</v>
      </c>
      <c r="F66" s="52">
        <v>2238114</v>
      </c>
      <c r="G66" s="52">
        <v>1912701</v>
      </c>
      <c r="H66" s="184">
        <f t="shared" si="0"/>
        <v>4150815</v>
      </c>
      <c r="I66" s="85"/>
      <c r="J66" s="52">
        <v>2122327</v>
      </c>
      <c r="K66" s="52">
        <v>1307570</v>
      </c>
      <c r="L66" s="52">
        <v>1059843</v>
      </c>
      <c r="M66" s="52">
        <v>396013</v>
      </c>
      <c r="N66" s="52">
        <v>22230</v>
      </c>
      <c r="O66" s="184">
        <f t="shared" si="1"/>
        <v>4907983</v>
      </c>
      <c r="P66" s="186">
        <f t="shared" si="2"/>
        <v>9058798</v>
      </c>
    </row>
    <row r="67" spans="3:16" ht="30" customHeight="1">
      <c r="C67" s="28"/>
      <c r="D67" s="36" t="s">
        <v>55</v>
      </c>
      <c r="E67" s="37"/>
      <c r="F67" s="52">
        <v>1337000</v>
      </c>
      <c r="G67" s="52">
        <v>1205667</v>
      </c>
      <c r="H67" s="184">
        <f t="shared" si="0"/>
        <v>2542667</v>
      </c>
      <c r="I67" s="85"/>
      <c r="J67" s="52">
        <v>11936862</v>
      </c>
      <c r="K67" s="52">
        <v>12397221</v>
      </c>
      <c r="L67" s="52">
        <v>9836398</v>
      </c>
      <c r="M67" s="52">
        <v>12991806</v>
      </c>
      <c r="N67" s="52">
        <v>7128829</v>
      </c>
      <c r="O67" s="184">
        <f t="shared" si="1"/>
        <v>54291116</v>
      </c>
      <c r="P67" s="186">
        <f t="shared" si="2"/>
        <v>56833783</v>
      </c>
    </row>
    <row r="68" spans="3:16" ht="30" customHeight="1" thickBot="1">
      <c r="C68" s="38"/>
      <c r="D68" s="39" t="s">
        <v>56</v>
      </c>
      <c r="E68" s="40"/>
      <c r="F68" s="54">
        <v>5159100</v>
      </c>
      <c r="G68" s="54">
        <v>5440274</v>
      </c>
      <c r="H68" s="187">
        <f t="shared" si="0"/>
        <v>10599374</v>
      </c>
      <c r="I68" s="86"/>
      <c r="J68" s="54">
        <v>42992136</v>
      </c>
      <c r="K68" s="54">
        <v>24332809</v>
      </c>
      <c r="L68" s="54">
        <v>16595511</v>
      </c>
      <c r="M68" s="54">
        <v>12952590</v>
      </c>
      <c r="N68" s="54">
        <v>5016222</v>
      </c>
      <c r="O68" s="187">
        <f t="shared" si="1"/>
        <v>101889268</v>
      </c>
      <c r="P68" s="188">
        <f t="shared" si="2"/>
        <v>112488642</v>
      </c>
    </row>
    <row r="69" spans="3:16" ht="30" customHeight="1">
      <c r="C69" s="25" t="s">
        <v>57</v>
      </c>
      <c r="D69" s="41"/>
      <c r="E69" s="42"/>
      <c r="F69" s="179">
        <f>SUM(F70:F78)</f>
        <v>706258</v>
      </c>
      <c r="G69" s="179">
        <f>SUM(G70:G78)</f>
        <v>1653910</v>
      </c>
      <c r="H69" s="180">
        <f t="shared" si="0"/>
        <v>2360168</v>
      </c>
      <c r="I69" s="181"/>
      <c r="J69" s="179">
        <f>SUM(J70:J78)</f>
        <v>102006651</v>
      </c>
      <c r="K69" s="179">
        <f>SUM(K70:K78)</f>
        <v>91507835</v>
      </c>
      <c r="L69" s="179">
        <f>SUM(L70:L78)</f>
        <v>111978547</v>
      </c>
      <c r="M69" s="179">
        <f>SUM(M70:M78)</f>
        <v>133690972</v>
      </c>
      <c r="N69" s="179">
        <f>SUM(N70:N78)</f>
        <v>81211274</v>
      </c>
      <c r="O69" s="180">
        <f t="shared" si="1"/>
        <v>520395279</v>
      </c>
      <c r="P69" s="182">
        <f t="shared" si="2"/>
        <v>522755447</v>
      </c>
    </row>
    <row r="70" spans="3:16" ht="30" customHeight="1">
      <c r="C70" s="43"/>
      <c r="D70" s="36" t="s">
        <v>58</v>
      </c>
      <c r="E70" s="37"/>
      <c r="F70" s="90">
        <v>0</v>
      </c>
      <c r="G70" s="90">
        <v>0</v>
      </c>
      <c r="H70" s="189">
        <f t="shared" si="0"/>
        <v>0</v>
      </c>
      <c r="I70" s="53"/>
      <c r="J70" s="90">
        <v>5921070</v>
      </c>
      <c r="K70" s="90">
        <v>16268185</v>
      </c>
      <c r="L70" s="90">
        <v>17505782</v>
      </c>
      <c r="M70" s="90">
        <v>17015506</v>
      </c>
      <c r="N70" s="90">
        <v>4209084</v>
      </c>
      <c r="O70" s="189">
        <f t="shared" si="1"/>
        <v>60919627</v>
      </c>
      <c r="P70" s="190">
        <f t="shared" si="2"/>
        <v>60919627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136701</v>
      </c>
      <c r="L71" s="52">
        <v>0</v>
      </c>
      <c r="M71" s="52">
        <v>0</v>
      </c>
      <c r="N71" s="52">
        <v>0</v>
      </c>
      <c r="O71" s="184">
        <f t="shared" si="1"/>
        <v>136701</v>
      </c>
      <c r="P71" s="186">
        <f t="shared" si="2"/>
        <v>136701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46646278</v>
      </c>
      <c r="K72" s="52">
        <v>34247460</v>
      </c>
      <c r="L72" s="52">
        <v>22704842</v>
      </c>
      <c r="M72" s="52">
        <v>17283946</v>
      </c>
      <c r="N72" s="52">
        <v>7457481</v>
      </c>
      <c r="O72" s="184">
        <f t="shared" si="1"/>
        <v>128340007</v>
      </c>
      <c r="P72" s="186">
        <f t="shared" si="2"/>
        <v>128340007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198864</v>
      </c>
      <c r="H73" s="183">
        <f t="shared" si="0"/>
        <v>198864</v>
      </c>
      <c r="I73" s="85"/>
      <c r="J73" s="52">
        <v>3867744</v>
      </c>
      <c r="K73" s="52">
        <v>3223029</v>
      </c>
      <c r="L73" s="52">
        <v>6859060</v>
      </c>
      <c r="M73" s="52">
        <v>6311520</v>
      </c>
      <c r="N73" s="52">
        <v>4294566</v>
      </c>
      <c r="O73" s="184">
        <f t="shared" si="1"/>
        <v>24555919</v>
      </c>
      <c r="P73" s="186">
        <f t="shared" si="2"/>
        <v>24754783</v>
      </c>
    </row>
    <row r="74" spans="3:16" ht="30" customHeight="1">
      <c r="C74" s="28"/>
      <c r="D74" s="36" t="s">
        <v>61</v>
      </c>
      <c r="E74" s="37"/>
      <c r="F74" s="52">
        <v>706258</v>
      </c>
      <c r="G74" s="52">
        <v>1212289</v>
      </c>
      <c r="H74" s="183">
        <f t="shared" si="0"/>
        <v>1918547</v>
      </c>
      <c r="I74" s="85"/>
      <c r="J74" s="52">
        <v>12138629</v>
      </c>
      <c r="K74" s="52">
        <v>8805430</v>
      </c>
      <c r="L74" s="52">
        <v>12914963</v>
      </c>
      <c r="M74" s="52">
        <v>6102717</v>
      </c>
      <c r="N74" s="52">
        <v>1142117</v>
      </c>
      <c r="O74" s="184">
        <f t="shared" si="1"/>
        <v>41103856</v>
      </c>
      <c r="P74" s="186">
        <f t="shared" si="2"/>
        <v>43022403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242757</v>
      </c>
      <c r="H75" s="183">
        <f aca="true" t="shared" si="3" ref="H75:H84">SUM(F75:G75)</f>
        <v>242757</v>
      </c>
      <c r="I75" s="53"/>
      <c r="J75" s="52">
        <v>32584293</v>
      </c>
      <c r="K75" s="52">
        <v>26852088</v>
      </c>
      <c r="L75" s="52">
        <v>26200424</v>
      </c>
      <c r="M75" s="52">
        <v>16049633</v>
      </c>
      <c r="N75" s="52">
        <v>7331673</v>
      </c>
      <c r="O75" s="184">
        <f aca="true" t="shared" si="4" ref="O75:O84">SUM(I75:N75)</f>
        <v>109018111</v>
      </c>
      <c r="P75" s="186">
        <f aca="true" t="shared" si="5" ref="P75:P84">SUM(O75,H75)</f>
        <v>109260868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244539</v>
      </c>
      <c r="K77" s="52">
        <v>793440</v>
      </c>
      <c r="L77" s="52">
        <v>24915039</v>
      </c>
      <c r="M77" s="52">
        <v>68439002</v>
      </c>
      <c r="N77" s="52">
        <v>55756709</v>
      </c>
      <c r="O77" s="184">
        <f t="shared" si="4"/>
        <v>150148729</v>
      </c>
      <c r="P77" s="186">
        <f t="shared" si="5"/>
        <v>150148729</v>
      </c>
    </row>
    <row r="78" spans="3:16" ht="30" customHeight="1" thickBot="1">
      <c r="C78" s="38"/>
      <c r="D78" s="149" t="s">
        <v>65</v>
      </c>
      <c r="E78" s="150"/>
      <c r="F78" s="91">
        <v>0</v>
      </c>
      <c r="G78" s="91">
        <v>0</v>
      </c>
      <c r="H78" s="191">
        <f t="shared" si="3"/>
        <v>0</v>
      </c>
      <c r="I78" s="55"/>
      <c r="J78" s="91">
        <v>604098</v>
      </c>
      <c r="K78" s="91">
        <v>1181502</v>
      </c>
      <c r="L78" s="91">
        <v>878437</v>
      </c>
      <c r="M78" s="91">
        <v>2488648</v>
      </c>
      <c r="N78" s="91">
        <v>1019644</v>
      </c>
      <c r="O78" s="191">
        <f t="shared" si="4"/>
        <v>6172329</v>
      </c>
      <c r="P78" s="192">
        <f t="shared" si="5"/>
        <v>6172329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42198301</v>
      </c>
      <c r="K79" s="179">
        <f>SUM(K80:K83)</f>
        <v>42106244</v>
      </c>
      <c r="L79" s="179">
        <f>SUM(L80:L83)</f>
        <v>110690013</v>
      </c>
      <c r="M79" s="179">
        <f>SUM(M80:M83)</f>
        <v>266416074</v>
      </c>
      <c r="N79" s="179">
        <f>SUM(N80:N83)</f>
        <v>172982665</v>
      </c>
      <c r="O79" s="180">
        <f t="shared" si="4"/>
        <v>634393297</v>
      </c>
      <c r="P79" s="182">
        <f t="shared" si="5"/>
        <v>634393297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624771</v>
      </c>
      <c r="K80" s="52">
        <v>2082879</v>
      </c>
      <c r="L80" s="52">
        <v>48200197</v>
      </c>
      <c r="M80" s="52">
        <v>131986009</v>
      </c>
      <c r="N80" s="52">
        <v>100969358</v>
      </c>
      <c r="O80" s="184">
        <f t="shared" si="4"/>
        <v>283863214</v>
      </c>
      <c r="P80" s="186">
        <f t="shared" si="5"/>
        <v>283863214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40531618</v>
      </c>
      <c r="K81" s="52">
        <v>34930004</v>
      </c>
      <c r="L81" s="52">
        <v>50610009</v>
      </c>
      <c r="M81" s="52">
        <v>69782680</v>
      </c>
      <c r="N81" s="52">
        <v>30562959</v>
      </c>
      <c r="O81" s="184">
        <f t="shared" si="4"/>
        <v>226417270</v>
      </c>
      <c r="P81" s="186">
        <f t="shared" si="5"/>
        <v>226417270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833814</v>
      </c>
      <c r="L82" s="52">
        <v>1184850</v>
      </c>
      <c r="M82" s="52">
        <v>4928391</v>
      </c>
      <c r="N82" s="52">
        <v>2300508</v>
      </c>
      <c r="O82" s="184">
        <f t="shared" si="4"/>
        <v>9247563</v>
      </c>
      <c r="P82" s="186">
        <f t="shared" si="5"/>
        <v>9247563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1041912</v>
      </c>
      <c r="K83" s="54">
        <v>4259547</v>
      </c>
      <c r="L83" s="54">
        <v>10694957</v>
      </c>
      <c r="M83" s="54">
        <v>59718994</v>
      </c>
      <c r="N83" s="54">
        <v>39149840</v>
      </c>
      <c r="O83" s="187">
        <f t="shared" si="4"/>
        <v>114865250</v>
      </c>
      <c r="P83" s="188">
        <f t="shared" si="5"/>
        <v>114865250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23417995</v>
      </c>
      <c r="G84" s="197">
        <f>SUM(G48,G69,G79)</f>
        <v>34010746</v>
      </c>
      <c r="H84" s="198">
        <f t="shared" si="3"/>
        <v>57428741</v>
      </c>
      <c r="I84" s="199"/>
      <c r="J84" s="197">
        <f>SUM(J48,J69,J79)</f>
        <v>405241655</v>
      </c>
      <c r="K84" s="197">
        <f>SUM(K48,K69,K79)</f>
        <v>332101280</v>
      </c>
      <c r="L84" s="197">
        <f>SUM(L48,L69,L79)</f>
        <v>380222423</v>
      </c>
      <c r="M84" s="197">
        <f>SUM(M48,M69,M79)</f>
        <v>560190727</v>
      </c>
      <c r="N84" s="197">
        <f>SUM(N48,N69,N79)</f>
        <v>333512025</v>
      </c>
      <c r="O84" s="198">
        <f t="shared" si="4"/>
        <v>2011268110</v>
      </c>
      <c r="P84" s="200">
        <f t="shared" si="5"/>
        <v>2068696851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2022-02-18T05:18:00Z</cp:lastPrinted>
  <dcterms:created xsi:type="dcterms:W3CDTF">2012-04-10T04:28:23Z</dcterms:created>
  <dcterms:modified xsi:type="dcterms:W3CDTF">2022-10-21T07:08:59Z</dcterms:modified>
  <cp:category/>
  <cp:version/>
  <cp:contentType/>
  <cp:contentStatus/>
</cp:coreProperties>
</file>