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<sst xmlns="http://schemas.openxmlformats.org/spreadsheetml/2006/main" count="283" uniqueCount="93">
  <si>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</si>
  <si>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</si>
  <si>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</si>
  <si>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</si>
  <si>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</si>
  <si>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</si>
  <si>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</si>
  <si>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</si>
  <si>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</si>
  <si>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</si>
  <si>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</si>
  <si>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</si>
  <si>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</si>
  <si>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</si>
  <si>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</si>
  <si>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</si>
  <si>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</si>
  <si>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</si>
  <si>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</si>
  <si>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</si>
  <si>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</si>
  <si>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</si>
  <si>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</si>
  <si>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</si>
  <si>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</si>
  <si>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</si>
  <si>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</si>
  <si>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</si>
  <si>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</si>
  <si>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</si>
  <si>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</si>
  <si>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</si>
  <si>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</si>
  <si>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</si>
  <si>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</si>
  <si>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</si>
  <si>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</si>
  <si>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</si>
  <si>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</si>
  <si>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</si>
  <si>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</si>
  <si>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</si>
  <si>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</si>
  <si>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</si>
  <si>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</si>
  <si>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</si>
  <si>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</si>
  <si>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</si>
  <si>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</si>
  <si>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</si>
  <si>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</si>
  <si>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</si>
  <si>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</si>
  <si>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</si>
  <si>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</si>
  <si>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</si>
  <si>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</si>
  <si>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</si>
  <si>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</si>
  <si>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</si>
  <si>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</si>
  <si>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</si>
  <si>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</si>
  <si>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</si>
  <si>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</si>
  <si>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</si>
  <si>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</si>
  <si>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</si>
  <si>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</si>
  <si>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</si>
  <si>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</si>
  <si>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</si>
  <si>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</si>
  <si>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</si>
  <si>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</si>
  <si>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</si>
  <si>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</si>
  <si>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</si>
  <si>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</si>
  <si>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</si>
  <si>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</si>
  <si>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</si>
  <si>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</si>
  <si>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</si>
  <si>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</si>
  <si>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</si>
  <si>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</si>
  <si>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</si>
  <si>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</si>
  <si>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</si>
  <si>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</si>
  <si>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04年 10月分）</t>
  </si>
  <si>
    <t>（令和 04年 10月分）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</si>
</sst>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double"/>
      <right style="medium"/>
      <top style="thin"/>
      <bottom style="thin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6" fontId="48" fillId="0" borderId="45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45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6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178" fontId="48" fillId="0" borderId="53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54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0" fontId="48" fillId="0" borderId="56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58" xfId="0" applyFont="1" applyFill="1" applyBorder="1" applyAlignment="1">
      <alignment horizontal="center" vertical="center"/>
    </xf>
    <xf numFmtId="0" fontId="50" fillId="0" borderId="56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59" xfId="0" applyNumberFormat="1" applyFont="1" applyFill="1" applyBorder="1" applyAlignment="1" applyProtection="1">
      <alignment vertical="center" shrinkToFit="1"/>
      <protection locked="0"/>
    </xf>
    <xf numFmtId="178" fontId="48" fillId="0" borderId="60" xfId="0" applyNumberFormat="1" applyFont="1" applyFill="1" applyBorder="1" applyAlignment="1" applyProtection="1">
      <alignment vertical="center" shrinkToFit="1"/>
      <protection locked="0"/>
    </xf>
    <xf numFmtId="178" fontId="48" fillId="0" borderId="47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>
      <alignment vertical="center"/>
    </xf>
    <xf numFmtId="176" fontId="48" fillId="0" borderId="62" xfId="0" applyNumberFormat="1" applyFont="1" applyFill="1" applyBorder="1" applyAlignment="1">
      <alignment vertical="center"/>
    </xf>
    <xf numFmtId="178" fontId="48" fillId="0" borderId="63" xfId="0" applyNumberFormat="1" applyFont="1" applyFill="1" applyBorder="1" applyAlignment="1">
      <alignment vertical="center"/>
    </xf>
    <xf numFmtId="178" fontId="48" fillId="0" borderId="64" xfId="0" applyNumberFormat="1" applyFont="1" applyFill="1" applyBorder="1" applyAlignment="1">
      <alignment vertical="center"/>
    </xf>
    <xf numFmtId="178" fontId="48" fillId="0" borderId="62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65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66" xfId="0" applyNumberFormat="1" applyFont="1" applyFill="1" applyBorder="1" applyAlignment="1" applyProtection="1">
      <alignment vertical="center" shrinkToFit="1"/>
      <protection/>
    </xf>
    <xf numFmtId="178" fontId="48" fillId="0" borderId="67" xfId="0" applyNumberFormat="1" applyFont="1" applyFill="1" applyBorder="1" applyAlignment="1" applyProtection="1">
      <alignment vertical="center" shrinkToFit="1"/>
      <protection/>
    </xf>
    <xf numFmtId="178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69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70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71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 applyProtection="1">
      <alignment vertical="center" shrinkToFit="1"/>
      <protection/>
    </xf>
    <xf numFmtId="178" fontId="48" fillId="0" borderId="73" xfId="0" applyNumberFormat="1" applyFont="1" applyFill="1" applyBorder="1" applyAlignment="1" applyProtection="1">
      <alignment vertical="center" shrinkToFit="1"/>
      <protection/>
    </xf>
    <xf numFmtId="178" fontId="48" fillId="0" borderId="74" xfId="0" applyNumberFormat="1" applyFont="1" applyFill="1" applyBorder="1" applyAlignment="1" applyProtection="1">
      <alignment vertical="center" shrinkToFit="1"/>
      <protection/>
    </xf>
    <xf numFmtId="178" fontId="48" fillId="0" borderId="75" xfId="0" applyNumberFormat="1" applyFont="1" applyFill="1" applyBorder="1" applyAlignment="1" applyProtection="1">
      <alignment vertical="center" shrinkToFit="1"/>
      <protection/>
    </xf>
    <xf numFmtId="178" fontId="48" fillId="0" borderId="76" xfId="0" applyNumberFormat="1" applyFont="1" applyFill="1" applyBorder="1" applyAlignment="1" applyProtection="1">
      <alignment vertical="center" shrinkToFit="1"/>
      <protection/>
    </xf>
    <xf numFmtId="178" fontId="48" fillId="0" borderId="77" xfId="0" applyNumberFormat="1" applyFont="1" applyFill="1" applyBorder="1" applyAlignment="1" applyProtection="1">
      <alignment vertical="center" shrinkToFit="1"/>
      <protection/>
    </xf>
    <xf numFmtId="176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78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79" xfId="0" applyNumberFormat="1" applyFont="1" applyFill="1" applyBorder="1" applyAlignment="1" applyProtection="1">
      <alignment vertical="center" shrinkToFit="1"/>
      <protection/>
    </xf>
    <xf numFmtId="178" fontId="48" fillId="0" borderId="80" xfId="0" applyNumberFormat="1" applyFont="1" applyFill="1" applyBorder="1" applyAlignment="1" applyProtection="1">
      <alignment vertical="center" shrinkToFit="1"/>
      <protection/>
    </xf>
    <xf numFmtId="178" fontId="48" fillId="0" borderId="81" xfId="0" applyNumberFormat="1" applyFont="1" applyFill="1" applyBorder="1" applyAlignment="1" applyProtection="1">
      <alignment vertical="center" shrinkToFit="1"/>
      <protection/>
    </xf>
    <xf numFmtId="178" fontId="48" fillId="0" borderId="82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>
      <alignment vertical="center" shrinkToFit="1"/>
    </xf>
    <xf numFmtId="178" fontId="48" fillId="0" borderId="73" xfId="0" applyNumberFormat="1" applyFont="1" applyFill="1" applyBorder="1" applyAlignment="1">
      <alignment vertical="center" shrinkToFit="1"/>
    </xf>
    <xf numFmtId="0" fontId="48" fillId="0" borderId="56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left" vertical="center"/>
    </xf>
    <xf numFmtId="0" fontId="48" fillId="0" borderId="83" xfId="0" applyFont="1" applyFill="1" applyBorder="1" applyAlignment="1">
      <alignment horizontal="left" vertical="center"/>
    </xf>
    <xf numFmtId="0" fontId="48" fillId="0" borderId="52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85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56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left"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57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87" xfId="0" applyFont="1" applyFill="1" applyBorder="1" applyAlignment="1">
      <alignment horizontal="center" vertical="center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48" fillId="0" borderId="90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91" xfId="0" applyFont="1" applyFill="1" applyBorder="1" applyAlignment="1">
      <alignment horizontal="center" vertical="center"/>
    </xf>
    <xf numFmtId="0" fontId="48" fillId="0" borderId="92" xfId="0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94" xfId="0" applyNumberFormat="1" applyFont="1" applyFill="1" applyBorder="1" applyAlignment="1">
      <alignment vertical="center"/>
    </xf>
    <xf numFmtId="178" fontId="52" fillId="0" borderId="95" xfId="0" applyNumberFormat="1" applyFont="1" applyFill="1" applyBorder="1" applyAlignment="1">
      <alignment vertical="center"/>
    </xf>
    <xf numFmtId="0" fontId="48" fillId="0" borderId="96" xfId="0" applyFont="1" applyFill="1" applyBorder="1" applyAlignment="1">
      <alignment horizontal="center" vertical="center"/>
    </xf>
    <xf numFmtId="178" fontId="52" fillId="0" borderId="28" xfId="0" applyNumberFormat="1" applyFont="1" applyFill="1" applyBorder="1" applyAlignment="1">
      <alignment vertical="center"/>
    </xf>
    <xf numFmtId="0" fontId="48" fillId="0" borderId="97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left" vertical="center"/>
    </xf>
    <xf numFmtId="0" fontId="50" fillId="0" borderId="52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98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6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48" fillId="0" borderId="99" xfId="0" applyFont="1" applyFill="1" applyBorder="1" applyAlignment="1">
      <alignment horizontal="center" vertical="center"/>
    </xf>
    <xf numFmtId="0" fontId="48" fillId="0" borderId="94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02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 wrapText="1"/>
    </xf>
    <xf numFmtId="0" fontId="48" fillId="0" borderId="105" xfId="0" applyFont="1" applyFill="1" applyBorder="1" applyAlignment="1">
      <alignment horizontal="center" vertical="center" wrapText="1"/>
    </xf>
    <xf numFmtId="0" fontId="48" fillId="0" borderId="106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108" xfId="0" applyFont="1" applyFill="1" applyBorder="1" applyAlignment="1">
      <alignment horizontal="left" vertical="center"/>
    </xf>
    <xf numFmtId="0" fontId="50" fillId="0" borderId="109" xfId="0" applyFont="1" applyFill="1" applyBorder="1" applyAlignment="1">
      <alignment horizontal="left" vertical="center"/>
    </xf>
    <xf numFmtId="0" fontId="50" fillId="0" borderId="110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E13" sqref="E13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67" t="s">
        <v>21</v>
      </c>
      <c r="G1" s="167"/>
      <c r="H1" s="167"/>
      <c r="I1" s="167"/>
      <c r="J1" s="167"/>
      <c r="K1" s="167"/>
      <c r="L1" s="167"/>
      <c r="M1" s="167"/>
      <c r="N1" s="167"/>
      <c r="O1" s="4"/>
    </row>
    <row r="2" spans="5:16" ht="45" customHeight="1">
      <c r="E2" s="5"/>
      <c r="F2" s="168" t="s">
        <v>91</v>
      </c>
      <c r="G2" s="168"/>
      <c r="H2" s="168"/>
      <c r="I2" s="168"/>
      <c r="J2" s="168"/>
      <c r="K2" s="169"/>
      <c r="L2" s="169"/>
      <c r="M2" s="169"/>
      <c r="N2" s="169"/>
      <c r="O2" s="161">
        <v>41009</v>
      </c>
      <c r="P2" s="161"/>
    </row>
    <row r="3" spans="6:17" ht="30" customHeight="1">
      <c r="F3" s="57"/>
      <c r="G3" s="57"/>
      <c r="H3" s="57"/>
      <c r="I3" s="57"/>
      <c r="J3" s="57"/>
      <c r="N3" s="58"/>
      <c r="O3" s="161" t="s">
        <v>0</v>
      </c>
      <c r="P3" s="161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7"/>
      <c r="Q4" s="10"/>
    </row>
    <row r="5" spans="6:17" ht="7.5" customHeight="1" thickBot="1">
      <c r="F5" s="57"/>
      <c r="G5" s="57"/>
      <c r="H5" s="57"/>
      <c r="I5" s="57"/>
      <c r="J5" s="57"/>
      <c r="N5" s="58"/>
      <c r="O5" s="97"/>
      <c r="P5" s="97"/>
      <c r="Q5" s="10"/>
    </row>
    <row r="6" spans="3:19" ht="45" customHeight="1">
      <c r="C6" s="157" t="s">
        <v>20</v>
      </c>
      <c r="D6" s="158"/>
      <c r="E6" s="159"/>
      <c r="F6" s="160" t="s">
        <v>80</v>
      </c>
      <c r="G6" s="159"/>
      <c r="H6" s="158" t="s">
        <v>81</v>
      </c>
      <c r="I6" s="158"/>
      <c r="J6" s="160" t="s">
        <v>82</v>
      </c>
      <c r="K6" s="174"/>
      <c r="L6" s="158" t="s">
        <v>85</v>
      </c>
      <c r="M6" s="172"/>
      <c r="P6" s="58"/>
      <c r="Q6" s="97"/>
      <c r="R6" s="97"/>
      <c r="S6" s="10"/>
    </row>
    <row r="7" spans="3:19" ht="45" customHeight="1" thickBot="1">
      <c r="C7" s="182" t="s">
        <v>19</v>
      </c>
      <c r="D7" s="183"/>
      <c r="E7" s="183"/>
      <c r="F7" s="177">
        <v>40707</v>
      </c>
      <c r="G7" s="171"/>
      <c r="H7" s="170">
        <v>31696</v>
      </c>
      <c r="I7" s="171"/>
      <c r="J7" s="177">
        <v>18282</v>
      </c>
      <c r="K7" s="178"/>
      <c r="L7" s="170">
        <f>SUM(F7:K7)</f>
        <v>90685</v>
      </c>
      <c r="M7" s="173"/>
      <c r="P7" s="58"/>
      <c r="Q7" s="97"/>
      <c r="R7" s="97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7"/>
      <c r="T8" s="97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79"/>
      <c r="O10" s="179"/>
      <c r="P10" s="179"/>
      <c r="Q10" s="18"/>
    </row>
    <row r="11" spans="3:17" ht="49.5" customHeight="1">
      <c r="C11" s="147"/>
      <c r="D11" s="148"/>
      <c r="E11" s="148"/>
      <c r="F11" s="68" t="s">
        <v>10</v>
      </c>
      <c r="G11" s="68" t="s">
        <v>28</v>
      </c>
      <c r="H11" s="94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8" t="s">
        <v>83</v>
      </c>
      <c r="Q11" s="20"/>
    </row>
    <row r="12" spans="3:17" ht="49.5" customHeight="1">
      <c r="C12" s="99" t="s">
        <v>86</v>
      </c>
      <c r="D12" s="95"/>
      <c r="E12" s="95"/>
      <c r="F12" s="87">
        <f>SUM(F13:F15)</f>
        <v>4051</v>
      </c>
      <c r="G12" s="87">
        <f>SUM(G13:G15)</f>
        <v>2442</v>
      </c>
      <c r="H12" s="105">
        <f>SUM(H13:H15)</f>
        <v>6493</v>
      </c>
      <c r="I12" s="72">
        <v>0</v>
      </c>
      <c r="J12" s="87">
        <f aca="true" t="shared" si="0" ref="J12:O12">SUM(J13:J15)</f>
        <v>4663</v>
      </c>
      <c r="K12" s="87">
        <f t="shared" si="0"/>
        <v>2516</v>
      </c>
      <c r="L12" s="87">
        <f t="shared" si="0"/>
        <v>2006</v>
      </c>
      <c r="M12" s="87">
        <f t="shared" si="0"/>
        <v>2510</v>
      </c>
      <c r="N12" s="87">
        <f t="shared" si="0"/>
        <v>1368</v>
      </c>
      <c r="O12" s="105">
        <f t="shared" si="0"/>
        <v>13063</v>
      </c>
      <c r="P12" s="106">
        <f aca="true" t="shared" si="1" ref="P12:P17">H12+O12</f>
        <v>19556</v>
      </c>
      <c r="Q12" s="20"/>
    </row>
    <row r="13" spans="3:16" ht="49.5" customHeight="1">
      <c r="C13" s="99" t="s">
        <v>87</v>
      </c>
      <c r="D13" s="100"/>
      <c r="E13" s="100"/>
      <c r="F13" s="87">
        <v>461</v>
      </c>
      <c r="G13" s="87">
        <v>279</v>
      </c>
      <c r="H13" s="105">
        <f>SUM(F13:G13)</f>
        <v>740</v>
      </c>
      <c r="I13" s="72">
        <v>0</v>
      </c>
      <c r="J13" s="87">
        <v>428</v>
      </c>
      <c r="K13" s="87">
        <v>246</v>
      </c>
      <c r="L13" s="87">
        <v>203</v>
      </c>
      <c r="M13" s="87">
        <v>211</v>
      </c>
      <c r="N13" s="87">
        <v>123</v>
      </c>
      <c r="O13" s="105">
        <f>SUM(J13:N13)</f>
        <v>1211</v>
      </c>
      <c r="P13" s="106">
        <f t="shared" si="1"/>
        <v>1951</v>
      </c>
    </row>
    <row r="14" spans="3:16" ht="49.5" customHeight="1">
      <c r="C14" s="180" t="s">
        <v>88</v>
      </c>
      <c r="D14" s="181"/>
      <c r="E14" s="181"/>
      <c r="F14" s="87">
        <v>1621</v>
      </c>
      <c r="G14" s="87">
        <v>827</v>
      </c>
      <c r="H14" s="105">
        <f>SUM(F14:G14)</f>
        <v>2448</v>
      </c>
      <c r="I14" s="72">
        <v>0</v>
      </c>
      <c r="J14" s="87">
        <v>1640</v>
      </c>
      <c r="K14" s="87">
        <v>675</v>
      </c>
      <c r="L14" s="87">
        <v>486</v>
      </c>
      <c r="M14" s="87">
        <v>621</v>
      </c>
      <c r="N14" s="87">
        <v>322</v>
      </c>
      <c r="O14" s="105">
        <f>SUM(J14:N14)</f>
        <v>3744</v>
      </c>
      <c r="P14" s="106">
        <f t="shared" si="1"/>
        <v>6192</v>
      </c>
    </row>
    <row r="15" spans="3:16" ht="49.5" customHeight="1">
      <c r="C15" s="99" t="s">
        <v>89</v>
      </c>
      <c r="D15" s="100"/>
      <c r="E15" s="100"/>
      <c r="F15" s="87">
        <v>1969</v>
      </c>
      <c r="G15" s="87">
        <v>1336</v>
      </c>
      <c r="H15" s="105">
        <f>SUM(F15:G15)</f>
        <v>3305</v>
      </c>
      <c r="I15" s="72"/>
      <c r="J15" s="87">
        <v>2595</v>
      </c>
      <c r="K15" s="87">
        <v>1595</v>
      </c>
      <c r="L15" s="87">
        <v>1317</v>
      </c>
      <c r="M15" s="87">
        <v>1678</v>
      </c>
      <c r="N15" s="87">
        <v>923</v>
      </c>
      <c r="O15" s="105">
        <f>SUM(J15:N15)</f>
        <v>8108</v>
      </c>
      <c r="P15" s="106">
        <f t="shared" si="1"/>
        <v>11413</v>
      </c>
    </row>
    <row r="16" spans="3:16" ht="49.5" customHeight="1">
      <c r="C16" s="180" t="s">
        <v>90</v>
      </c>
      <c r="D16" s="181"/>
      <c r="E16" s="181"/>
      <c r="F16" s="87">
        <v>33</v>
      </c>
      <c r="G16" s="87">
        <v>41</v>
      </c>
      <c r="H16" s="105">
        <f>SUM(F16:G16)</f>
        <v>74</v>
      </c>
      <c r="I16" s="72">
        <v>0</v>
      </c>
      <c r="J16" s="87">
        <v>64</v>
      </c>
      <c r="K16" s="87">
        <v>36</v>
      </c>
      <c r="L16" s="87">
        <v>37</v>
      </c>
      <c r="M16" s="87">
        <v>48</v>
      </c>
      <c r="N16" s="87">
        <v>26</v>
      </c>
      <c r="O16" s="105">
        <f>SUM(J16:N16)</f>
        <v>211</v>
      </c>
      <c r="P16" s="106">
        <f t="shared" si="1"/>
        <v>285</v>
      </c>
    </row>
    <row r="17" spans="3:16" ht="49.5" customHeight="1" thickBot="1">
      <c r="C17" s="175" t="s">
        <v>14</v>
      </c>
      <c r="D17" s="176"/>
      <c r="E17" s="176"/>
      <c r="F17" s="88">
        <f>F12+F16</f>
        <v>4084</v>
      </c>
      <c r="G17" s="88">
        <f>G12+G16</f>
        <v>2483</v>
      </c>
      <c r="H17" s="88">
        <f>H12+H16</f>
        <v>6567</v>
      </c>
      <c r="I17" s="107">
        <v>0</v>
      </c>
      <c r="J17" s="88">
        <f aca="true" t="shared" si="2" ref="J17:O17">J12+J16</f>
        <v>4727</v>
      </c>
      <c r="K17" s="88">
        <f t="shared" si="2"/>
        <v>2552</v>
      </c>
      <c r="L17" s="88">
        <f t="shared" si="2"/>
        <v>2043</v>
      </c>
      <c r="M17" s="88">
        <f t="shared" si="2"/>
        <v>2558</v>
      </c>
      <c r="N17" s="88">
        <f t="shared" si="2"/>
        <v>1394</v>
      </c>
      <c r="O17" s="88">
        <f t="shared" si="2"/>
        <v>13274</v>
      </c>
      <c r="P17" s="108">
        <f t="shared" si="1"/>
        <v>19841</v>
      </c>
    </row>
    <row r="18" ht="30" customHeight="1"/>
    <row r="19" spans="3:17" ht="39.75" customHeight="1">
      <c r="C19" s="59" t="s">
        <v>24</v>
      </c>
      <c r="E19" s="12"/>
      <c r="N19" s="73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47"/>
      <c r="D21" s="148"/>
      <c r="E21" s="148"/>
      <c r="F21" s="145" t="s">
        <v>15</v>
      </c>
      <c r="G21" s="146"/>
      <c r="H21" s="146"/>
      <c r="I21" s="146" t="s">
        <v>16</v>
      </c>
      <c r="J21" s="146"/>
      <c r="K21" s="146"/>
      <c r="L21" s="146"/>
      <c r="M21" s="146"/>
      <c r="N21" s="146"/>
      <c r="O21" s="146"/>
      <c r="P21" s="165" t="s">
        <v>84</v>
      </c>
      <c r="Q21" s="20"/>
    </row>
    <row r="22" spans="3:17" ht="49.5" customHeight="1">
      <c r="C22" s="151"/>
      <c r="D22" s="152"/>
      <c r="E22" s="152"/>
      <c r="F22" s="74" t="s">
        <v>7</v>
      </c>
      <c r="G22" s="74" t="s">
        <v>8</v>
      </c>
      <c r="H22" s="75" t="s">
        <v>9</v>
      </c>
      <c r="I22" s="76" t="s">
        <v>29</v>
      </c>
      <c r="J22" s="74" t="s">
        <v>1</v>
      </c>
      <c r="K22" s="77" t="s">
        <v>2</v>
      </c>
      <c r="L22" s="77" t="s">
        <v>3</v>
      </c>
      <c r="M22" s="77" t="s">
        <v>4</v>
      </c>
      <c r="N22" s="77" t="s">
        <v>5</v>
      </c>
      <c r="O22" s="78" t="s">
        <v>9</v>
      </c>
      <c r="P22" s="166"/>
      <c r="Q22" s="20"/>
    </row>
    <row r="23" spans="3:17" ht="49.5" customHeight="1">
      <c r="C23" s="93" t="s">
        <v>12</v>
      </c>
      <c r="D23" s="74"/>
      <c r="E23" s="74"/>
      <c r="F23" s="87">
        <v>1195</v>
      </c>
      <c r="G23" s="87">
        <v>1205</v>
      </c>
      <c r="H23" s="105">
        <f>SUM(F23:G23)</f>
        <v>2400</v>
      </c>
      <c r="I23" s="84"/>
      <c r="J23" s="87">
        <v>3400</v>
      </c>
      <c r="K23" s="87">
        <v>1935</v>
      </c>
      <c r="L23" s="87">
        <v>1138</v>
      </c>
      <c r="M23" s="87">
        <v>911</v>
      </c>
      <c r="N23" s="87">
        <v>360</v>
      </c>
      <c r="O23" s="105">
        <f>SUM(I23:N23)</f>
        <v>7744</v>
      </c>
      <c r="P23" s="106">
        <f>H23+O23</f>
        <v>10144</v>
      </c>
      <c r="Q23" s="20"/>
    </row>
    <row r="24" spans="3:16" ht="49.5" customHeight="1">
      <c r="C24" s="141" t="s">
        <v>13</v>
      </c>
      <c r="D24" s="142"/>
      <c r="E24" s="142"/>
      <c r="F24" s="87">
        <v>11</v>
      </c>
      <c r="G24" s="87">
        <v>19</v>
      </c>
      <c r="H24" s="105">
        <f>SUM(F24:G24)</f>
        <v>30</v>
      </c>
      <c r="I24" s="84"/>
      <c r="J24" s="87">
        <v>47</v>
      </c>
      <c r="K24" s="87">
        <v>30</v>
      </c>
      <c r="L24" s="87">
        <v>23</v>
      </c>
      <c r="M24" s="87">
        <v>15</v>
      </c>
      <c r="N24" s="87">
        <v>10</v>
      </c>
      <c r="O24" s="105">
        <f>SUM(I24:N24)</f>
        <v>125</v>
      </c>
      <c r="P24" s="106">
        <f>H24+O24</f>
        <v>155</v>
      </c>
    </row>
    <row r="25" spans="3:16" ht="49.5" customHeight="1" thickBot="1">
      <c r="C25" s="143" t="s">
        <v>14</v>
      </c>
      <c r="D25" s="144"/>
      <c r="E25" s="144"/>
      <c r="F25" s="88">
        <f>SUM(F23:F24)</f>
        <v>1206</v>
      </c>
      <c r="G25" s="88">
        <f>SUM(G23:G24)</f>
        <v>1224</v>
      </c>
      <c r="H25" s="109">
        <f>SUM(F25:G25)</f>
        <v>2430</v>
      </c>
      <c r="I25" s="110"/>
      <c r="J25" s="88">
        <f aca="true" t="shared" si="3" ref="J25:O25">SUM(J23:J24)</f>
        <v>3447</v>
      </c>
      <c r="K25" s="88">
        <f t="shared" si="3"/>
        <v>1965</v>
      </c>
      <c r="L25" s="88">
        <f t="shared" si="3"/>
        <v>1161</v>
      </c>
      <c r="M25" s="88">
        <f t="shared" si="3"/>
        <v>926</v>
      </c>
      <c r="N25" s="88">
        <f t="shared" si="3"/>
        <v>370</v>
      </c>
      <c r="O25" s="109">
        <f t="shared" si="3"/>
        <v>7869</v>
      </c>
      <c r="P25" s="108">
        <f>H25+O25</f>
        <v>10299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47"/>
      <c r="D29" s="148"/>
      <c r="E29" s="148"/>
      <c r="F29" s="145" t="s">
        <v>15</v>
      </c>
      <c r="G29" s="146"/>
      <c r="H29" s="146"/>
      <c r="I29" s="146" t="s">
        <v>16</v>
      </c>
      <c r="J29" s="146"/>
      <c r="K29" s="146"/>
      <c r="L29" s="146"/>
      <c r="M29" s="146"/>
      <c r="N29" s="146"/>
      <c r="O29" s="146"/>
      <c r="P29" s="165" t="s">
        <v>84</v>
      </c>
      <c r="Q29" s="20"/>
    </row>
    <row r="30" spans="3:17" ht="49.5" customHeight="1">
      <c r="C30" s="151"/>
      <c r="D30" s="152"/>
      <c r="E30" s="152"/>
      <c r="F30" s="74" t="s">
        <v>7</v>
      </c>
      <c r="G30" s="74" t="s">
        <v>8</v>
      </c>
      <c r="H30" s="75" t="s">
        <v>9</v>
      </c>
      <c r="I30" s="76" t="s">
        <v>29</v>
      </c>
      <c r="J30" s="74" t="s">
        <v>1</v>
      </c>
      <c r="K30" s="77" t="s">
        <v>2</v>
      </c>
      <c r="L30" s="77" t="s">
        <v>3</v>
      </c>
      <c r="M30" s="77" t="s">
        <v>4</v>
      </c>
      <c r="N30" s="77" t="s">
        <v>5</v>
      </c>
      <c r="O30" s="78" t="s">
        <v>9</v>
      </c>
      <c r="P30" s="166"/>
      <c r="Q30" s="20"/>
    </row>
    <row r="31" spans="3:17" ht="49.5" customHeight="1">
      <c r="C31" s="93" t="s">
        <v>12</v>
      </c>
      <c r="D31" s="74"/>
      <c r="E31" s="74"/>
      <c r="F31" s="87">
        <v>20</v>
      </c>
      <c r="G31" s="87">
        <v>19</v>
      </c>
      <c r="H31" s="105">
        <f>SUM(F31:G31)</f>
        <v>39</v>
      </c>
      <c r="I31" s="84"/>
      <c r="J31" s="87">
        <v>1072</v>
      </c>
      <c r="K31" s="87">
        <v>673</v>
      </c>
      <c r="L31" s="87">
        <v>528</v>
      </c>
      <c r="M31" s="87">
        <v>525</v>
      </c>
      <c r="N31" s="87">
        <v>271</v>
      </c>
      <c r="O31" s="105">
        <f>SUM(I31:N31)</f>
        <v>3069</v>
      </c>
      <c r="P31" s="106">
        <f>H31+O31</f>
        <v>3108</v>
      </c>
      <c r="Q31" s="20"/>
    </row>
    <row r="32" spans="3:16" ht="49.5" customHeight="1">
      <c r="C32" s="141" t="s">
        <v>13</v>
      </c>
      <c r="D32" s="142"/>
      <c r="E32" s="142"/>
      <c r="F32" s="87">
        <v>0</v>
      </c>
      <c r="G32" s="87">
        <v>0</v>
      </c>
      <c r="H32" s="105">
        <f>SUM(F32:G32)</f>
        <v>0</v>
      </c>
      <c r="I32" s="84"/>
      <c r="J32" s="87">
        <v>9</v>
      </c>
      <c r="K32" s="87">
        <v>8</v>
      </c>
      <c r="L32" s="87">
        <v>8</v>
      </c>
      <c r="M32" s="87">
        <v>5</v>
      </c>
      <c r="N32" s="87">
        <v>4</v>
      </c>
      <c r="O32" s="105">
        <f>SUM(I32:N32)</f>
        <v>34</v>
      </c>
      <c r="P32" s="106">
        <f>H32+O32</f>
        <v>34</v>
      </c>
    </row>
    <row r="33" spans="3:16" ht="49.5" customHeight="1" thickBot="1">
      <c r="C33" s="143" t="s">
        <v>14</v>
      </c>
      <c r="D33" s="144"/>
      <c r="E33" s="144"/>
      <c r="F33" s="88">
        <f>SUM(F31:F32)</f>
        <v>20</v>
      </c>
      <c r="G33" s="88">
        <f>SUM(G31:G32)</f>
        <v>19</v>
      </c>
      <c r="H33" s="109">
        <f>SUM(F33:G33)</f>
        <v>39</v>
      </c>
      <c r="I33" s="110"/>
      <c r="J33" s="88">
        <f>SUM(J31:J32)</f>
        <v>1081</v>
      </c>
      <c r="K33" s="88">
        <f>SUM(K31:K32)</f>
        <v>681</v>
      </c>
      <c r="L33" s="88">
        <f>SUM(L31:L32)</f>
        <v>536</v>
      </c>
      <c r="M33" s="88">
        <f>SUM(M31:M32)</f>
        <v>530</v>
      </c>
      <c r="N33" s="88">
        <f>SUM(N31:N32)</f>
        <v>275</v>
      </c>
      <c r="O33" s="109">
        <f>SUM(I33:N33)</f>
        <v>3103</v>
      </c>
      <c r="P33" s="108">
        <f>H33+O33</f>
        <v>3142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47"/>
      <c r="D37" s="148"/>
      <c r="E37" s="148"/>
      <c r="F37" s="145" t="s">
        <v>15</v>
      </c>
      <c r="G37" s="146"/>
      <c r="H37" s="146"/>
      <c r="I37" s="146" t="s">
        <v>16</v>
      </c>
      <c r="J37" s="146"/>
      <c r="K37" s="146"/>
      <c r="L37" s="146"/>
      <c r="M37" s="146"/>
      <c r="N37" s="164"/>
      <c r="O37" s="162" t="s">
        <v>84</v>
      </c>
      <c r="P37" s="20"/>
      <c r="Q37" s="20"/>
    </row>
    <row r="38" spans="3:17" ht="49.5" customHeight="1" thickBot="1">
      <c r="C38" s="149"/>
      <c r="D38" s="150"/>
      <c r="E38" s="150"/>
      <c r="F38" s="79" t="s">
        <v>7</v>
      </c>
      <c r="G38" s="79" t="s">
        <v>8</v>
      </c>
      <c r="H38" s="80" t="s">
        <v>9</v>
      </c>
      <c r="I38" s="81" t="s">
        <v>1</v>
      </c>
      <c r="J38" s="79" t="s">
        <v>2</v>
      </c>
      <c r="K38" s="82" t="s">
        <v>3</v>
      </c>
      <c r="L38" s="82" t="s">
        <v>4</v>
      </c>
      <c r="M38" s="82" t="s">
        <v>5</v>
      </c>
      <c r="N38" s="83" t="s">
        <v>11</v>
      </c>
      <c r="O38" s="163"/>
      <c r="P38" s="20"/>
      <c r="Q38" s="20"/>
    </row>
    <row r="39" spans="3:17" ht="49.5" customHeight="1">
      <c r="C39" s="96" t="s">
        <v>17</v>
      </c>
      <c r="D39" s="68"/>
      <c r="E39" s="68"/>
      <c r="F39" s="111">
        <f>SUM(F40:F41)</f>
        <v>0</v>
      </c>
      <c r="G39" s="111">
        <f>SUM(G40:G41)</f>
        <v>0</v>
      </c>
      <c r="H39" s="112">
        <f aca="true" t="shared" si="4" ref="H39:H51">SUM(F39:G39)</f>
        <v>0</v>
      </c>
      <c r="I39" s="113">
        <f>SUM(I40:I41)</f>
        <v>3</v>
      </c>
      <c r="J39" s="111">
        <f>SUM(J40:J41)</f>
        <v>9</v>
      </c>
      <c r="K39" s="111">
        <f>SUM(K40:K41)</f>
        <v>199</v>
      </c>
      <c r="L39" s="111">
        <f>SUM(L40:L41)</f>
        <v>494</v>
      </c>
      <c r="M39" s="111">
        <f>SUM(M40:M41)</f>
        <v>350</v>
      </c>
      <c r="N39" s="112">
        <f aca="true" t="shared" si="5" ref="N39:N47">SUM(I39:M39)</f>
        <v>1055</v>
      </c>
      <c r="O39" s="114">
        <f>H39+N39</f>
        <v>1055</v>
      </c>
      <c r="P39" s="20"/>
      <c r="Q39" s="20"/>
    </row>
    <row r="40" spans="3:15" ht="49.5" customHeight="1">
      <c r="C40" s="141" t="s">
        <v>12</v>
      </c>
      <c r="D40" s="142"/>
      <c r="E40" s="142"/>
      <c r="F40" s="87">
        <v>0</v>
      </c>
      <c r="G40" s="87">
        <v>0</v>
      </c>
      <c r="H40" s="105">
        <f t="shared" si="4"/>
        <v>0</v>
      </c>
      <c r="I40" s="90">
        <v>3</v>
      </c>
      <c r="J40" s="87">
        <v>9</v>
      </c>
      <c r="K40" s="87">
        <v>198</v>
      </c>
      <c r="L40" s="87">
        <v>493</v>
      </c>
      <c r="M40" s="87">
        <v>350</v>
      </c>
      <c r="N40" s="105">
        <f>SUM(I40:M40)</f>
        <v>1053</v>
      </c>
      <c r="O40" s="106">
        <f aca="true" t="shared" si="6" ref="O40:O50">H40+N40</f>
        <v>1053</v>
      </c>
    </row>
    <row r="41" spans="3:15" ht="49.5" customHeight="1" thickBot="1">
      <c r="C41" s="143" t="s">
        <v>13</v>
      </c>
      <c r="D41" s="144"/>
      <c r="E41" s="144"/>
      <c r="F41" s="88">
        <v>0</v>
      </c>
      <c r="G41" s="88">
        <v>0</v>
      </c>
      <c r="H41" s="109">
        <f t="shared" si="4"/>
        <v>0</v>
      </c>
      <c r="I41" s="91">
        <v>0</v>
      </c>
      <c r="J41" s="88">
        <v>0</v>
      </c>
      <c r="K41" s="88">
        <v>1</v>
      </c>
      <c r="L41" s="88">
        <v>1</v>
      </c>
      <c r="M41" s="88">
        <v>0</v>
      </c>
      <c r="N41" s="109">
        <f t="shared" si="5"/>
        <v>2</v>
      </c>
      <c r="O41" s="108">
        <f t="shared" si="6"/>
        <v>2</v>
      </c>
    </row>
    <row r="42" spans="3:15" ht="49.5" customHeight="1">
      <c r="C42" s="155" t="s">
        <v>30</v>
      </c>
      <c r="D42" s="156"/>
      <c r="E42" s="156"/>
      <c r="F42" s="111">
        <f>SUM(F43:F44)</f>
        <v>0</v>
      </c>
      <c r="G42" s="111">
        <f>SUM(G43:G44)</f>
        <v>0</v>
      </c>
      <c r="H42" s="112">
        <f t="shared" si="4"/>
        <v>0</v>
      </c>
      <c r="I42" s="113">
        <f>SUM(I43:I44)</f>
        <v>154</v>
      </c>
      <c r="J42" s="111">
        <f>SUM(J43:J44)</f>
        <v>137</v>
      </c>
      <c r="K42" s="111">
        <f>SUM(K43:K44)</f>
        <v>170</v>
      </c>
      <c r="L42" s="111">
        <f>SUM(L43:L44)</f>
        <v>226</v>
      </c>
      <c r="M42" s="111">
        <f>SUM(M43:M44)</f>
        <v>89</v>
      </c>
      <c r="N42" s="105">
        <f t="shared" si="5"/>
        <v>776</v>
      </c>
      <c r="O42" s="114">
        <f t="shared" si="6"/>
        <v>776</v>
      </c>
    </row>
    <row r="43" spans="3:15" ht="49.5" customHeight="1">
      <c r="C43" s="141" t="s">
        <v>12</v>
      </c>
      <c r="D43" s="142"/>
      <c r="E43" s="142"/>
      <c r="F43" s="87">
        <v>0</v>
      </c>
      <c r="G43" s="87">
        <v>0</v>
      </c>
      <c r="H43" s="105">
        <f t="shared" si="4"/>
        <v>0</v>
      </c>
      <c r="I43" s="90">
        <v>153</v>
      </c>
      <c r="J43" s="87">
        <v>136</v>
      </c>
      <c r="K43" s="87">
        <v>169</v>
      </c>
      <c r="L43" s="87">
        <v>215</v>
      </c>
      <c r="M43" s="87">
        <v>88</v>
      </c>
      <c r="N43" s="105">
        <f t="shared" si="5"/>
        <v>761</v>
      </c>
      <c r="O43" s="106">
        <f t="shared" si="6"/>
        <v>761</v>
      </c>
    </row>
    <row r="44" spans="3:15" ht="49.5" customHeight="1" thickBot="1">
      <c r="C44" s="143" t="s">
        <v>13</v>
      </c>
      <c r="D44" s="144"/>
      <c r="E44" s="144"/>
      <c r="F44" s="88">
        <v>0</v>
      </c>
      <c r="G44" s="88">
        <v>0</v>
      </c>
      <c r="H44" s="109">
        <f t="shared" si="4"/>
        <v>0</v>
      </c>
      <c r="I44" s="91">
        <v>1</v>
      </c>
      <c r="J44" s="88">
        <v>1</v>
      </c>
      <c r="K44" s="88">
        <v>1</v>
      </c>
      <c r="L44" s="88">
        <v>11</v>
      </c>
      <c r="M44" s="88">
        <v>1</v>
      </c>
      <c r="N44" s="109">
        <f t="shared" si="5"/>
        <v>15</v>
      </c>
      <c r="O44" s="108">
        <f t="shared" si="6"/>
        <v>15</v>
      </c>
    </row>
    <row r="45" spans="3:15" ht="49.5" customHeight="1">
      <c r="C45" s="155" t="s">
        <v>18</v>
      </c>
      <c r="D45" s="156"/>
      <c r="E45" s="156"/>
      <c r="F45" s="111">
        <f>SUM(F46:F47)</f>
        <v>0</v>
      </c>
      <c r="G45" s="111">
        <f>SUM(G46:G47)</f>
        <v>0</v>
      </c>
      <c r="H45" s="112">
        <f t="shared" si="4"/>
        <v>0</v>
      </c>
      <c r="I45" s="113">
        <f>SUM(I46:I47)</f>
        <v>0</v>
      </c>
      <c r="J45" s="111">
        <f>SUM(J46:J47)</f>
        <v>3</v>
      </c>
      <c r="K45" s="111">
        <f>SUM(K46:K47)</f>
        <v>4</v>
      </c>
      <c r="L45" s="111">
        <f>SUM(L46:L47)</f>
        <v>16</v>
      </c>
      <c r="M45" s="111">
        <f>SUM(M46:M47)</f>
        <v>7</v>
      </c>
      <c r="N45" s="112">
        <f>SUM(I45:M45)</f>
        <v>30</v>
      </c>
      <c r="O45" s="114">
        <f t="shared" si="6"/>
        <v>30</v>
      </c>
    </row>
    <row r="46" spans="3:15" ht="49.5" customHeight="1">
      <c r="C46" s="141" t="s">
        <v>12</v>
      </c>
      <c r="D46" s="142"/>
      <c r="E46" s="142"/>
      <c r="F46" s="87">
        <v>0</v>
      </c>
      <c r="G46" s="87">
        <v>0</v>
      </c>
      <c r="H46" s="105">
        <f t="shared" si="4"/>
        <v>0</v>
      </c>
      <c r="I46" s="90">
        <v>0</v>
      </c>
      <c r="J46" s="87">
        <v>3</v>
      </c>
      <c r="K46" s="87">
        <v>4</v>
      </c>
      <c r="L46" s="87">
        <v>16</v>
      </c>
      <c r="M46" s="87">
        <v>7</v>
      </c>
      <c r="N46" s="105">
        <f t="shared" si="5"/>
        <v>30</v>
      </c>
      <c r="O46" s="106">
        <f>H46+N46</f>
        <v>30</v>
      </c>
    </row>
    <row r="47" spans="3:15" ht="49.5" customHeight="1" thickBot="1">
      <c r="C47" s="143" t="s">
        <v>13</v>
      </c>
      <c r="D47" s="144"/>
      <c r="E47" s="144"/>
      <c r="F47" s="88">
        <v>0</v>
      </c>
      <c r="G47" s="88">
        <v>0</v>
      </c>
      <c r="H47" s="109">
        <f t="shared" si="4"/>
        <v>0</v>
      </c>
      <c r="I47" s="91">
        <v>0</v>
      </c>
      <c r="J47" s="88">
        <v>0</v>
      </c>
      <c r="K47" s="88">
        <v>0</v>
      </c>
      <c r="L47" s="88">
        <v>0</v>
      </c>
      <c r="M47" s="88">
        <v>0</v>
      </c>
      <c r="N47" s="109">
        <f t="shared" si="5"/>
        <v>0</v>
      </c>
      <c r="O47" s="108">
        <f t="shared" si="6"/>
        <v>0</v>
      </c>
    </row>
    <row r="48" spans="3:15" ht="49.5" customHeight="1">
      <c r="C48" s="155" t="s">
        <v>76</v>
      </c>
      <c r="D48" s="156"/>
      <c r="E48" s="156"/>
      <c r="F48" s="111">
        <f>SUM(F49:F50)</f>
        <v>0</v>
      </c>
      <c r="G48" s="111">
        <f>SUM(G49:G50)</f>
        <v>0</v>
      </c>
      <c r="H48" s="112">
        <f>SUM(F48:G48)</f>
        <v>0</v>
      </c>
      <c r="I48" s="113">
        <f>SUM(I49:I50)</f>
        <v>5</v>
      </c>
      <c r="J48" s="111">
        <f>SUM(J49:J50)</f>
        <v>15</v>
      </c>
      <c r="K48" s="111">
        <f>SUM(K49:K50)</f>
        <v>27</v>
      </c>
      <c r="L48" s="111">
        <f>SUM(L49:L50)</f>
        <v>165</v>
      </c>
      <c r="M48" s="111">
        <f>SUM(M49:M50)</f>
        <v>102</v>
      </c>
      <c r="N48" s="112">
        <f>SUM(I48:M48)</f>
        <v>314</v>
      </c>
      <c r="O48" s="114">
        <f>H48+N48</f>
        <v>314</v>
      </c>
    </row>
    <row r="49" spans="3:15" ht="49.5" customHeight="1">
      <c r="C49" s="141" t="s">
        <v>12</v>
      </c>
      <c r="D49" s="142"/>
      <c r="E49" s="142"/>
      <c r="F49" s="87">
        <v>0</v>
      </c>
      <c r="G49" s="87">
        <v>0</v>
      </c>
      <c r="H49" s="105">
        <f t="shared" si="4"/>
        <v>0</v>
      </c>
      <c r="I49" s="90">
        <v>5</v>
      </c>
      <c r="J49" s="87">
        <v>15</v>
      </c>
      <c r="K49" s="87">
        <v>26</v>
      </c>
      <c r="L49" s="87">
        <v>161</v>
      </c>
      <c r="M49" s="87">
        <v>99</v>
      </c>
      <c r="N49" s="105">
        <f>SUM(I49:M49)</f>
        <v>306</v>
      </c>
      <c r="O49" s="106">
        <f t="shared" si="6"/>
        <v>306</v>
      </c>
    </row>
    <row r="50" spans="3:15" ht="49.5" customHeight="1" thickBot="1">
      <c r="C50" s="143" t="s">
        <v>13</v>
      </c>
      <c r="D50" s="144"/>
      <c r="E50" s="144"/>
      <c r="F50" s="88">
        <v>0</v>
      </c>
      <c r="G50" s="88">
        <v>0</v>
      </c>
      <c r="H50" s="109">
        <f t="shared" si="4"/>
        <v>0</v>
      </c>
      <c r="I50" s="91">
        <v>0</v>
      </c>
      <c r="J50" s="88">
        <v>0</v>
      </c>
      <c r="K50" s="88">
        <v>1</v>
      </c>
      <c r="L50" s="88">
        <v>4</v>
      </c>
      <c r="M50" s="88">
        <v>3</v>
      </c>
      <c r="N50" s="109">
        <f>SUM(I50:M50)</f>
        <v>8</v>
      </c>
      <c r="O50" s="108">
        <f t="shared" si="6"/>
        <v>8</v>
      </c>
    </row>
    <row r="51" spans="3:15" ht="49.5" customHeight="1" thickBot="1">
      <c r="C51" s="153" t="s">
        <v>14</v>
      </c>
      <c r="D51" s="154"/>
      <c r="E51" s="154"/>
      <c r="F51" s="89">
        <v>0</v>
      </c>
      <c r="G51" s="89">
        <v>0</v>
      </c>
      <c r="H51" s="115">
        <f t="shared" si="4"/>
        <v>0</v>
      </c>
      <c r="I51" s="92">
        <v>162</v>
      </c>
      <c r="J51" s="89">
        <v>163</v>
      </c>
      <c r="K51" s="89">
        <v>400</v>
      </c>
      <c r="L51" s="89">
        <v>899</v>
      </c>
      <c r="M51" s="89">
        <v>548</v>
      </c>
      <c r="N51" s="115">
        <f>SUM(I51:M51)</f>
        <v>2172</v>
      </c>
      <c r="O51" s="116">
        <f>H51+N51</f>
        <v>2172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P84" sqref="P84"/>
      <selection pane="bottomLeft" activeCell="E4" sqref="E3:E4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4" t="s">
        <v>21</v>
      </c>
      <c r="H1" s="184"/>
      <c r="I1" s="184"/>
      <c r="J1" s="184"/>
      <c r="K1" s="184"/>
      <c r="L1" s="184"/>
      <c r="M1" s="184"/>
      <c r="N1" s="101"/>
      <c r="O1" s="4"/>
    </row>
    <row r="2" spans="5:16" ht="30" customHeight="1">
      <c r="E2" s="5"/>
      <c r="G2" s="168" t="s">
        <v>92</v>
      </c>
      <c r="H2" s="168"/>
      <c r="I2" s="168"/>
      <c r="J2" s="168"/>
      <c r="K2" s="168"/>
      <c r="L2" s="168"/>
      <c r="M2" s="168"/>
      <c r="N2" s="6"/>
      <c r="O2" s="161">
        <v>41086</v>
      </c>
      <c r="P2" s="161"/>
    </row>
    <row r="3" spans="5:17" ht="24.75" customHeight="1">
      <c r="E3" s="7"/>
      <c r="F3" s="8"/>
      <c r="N3" s="9"/>
      <c r="O3" s="161"/>
      <c r="P3" s="161"/>
      <c r="Q3" s="10"/>
    </row>
    <row r="4" spans="3:17" ht="24.75" customHeight="1">
      <c r="C4" s="11"/>
      <c r="N4" s="7"/>
      <c r="O4" s="161" t="s">
        <v>31</v>
      </c>
      <c r="P4" s="161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85" t="s">
        <v>32</v>
      </c>
      <c r="D7" s="186"/>
      <c r="E7" s="186"/>
      <c r="F7" s="189" t="s">
        <v>33</v>
      </c>
      <c r="G7" s="190"/>
      <c r="H7" s="190"/>
      <c r="I7" s="191" t="s">
        <v>34</v>
      </c>
      <c r="J7" s="191"/>
      <c r="K7" s="191"/>
      <c r="L7" s="191"/>
      <c r="M7" s="191"/>
      <c r="N7" s="191"/>
      <c r="O7" s="192"/>
      <c r="P7" s="193" t="s">
        <v>6</v>
      </c>
      <c r="Q7" s="20"/>
    </row>
    <row r="8" spans="3:17" ht="42" customHeight="1" thickBot="1">
      <c r="C8" s="187"/>
      <c r="D8" s="188"/>
      <c r="E8" s="188"/>
      <c r="F8" s="102" t="s">
        <v>7</v>
      </c>
      <c r="G8" s="102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94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17">
        <f>SUM(F11,F17,F20,F25,F29,F30)</f>
        <v>2525</v>
      </c>
      <c r="G10" s="117">
        <f>SUM(G11,G17,G20,G25,G29,G30)</f>
        <v>2698</v>
      </c>
      <c r="H10" s="118">
        <f>SUM(F10:G10)</f>
        <v>5223</v>
      </c>
      <c r="I10" s="119"/>
      <c r="J10" s="117">
        <f>SUM(J11,J17,J20,J25,J29,J30)</f>
        <v>9609</v>
      </c>
      <c r="K10" s="117">
        <f>SUM(K11,K17,K20,K25,K29,K30)</f>
        <v>6206</v>
      </c>
      <c r="L10" s="117">
        <f>SUM(L11,L17,L20,L25,L29,L30)</f>
        <v>3677</v>
      </c>
      <c r="M10" s="117">
        <f>SUM(M11,M17,M20,M25,M29,M30)</f>
        <v>3034</v>
      </c>
      <c r="N10" s="117">
        <f>SUM(N11,N17,N20,N25,N29,N30)</f>
        <v>1284</v>
      </c>
      <c r="O10" s="118">
        <f>SUM(I10:N10)</f>
        <v>23810</v>
      </c>
      <c r="P10" s="120">
        <f>SUM(O10,H10)</f>
        <v>29033</v>
      </c>
      <c r="Q10" s="20"/>
    </row>
    <row r="11" spans="3:16" ht="30" customHeight="1">
      <c r="C11" s="28"/>
      <c r="D11" s="29" t="s">
        <v>38</v>
      </c>
      <c r="E11" s="30"/>
      <c r="F11" s="121">
        <f>SUM(F12:F16)</f>
        <v>143</v>
      </c>
      <c r="G11" s="121">
        <f>SUM(G12:G16)</f>
        <v>210</v>
      </c>
      <c r="H11" s="122">
        <f aca="true" t="shared" si="0" ref="H11:H74">SUM(F11:G11)</f>
        <v>353</v>
      </c>
      <c r="I11" s="123"/>
      <c r="J11" s="121">
        <f>SUM(J12:J16)</f>
        <v>2288</v>
      </c>
      <c r="K11" s="121">
        <f>SUM(K12:K16)</f>
        <v>1568</v>
      </c>
      <c r="L11" s="121">
        <f>SUM(L12:L16)</f>
        <v>917</v>
      </c>
      <c r="M11" s="121">
        <f>SUM(M12:M16)</f>
        <v>888</v>
      </c>
      <c r="N11" s="121">
        <f>SUM(N12:N16)</f>
        <v>469</v>
      </c>
      <c r="O11" s="122">
        <f aca="true" t="shared" si="1" ref="O11:O74">SUM(I11:N11)</f>
        <v>6130</v>
      </c>
      <c r="P11" s="124">
        <f aca="true" t="shared" si="2" ref="P11:P74">SUM(O11,H11)</f>
        <v>6483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22">
        <f>SUM(F12:G12)</f>
        <v>0</v>
      </c>
      <c r="I12" s="85"/>
      <c r="J12" s="52">
        <v>1186</v>
      </c>
      <c r="K12" s="52">
        <v>605</v>
      </c>
      <c r="L12" s="52">
        <v>287</v>
      </c>
      <c r="M12" s="52">
        <v>222</v>
      </c>
      <c r="N12" s="52">
        <v>113</v>
      </c>
      <c r="O12" s="122">
        <f t="shared" si="1"/>
        <v>2413</v>
      </c>
      <c r="P12" s="124">
        <f t="shared" si="2"/>
        <v>2413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3</v>
      </c>
      <c r="H13" s="122">
        <f t="shared" si="0"/>
        <v>3</v>
      </c>
      <c r="I13" s="85"/>
      <c r="J13" s="52">
        <v>2</v>
      </c>
      <c r="K13" s="52">
        <v>5</v>
      </c>
      <c r="L13" s="52">
        <v>21</v>
      </c>
      <c r="M13" s="52">
        <v>34</v>
      </c>
      <c r="N13" s="52">
        <v>47</v>
      </c>
      <c r="O13" s="122">
        <f t="shared" si="1"/>
        <v>109</v>
      </c>
      <c r="P13" s="124">
        <f t="shared" si="2"/>
        <v>112</v>
      </c>
    </row>
    <row r="14" spans="3:16" ht="30" customHeight="1">
      <c r="C14" s="28"/>
      <c r="D14" s="29"/>
      <c r="E14" s="31" t="s">
        <v>41</v>
      </c>
      <c r="F14" s="52">
        <v>51</v>
      </c>
      <c r="G14" s="52">
        <v>75</v>
      </c>
      <c r="H14" s="122">
        <f t="shared" si="0"/>
        <v>126</v>
      </c>
      <c r="I14" s="85"/>
      <c r="J14" s="52">
        <v>243</v>
      </c>
      <c r="K14" s="52">
        <v>175</v>
      </c>
      <c r="L14" s="52">
        <v>108</v>
      </c>
      <c r="M14" s="52">
        <v>133</v>
      </c>
      <c r="N14" s="52">
        <v>91</v>
      </c>
      <c r="O14" s="122">
        <f t="shared" si="1"/>
        <v>750</v>
      </c>
      <c r="P14" s="124">
        <f t="shared" si="2"/>
        <v>876</v>
      </c>
    </row>
    <row r="15" spans="3:16" ht="30" customHeight="1">
      <c r="C15" s="28"/>
      <c r="D15" s="29"/>
      <c r="E15" s="31" t="s">
        <v>42</v>
      </c>
      <c r="F15" s="52">
        <v>34</v>
      </c>
      <c r="G15" s="52">
        <v>60</v>
      </c>
      <c r="H15" s="122">
        <f t="shared" si="0"/>
        <v>94</v>
      </c>
      <c r="I15" s="85"/>
      <c r="J15" s="52">
        <v>153</v>
      </c>
      <c r="K15" s="52">
        <v>105</v>
      </c>
      <c r="L15" s="52">
        <v>53</v>
      </c>
      <c r="M15" s="52">
        <v>62</v>
      </c>
      <c r="N15" s="52">
        <v>23</v>
      </c>
      <c r="O15" s="122">
        <f t="shared" si="1"/>
        <v>396</v>
      </c>
      <c r="P15" s="124">
        <f t="shared" si="2"/>
        <v>490</v>
      </c>
    </row>
    <row r="16" spans="3:16" ht="30" customHeight="1">
      <c r="C16" s="28"/>
      <c r="D16" s="29"/>
      <c r="E16" s="31" t="s">
        <v>43</v>
      </c>
      <c r="F16" s="52">
        <v>58</v>
      </c>
      <c r="G16" s="52">
        <v>72</v>
      </c>
      <c r="H16" s="122">
        <f t="shared" si="0"/>
        <v>130</v>
      </c>
      <c r="I16" s="85"/>
      <c r="J16" s="52">
        <v>704</v>
      </c>
      <c r="K16" s="52">
        <v>678</v>
      </c>
      <c r="L16" s="52">
        <v>448</v>
      </c>
      <c r="M16" s="52">
        <v>437</v>
      </c>
      <c r="N16" s="52">
        <v>195</v>
      </c>
      <c r="O16" s="122">
        <f t="shared" si="1"/>
        <v>2462</v>
      </c>
      <c r="P16" s="124">
        <f t="shared" si="2"/>
        <v>2592</v>
      </c>
    </row>
    <row r="17" spans="3:16" ht="30" customHeight="1">
      <c r="C17" s="28"/>
      <c r="D17" s="32" t="s">
        <v>44</v>
      </c>
      <c r="E17" s="33"/>
      <c r="F17" s="121">
        <f>SUM(F18:F19)</f>
        <v>288</v>
      </c>
      <c r="G17" s="121">
        <f>SUM(G18:G19)</f>
        <v>266</v>
      </c>
      <c r="H17" s="122">
        <f t="shared" si="0"/>
        <v>554</v>
      </c>
      <c r="I17" s="123"/>
      <c r="J17" s="121">
        <f>SUM(J18:J19)</f>
        <v>2050</v>
      </c>
      <c r="K17" s="121">
        <f>SUM(K18:K19)</f>
        <v>1189</v>
      </c>
      <c r="L17" s="121">
        <f>SUM(L18:L19)</f>
        <v>625</v>
      </c>
      <c r="M17" s="121">
        <f>SUM(M18:M19)</f>
        <v>465</v>
      </c>
      <c r="N17" s="121">
        <f>SUM(N18:N19)</f>
        <v>150</v>
      </c>
      <c r="O17" s="122">
        <f t="shared" si="1"/>
        <v>4479</v>
      </c>
      <c r="P17" s="124">
        <f t="shared" si="2"/>
        <v>5033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22">
        <f t="shared" si="0"/>
        <v>0</v>
      </c>
      <c r="I18" s="85"/>
      <c r="J18" s="52">
        <v>1594</v>
      </c>
      <c r="K18" s="52">
        <v>915</v>
      </c>
      <c r="L18" s="52">
        <v>502</v>
      </c>
      <c r="M18" s="52">
        <v>375</v>
      </c>
      <c r="N18" s="52">
        <v>130</v>
      </c>
      <c r="O18" s="122">
        <f t="shared" si="1"/>
        <v>3516</v>
      </c>
      <c r="P18" s="124">
        <f t="shared" si="2"/>
        <v>3516</v>
      </c>
    </row>
    <row r="19" spans="3:16" ht="30" customHeight="1">
      <c r="C19" s="28"/>
      <c r="D19" s="29"/>
      <c r="E19" s="31" t="s">
        <v>46</v>
      </c>
      <c r="F19" s="52">
        <v>288</v>
      </c>
      <c r="G19" s="52">
        <v>266</v>
      </c>
      <c r="H19" s="122">
        <f t="shared" si="0"/>
        <v>554</v>
      </c>
      <c r="I19" s="85"/>
      <c r="J19" s="52">
        <v>456</v>
      </c>
      <c r="K19" s="52">
        <v>274</v>
      </c>
      <c r="L19" s="52">
        <v>123</v>
      </c>
      <c r="M19" s="52">
        <v>90</v>
      </c>
      <c r="N19" s="52">
        <v>20</v>
      </c>
      <c r="O19" s="122">
        <f t="shared" si="1"/>
        <v>963</v>
      </c>
      <c r="P19" s="124">
        <f t="shared" si="2"/>
        <v>1517</v>
      </c>
    </row>
    <row r="20" spans="3:16" ht="30" customHeight="1">
      <c r="C20" s="28"/>
      <c r="D20" s="32" t="s">
        <v>47</v>
      </c>
      <c r="E20" s="33"/>
      <c r="F20" s="121">
        <f>SUM(F21:F24)</f>
        <v>9</v>
      </c>
      <c r="G20" s="121">
        <f>SUM(G21:G24)</f>
        <v>10</v>
      </c>
      <c r="H20" s="122">
        <f t="shared" si="0"/>
        <v>19</v>
      </c>
      <c r="I20" s="123"/>
      <c r="J20" s="121">
        <f>SUM(J21:J24)</f>
        <v>139</v>
      </c>
      <c r="K20" s="121">
        <f>SUM(K21:K24)</f>
        <v>108</v>
      </c>
      <c r="L20" s="121">
        <f>SUM(L21:L24)</f>
        <v>149</v>
      </c>
      <c r="M20" s="121">
        <f>SUM(M21:M24)</f>
        <v>138</v>
      </c>
      <c r="N20" s="121">
        <f>SUM(N21:N24)</f>
        <v>57</v>
      </c>
      <c r="O20" s="122">
        <f t="shared" si="1"/>
        <v>591</v>
      </c>
      <c r="P20" s="124">
        <f t="shared" si="2"/>
        <v>610</v>
      </c>
    </row>
    <row r="21" spans="3:16" ht="30" customHeight="1">
      <c r="C21" s="28"/>
      <c r="D21" s="29"/>
      <c r="E21" s="31" t="s">
        <v>48</v>
      </c>
      <c r="F21" s="52">
        <v>6</v>
      </c>
      <c r="G21" s="52">
        <v>10</v>
      </c>
      <c r="H21" s="122">
        <f t="shared" si="0"/>
        <v>16</v>
      </c>
      <c r="I21" s="85"/>
      <c r="J21" s="52">
        <v>111</v>
      </c>
      <c r="K21" s="52">
        <v>97</v>
      </c>
      <c r="L21" s="52">
        <v>137</v>
      </c>
      <c r="M21" s="52">
        <v>131</v>
      </c>
      <c r="N21" s="52">
        <v>55</v>
      </c>
      <c r="O21" s="122">
        <f t="shared" si="1"/>
        <v>531</v>
      </c>
      <c r="P21" s="124">
        <f t="shared" si="2"/>
        <v>547</v>
      </c>
    </row>
    <row r="22" spans="3:16" ht="30" customHeight="1">
      <c r="C22" s="28"/>
      <c r="D22" s="29"/>
      <c r="E22" s="34" t="s">
        <v>49</v>
      </c>
      <c r="F22" s="52">
        <v>3</v>
      </c>
      <c r="G22" s="52">
        <v>0</v>
      </c>
      <c r="H22" s="122">
        <f t="shared" si="0"/>
        <v>3</v>
      </c>
      <c r="I22" s="85"/>
      <c r="J22" s="52">
        <v>28</v>
      </c>
      <c r="K22" s="52">
        <v>11</v>
      </c>
      <c r="L22" s="52">
        <v>12</v>
      </c>
      <c r="M22" s="52">
        <v>7</v>
      </c>
      <c r="N22" s="52">
        <v>2</v>
      </c>
      <c r="O22" s="122">
        <f t="shared" si="1"/>
        <v>60</v>
      </c>
      <c r="P22" s="124">
        <f t="shared" si="2"/>
        <v>63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22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22">
        <f t="shared" si="1"/>
        <v>0</v>
      </c>
      <c r="P23" s="124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22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22">
        <f t="shared" si="1"/>
        <v>0</v>
      </c>
      <c r="P24" s="124">
        <f t="shared" si="2"/>
        <v>0</v>
      </c>
    </row>
    <row r="25" spans="3:16" ht="30" customHeight="1">
      <c r="C25" s="28"/>
      <c r="D25" s="32" t="s">
        <v>51</v>
      </c>
      <c r="E25" s="33"/>
      <c r="F25" s="121">
        <f>SUM(F26:F28)</f>
        <v>932</v>
      </c>
      <c r="G25" s="121">
        <f>SUM(G26:G28)</f>
        <v>1020</v>
      </c>
      <c r="H25" s="122">
        <f t="shared" si="0"/>
        <v>1952</v>
      </c>
      <c r="I25" s="123"/>
      <c r="J25" s="121">
        <f>SUM(J26:J28)</f>
        <v>1756</v>
      </c>
      <c r="K25" s="121">
        <f>SUM(K26:K28)</f>
        <v>1443</v>
      </c>
      <c r="L25" s="121">
        <f>SUM(L26:L28)</f>
        <v>884</v>
      </c>
      <c r="M25" s="121">
        <f>SUM(M26:M28)</f>
        <v>662</v>
      </c>
      <c r="N25" s="121">
        <f>SUM(N26:N28)</f>
        <v>256</v>
      </c>
      <c r="O25" s="122">
        <f t="shared" si="1"/>
        <v>5001</v>
      </c>
      <c r="P25" s="124">
        <f t="shared" si="2"/>
        <v>6953</v>
      </c>
    </row>
    <row r="26" spans="3:16" ht="30" customHeight="1">
      <c r="C26" s="28"/>
      <c r="D26" s="29"/>
      <c r="E26" s="34" t="s">
        <v>52</v>
      </c>
      <c r="F26" s="52">
        <v>876</v>
      </c>
      <c r="G26" s="52">
        <v>987</v>
      </c>
      <c r="H26" s="122">
        <f t="shared" si="0"/>
        <v>1863</v>
      </c>
      <c r="I26" s="85"/>
      <c r="J26" s="52">
        <v>1705</v>
      </c>
      <c r="K26" s="52">
        <v>1410</v>
      </c>
      <c r="L26" s="52">
        <v>861</v>
      </c>
      <c r="M26" s="52">
        <v>650</v>
      </c>
      <c r="N26" s="52">
        <v>253</v>
      </c>
      <c r="O26" s="122">
        <f t="shared" si="1"/>
        <v>4879</v>
      </c>
      <c r="P26" s="124">
        <f t="shared" si="2"/>
        <v>6742</v>
      </c>
    </row>
    <row r="27" spans="3:16" ht="30" customHeight="1">
      <c r="C27" s="28"/>
      <c r="D27" s="29"/>
      <c r="E27" s="34" t="s">
        <v>53</v>
      </c>
      <c r="F27" s="52">
        <v>19</v>
      </c>
      <c r="G27" s="52">
        <v>19</v>
      </c>
      <c r="H27" s="122">
        <f t="shared" si="0"/>
        <v>38</v>
      </c>
      <c r="I27" s="85"/>
      <c r="J27" s="52">
        <v>22</v>
      </c>
      <c r="K27" s="52">
        <v>16</v>
      </c>
      <c r="L27" s="52">
        <v>13</v>
      </c>
      <c r="M27" s="52">
        <v>6</v>
      </c>
      <c r="N27" s="52">
        <v>3</v>
      </c>
      <c r="O27" s="122">
        <f t="shared" si="1"/>
        <v>60</v>
      </c>
      <c r="P27" s="124">
        <f t="shared" si="2"/>
        <v>98</v>
      </c>
    </row>
    <row r="28" spans="3:16" ht="30" customHeight="1">
      <c r="C28" s="28"/>
      <c r="D28" s="29"/>
      <c r="E28" s="34" t="s">
        <v>54</v>
      </c>
      <c r="F28" s="52">
        <v>37</v>
      </c>
      <c r="G28" s="52">
        <v>14</v>
      </c>
      <c r="H28" s="122">
        <f t="shared" si="0"/>
        <v>51</v>
      </c>
      <c r="I28" s="85"/>
      <c r="J28" s="52">
        <v>29</v>
      </c>
      <c r="K28" s="52">
        <v>17</v>
      </c>
      <c r="L28" s="52">
        <v>10</v>
      </c>
      <c r="M28" s="52">
        <v>6</v>
      </c>
      <c r="N28" s="52">
        <v>0</v>
      </c>
      <c r="O28" s="122">
        <f t="shared" si="1"/>
        <v>62</v>
      </c>
      <c r="P28" s="124">
        <f t="shared" si="2"/>
        <v>113</v>
      </c>
    </row>
    <row r="29" spans="3:16" ht="30" customHeight="1">
      <c r="C29" s="28"/>
      <c r="D29" s="36" t="s">
        <v>55</v>
      </c>
      <c r="E29" s="37"/>
      <c r="F29" s="52">
        <v>21</v>
      </c>
      <c r="G29" s="52">
        <v>13</v>
      </c>
      <c r="H29" s="122">
        <f t="shared" si="0"/>
        <v>34</v>
      </c>
      <c r="I29" s="85"/>
      <c r="J29" s="52">
        <v>76</v>
      </c>
      <c r="K29" s="52">
        <v>69</v>
      </c>
      <c r="L29" s="52">
        <v>50</v>
      </c>
      <c r="M29" s="52">
        <v>66</v>
      </c>
      <c r="N29" s="52">
        <v>33</v>
      </c>
      <c r="O29" s="122">
        <f t="shared" si="1"/>
        <v>294</v>
      </c>
      <c r="P29" s="124">
        <f t="shared" si="2"/>
        <v>328</v>
      </c>
    </row>
    <row r="30" spans="3:16" ht="30" customHeight="1" thickBot="1">
      <c r="C30" s="38"/>
      <c r="D30" s="39" t="s">
        <v>56</v>
      </c>
      <c r="E30" s="40"/>
      <c r="F30" s="54">
        <v>1132</v>
      </c>
      <c r="G30" s="54">
        <v>1179</v>
      </c>
      <c r="H30" s="125">
        <f t="shared" si="0"/>
        <v>2311</v>
      </c>
      <c r="I30" s="86"/>
      <c r="J30" s="54">
        <v>3300</v>
      </c>
      <c r="K30" s="54">
        <v>1829</v>
      </c>
      <c r="L30" s="54">
        <v>1052</v>
      </c>
      <c r="M30" s="54">
        <v>815</v>
      </c>
      <c r="N30" s="54">
        <v>319</v>
      </c>
      <c r="O30" s="125">
        <f t="shared" si="1"/>
        <v>7315</v>
      </c>
      <c r="P30" s="126">
        <f t="shared" si="2"/>
        <v>9626</v>
      </c>
    </row>
    <row r="31" spans="3:16" ht="30" customHeight="1">
      <c r="C31" s="25" t="s">
        <v>57</v>
      </c>
      <c r="D31" s="41"/>
      <c r="E31" s="42"/>
      <c r="F31" s="117">
        <f>SUM(F32:F40)</f>
        <v>21</v>
      </c>
      <c r="G31" s="117">
        <f>SUM(G32:G40)</f>
        <v>20</v>
      </c>
      <c r="H31" s="118">
        <f t="shared" si="0"/>
        <v>41</v>
      </c>
      <c r="I31" s="119"/>
      <c r="J31" s="117">
        <f>SUM(J32:J40)</f>
        <v>1158</v>
      </c>
      <c r="K31" s="117">
        <f>SUM(K32:K40)</f>
        <v>768</v>
      </c>
      <c r="L31" s="117">
        <f>SUM(L32:L40)</f>
        <v>604</v>
      </c>
      <c r="M31" s="117">
        <f>SUM(M32:M40)</f>
        <v>572</v>
      </c>
      <c r="N31" s="117">
        <f>SUM(N32:N40)</f>
        <v>283</v>
      </c>
      <c r="O31" s="118">
        <f t="shared" si="1"/>
        <v>3385</v>
      </c>
      <c r="P31" s="120">
        <f t="shared" si="2"/>
        <v>3426</v>
      </c>
    </row>
    <row r="32" spans="3:16" ht="30" customHeight="1">
      <c r="C32" s="43"/>
      <c r="D32" s="36" t="s">
        <v>58</v>
      </c>
      <c r="E32" s="37"/>
      <c r="F32" s="103">
        <v>0</v>
      </c>
      <c r="G32" s="103">
        <v>0</v>
      </c>
      <c r="H32" s="127">
        <f t="shared" si="0"/>
        <v>0</v>
      </c>
      <c r="I32" s="53"/>
      <c r="J32" s="103">
        <v>85</v>
      </c>
      <c r="K32" s="103">
        <v>155</v>
      </c>
      <c r="L32" s="103">
        <v>110</v>
      </c>
      <c r="M32" s="103">
        <v>74</v>
      </c>
      <c r="N32" s="103">
        <v>15</v>
      </c>
      <c r="O32" s="127">
        <f t="shared" si="1"/>
        <v>439</v>
      </c>
      <c r="P32" s="128">
        <f t="shared" si="2"/>
        <v>439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21">
        <f t="shared" si="0"/>
        <v>0</v>
      </c>
      <c r="I33" s="53"/>
      <c r="J33" s="52">
        <v>0</v>
      </c>
      <c r="K33" s="52">
        <v>1</v>
      </c>
      <c r="L33" s="52">
        <v>0</v>
      </c>
      <c r="M33" s="52">
        <v>0</v>
      </c>
      <c r="N33" s="52">
        <v>0</v>
      </c>
      <c r="O33" s="122">
        <f t="shared" si="1"/>
        <v>1</v>
      </c>
      <c r="P33" s="124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21">
        <f t="shared" si="0"/>
        <v>0</v>
      </c>
      <c r="I34" s="53"/>
      <c r="J34" s="52">
        <v>792</v>
      </c>
      <c r="K34" s="52">
        <v>418</v>
      </c>
      <c r="L34" s="52">
        <v>207</v>
      </c>
      <c r="M34" s="52">
        <v>115</v>
      </c>
      <c r="N34" s="52">
        <v>38</v>
      </c>
      <c r="O34" s="122">
        <f t="shared" si="1"/>
        <v>1570</v>
      </c>
      <c r="P34" s="124">
        <f t="shared" si="2"/>
        <v>1570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3</v>
      </c>
      <c r="H35" s="121">
        <f t="shared" si="0"/>
        <v>3</v>
      </c>
      <c r="I35" s="85"/>
      <c r="J35" s="52">
        <v>44</v>
      </c>
      <c r="K35" s="52">
        <v>25</v>
      </c>
      <c r="L35" s="52">
        <v>45</v>
      </c>
      <c r="M35" s="52">
        <v>38</v>
      </c>
      <c r="N35" s="52">
        <v>18</v>
      </c>
      <c r="O35" s="122">
        <f t="shared" si="1"/>
        <v>170</v>
      </c>
      <c r="P35" s="124">
        <f t="shared" si="2"/>
        <v>173</v>
      </c>
    </row>
    <row r="36" spans="3:16" ht="30" customHeight="1">
      <c r="C36" s="28"/>
      <c r="D36" s="36" t="s">
        <v>61</v>
      </c>
      <c r="E36" s="37"/>
      <c r="F36" s="52">
        <v>21</v>
      </c>
      <c r="G36" s="52">
        <v>16</v>
      </c>
      <c r="H36" s="121">
        <f t="shared" si="0"/>
        <v>37</v>
      </c>
      <c r="I36" s="85"/>
      <c r="J36" s="52">
        <v>101</v>
      </c>
      <c r="K36" s="52">
        <v>54</v>
      </c>
      <c r="L36" s="52">
        <v>56</v>
      </c>
      <c r="M36" s="52">
        <v>34</v>
      </c>
      <c r="N36" s="52">
        <v>4</v>
      </c>
      <c r="O36" s="122">
        <f t="shared" si="1"/>
        <v>249</v>
      </c>
      <c r="P36" s="124">
        <f t="shared" si="2"/>
        <v>286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1</v>
      </c>
      <c r="H37" s="121">
        <f t="shared" si="0"/>
        <v>1</v>
      </c>
      <c r="I37" s="53"/>
      <c r="J37" s="52">
        <v>131</v>
      </c>
      <c r="K37" s="52">
        <v>107</v>
      </c>
      <c r="L37" s="52">
        <v>91</v>
      </c>
      <c r="M37" s="52">
        <v>59</v>
      </c>
      <c r="N37" s="52">
        <v>28</v>
      </c>
      <c r="O37" s="122">
        <f t="shared" si="1"/>
        <v>416</v>
      </c>
      <c r="P37" s="124">
        <f t="shared" si="2"/>
        <v>417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21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22">
        <f t="shared" si="1"/>
        <v>0</v>
      </c>
      <c r="P38" s="124">
        <f t="shared" si="2"/>
        <v>0</v>
      </c>
    </row>
    <row r="39" spans="3:16" ht="30" customHeight="1">
      <c r="C39" s="28"/>
      <c r="D39" s="195" t="s">
        <v>64</v>
      </c>
      <c r="E39" s="196"/>
      <c r="F39" s="52">
        <v>0</v>
      </c>
      <c r="G39" s="52">
        <v>0</v>
      </c>
      <c r="H39" s="122">
        <f t="shared" si="0"/>
        <v>0</v>
      </c>
      <c r="I39" s="53"/>
      <c r="J39" s="52">
        <v>1</v>
      </c>
      <c r="K39" s="52">
        <v>3</v>
      </c>
      <c r="L39" s="52">
        <v>89</v>
      </c>
      <c r="M39" s="52">
        <v>240</v>
      </c>
      <c r="N39" s="52">
        <v>177</v>
      </c>
      <c r="O39" s="122">
        <f t="shared" si="1"/>
        <v>510</v>
      </c>
      <c r="P39" s="124">
        <f t="shared" si="2"/>
        <v>510</v>
      </c>
    </row>
    <row r="40" spans="3:16" ht="30" customHeight="1" thickBot="1">
      <c r="C40" s="38"/>
      <c r="D40" s="197" t="s">
        <v>65</v>
      </c>
      <c r="E40" s="198"/>
      <c r="F40" s="104">
        <v>0</v>
      </c>
      <c r="G40" s="104">
        <v>0</v>
      </c>
      <c r="H40" s="129">
        <f t="shared" si="0"/>
        <v>0</v>
      </c>
      <c r="I40" s="55"/>
      <c r="J40" s="104">
        <v>4</v>
      </c>
      <c r="K40" s="104">
        <v>5</v>
      </c>
      <c r="L40" s="104">
        <v>6</v>
      </c>
      <c r="M40" s="104">
        <v>12</v>
      </c>
      <c r="N40" s="104">
        <v>3</v>
      </c>
      <c r="O40" s="129">
        <f t="shared" si="1"/>
        <v>30</v>
      </c>
      <c r="P40" s="130">
        <f t="shared" si="2"/>
        <v>30</v>
      </c>
    </row>
    <row r="41" spans="3:16" ht="30" customHeight="1">
      <c r="C41" s="25" t="s">
        <v>66</v>
      </c>
      <c r="D41" s="41"/>
      <c r="E41" s="42"/>
      <c r="F41" s="117">
        <f>SUM(F42:F45)</f>
        <v>0</v>
      </c>
      <c r="G41" s="117">
        <f>SUM(G42:G45)</f>
        <v>0</v>
      </c>
      <c r="H41" s="118">
        <f t="shared" si="0"/>
        <v>0</v>
      </c>
      <c r="I41" s="131"/>
      <c r="J41" s="117">
        <f>SUM(J42:J45)</f>
        <v>163</v>
      </c>
      <c r="K41" s="117">
        <f>SUM(K42:K45)</f>
        <v>165</v>
      </c>
      <c r="L41" s="117">
        <f>SUM(L42:L45)</f>
        <v>400</v>
      </c>
      <c r="M41" s="117">
        <f>SUM(M42:M45)</f>
        <v>910</v>
      </c>
      <c r="N41" s="117">
        <f>SUM(N42:N45)</f>
        <v>557</v>
      </c>
      <c r="O41" s="118">
        <f t="shared" si="1"/>
        <v>2195</v>
      </c>
      <c r="P41" s="120">
        <f t="shared" si="2"/>
        <v>2195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22">
        <f t="shared" si="0"/>
        <v>0</v>
      </c>
      <c r="I42" s="53"/>
      <c r="J42" s="52">
        <v>3</v>
      </c>
      <c r="K42" s="52">
        <v>9</v>
      </c>
      <c r="L42" s="52">
        <v>196</v>
      </c>
      <c r="M42" s="52">
        <v>498</v>
      </c>
      <c r="N42" s="52">
        <v>355</v>
      </c>
      <c r="O42" s="132">
        <f t="shared" si="1"/>
        <v>1061</v>
      </c>
      <c r="P42" s="124">
        <f t="shared" si="2"/>
        <v>1061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22">
        <f t="shared" si="0"/>
        <v>0</v>
      </c>
      <c r="I43" s="53"/>
      <c r="J43" s="52">
        <v>155</v>
      </c>
      <c r="K43" s="52">
        <v>137</v>
      </c>
      <c r="L43" s="52">
        <v>172</v>
      </c>
      <c r="M43" s="52">
        <v>229</v>
      </c>
      <c r="N43" s="52">
        <v>91</v>
      </c>
      <c r="O43" s="132">
        <f t="shared" si="1"/>
        <v>784</v>
      </c>
      <c r="P43" s="124">
        <f t="shared" si="2"/>
        <v>784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33">
        <f t="shared" si="0"/>
        <v>0</v>
      </c>
      <c r="I44" s="53"/>
      <c r="J44" s="52">
        <v>0</v>
      </c>
      <c r="K44" s="52">
        <v>3</v>
      </c>
      <c r="L44" s="52">
        <v>4</v>
      </c>
      <c r="M44" s="52">
        <v>16</v>
      </c>
      <c r="N44" s="52">
        <v>7</v>
      </c>
      <c r="O44" s="132">
        <f t="shared" si="1"/>
        <v>30</v>
      </c>
      <c r="P44" s="124">
        <f t="shared" si="2"/>
        <v>30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25">
        <f t="shared" si="0"/>
        <v>0</v>
      </c>
      <c r="I45" s="56"/>
      <c r="J45" s="54">
        <v>5</v>
      </c>
      <c r="K45" s="54">
        <v>16</v>
      </c>
      <c r="L45" s="54">
        <v>28</v>
      </c>
      <c r="M45" s="54">
        <v>167</v>
      </c>
      <c r="N45" s="54">
        <v>104</v>
      </c>
      <c r="O45" s="134">
        <f t="shared" si="1"/>
        <v>320</v>
      </c>
      <c r="P45" s="126">
        <f t="shared" si="2"/>
        <v>320</v>
      </c>
    </row>
    <row r="46" spans="3:16" ht="30" customHeight="1" thickBot="1">
      <c r="C46" s="199" t="s">
        <v>70</v>
      </c>
      <c r="D46" s="200"/>
      <c r="E46" s="201"/>
      <c r="F46" s="135">
        <f>SUM(F10,F31,F41)</f>
        <v>2546</v>
      </c>
      <c r="G46" s="135">
        <f>SUM(G10,G31,G41)</f>
        <v>2718</v>
      </c>
      <c r="H46" s="136">
        <f t="shared" si="0"/>
        <v>5264</v>
      </c>
      <c r="I46" s="137"/>
      <c r="J46" s="135">
        <f>SUM(J10,J31,J41)</f>
        <v>10930</v>
      </c>
      <c r="K46" s="135">
        <f>SUM(K10,K31,K41)</f>
        <v>7139</v>
      </c>
      <c r="L46" s="135">
        <f>SUM(L10,L31,L41)</f>
        <v>4681</v>
      </c>
      <c r="M46" s="135">
        <f>SUM(M10,M31,M41)</f>
        <v>4516</v>
      </c>
      <c r="N46" s="135">
        <f>SUM(N10,N31,N41)</f>
        <v>2124</v>
      </c>
      <c r="O46" s="136">
        <f t="shared" si="1"/>
        <v>29390</v>
      </c>
      <c r="P46" s="138">
        <f t="shared" si="2"/>
        <v>34654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17">
        <f>SUM(F49,F55,F58,F63,F67,F68)</f>
        <v>2084956</v>
      </c>
      <c r="G48" s="117">
        <f>SUM(G49,G55,G58,G63,G67,G68)</f>
        <v>3059497</v>
      </c>
      <c r="H48" s="118">
        <f t="shared" si="0"/>
        <v>5144453</v>
      </c>
      <c r="I48" s="119"/>
      <c r="J48" s="117">
        <f>SUM(J49,J55,J58,J63,J67,J68)</f>
        <v>26768585</v>
      </c>
      <c r="K48" s="117">
        <f>SUM(K49,K55,K58,K63,K67,K68)</f>
        <v>20321240</v>
      </c>
      <c r="L48" s="117">
        <f>SUM(L49,L55,L58,L63,L67,L68)</f>
        <v>16631474</v>
      </c>
      <c r="M48" s="117">
        <f>SUM(M49,M55,M58,M63,M67,M68)</f>
        <v>17182720</v>
      </c>
      <c r="N48" s="117">
        <f>SUM(N49,N55,N58,N63,N67,N68)</f>
        <v>8600333</v>
      </c>
      <c r="O48" s="118">
        <f t="shared" si="1"/>
        <v>89504352</v>
      </c>
      <c r="P48" s="120">
        <f t="shared" si="2"/>
        <v>94648805</v>
      </c>
      <c r="Q48" s="20"/>
    </row>
    <row r="49" spans="3:16" ht="30" customHeight="1">
      <c r="C49" s="28"/>
      <c r="D49" s="29" t="s">
        <v>38</v>
      </c>
      <c r="E49" s="30"/>
      <c r="F49" s="121">
        <f>SUM(F50:F54)</f>
        <v>233427</v>
      </c>
      <c r="G49" s="121">
        <f>SUM(G50:G54)</f>
        <v>523361</v>
      </c>
      <c r="H49" s="122">
        <f t="shared" si="0"/>
        <v>756788</v>
      </c>
      <c r="I49" s="123"/>
      <c r="J49" s="121">
        <f>SUM(J50:J54)</f>
        <v>5921603</v>
      </c>
      <c r="K49" s="121">
        <f>SUM(K50:K54)</f>
        <v>3932109</v>
      </c>
      <c r="L49" s="121">
        <f>SUM(L50:L54)</f>
        <v>3012719</v>
      </c>
      <c r="M49" s="121">
        <f>SUM(M50:M54)</f>
        <v>3637626</v>
      </c>
      <c r="N49" s="121">
        <f>SUM(N50:N54)</f>
        <v>2710007</v>
      </c>
      <c r="O49" s="122">
        <f t="shared" si="1"/>
        <v>19214064</v>
      </c>
      <c r="P49" s="124">
        <f t="shared" si="2"/>
        <v>19970852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22">
        <f t="shared" si="0"/>
        <v>0</v>
      </c>
      <c r="I50" s="85"/>
      <c r="J50" s="52">
        <v>3839499</v>
      </c>
      <c r="K50" s="52">
        <v>2226679</v>
      </c>
      <c r="L50" s="52">
        <v>1917210</v>
      </c>
      <c r="M50" s="52">
        <v>2159009</v>
      </c>
      <c r="N50" s="52">
        <v>1554501</v>
      </c>
      <c r="O50" s="132">
        <f t="shared" si="1"/>
        <v>11696898</v>
      </c>
      <c r="P50" s="124">
        <f t="shared" si="2"/>
        <v>11696898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9279</v>
      </c>
      <c r="H51" s="122">
        <f t="shared" si="0"/>
        <v>9279</v>
      </c>
      <c r="I51" s="85"/>
      <c r="J51" s="52">
        <v>10864</v>
      </c>
      <c r="K51" s="52">
        <v>43128</v>
      </c>
      <c r="L51" s="52">
        <v>129978</v>
      </c>
      <c r="M51" s="52">
        <v>238329</v>
      </c>
      <c r="N51" s="52">
        <v>359333</v>
      </c>
      <c r="O51" s="132">
        <f t="shared" si="1"/>
        <v>781632</v>
      </c>
      <c r="P51" s="124">
        <f t="shared" si="2"/>
        <v>790911</v>
      </c>
    </row>
    <row r="52" spans="3:16" ht="30" customHeight="1">
      <c r="C52" s="28"/>
      <c r="D52" s="29"/>
      <c r="E52" s="31" t="s">
        <v>41</v>
      </c>
      <c r="F52" s="52">
        <v>110058</v>
      </c>
      <c r="G52" s="52">
        <v>255282</v>
      </c>
      <c r="H52" s="122">
        <f t="shared" si="0"/>
        <v>365340</v>
      </c>
      <c r="I52" s="85"/>
      <c r="J52" s="52">
        <v>994328</v>
      </c>
      <c r="K52" s="52">
        <v>756008</v>
      </c>
      <c r="L52" s="52">
        <v>440190</v>
      </c>
      <c r="M52" s="52">
        <v>690703</v>
      </c>
      <c r="N52" s="52">
        <v>564054</v>
      </c>
      <c r="O52" s="132">
        <f t="shared" si="1"/>
        <v>3445283</v>
      </c>
      <c r="P52" s="124">
        <f t="shared" si="2"/>
        <v>3810623</v>
      </c>
    </row>
    <row r="53" spans="3:16" ht="30" customHeight="1">
      <c r="C53" s="28"/>
      <c r="D53" s="29"/>
      <c r="E53" s="31" t="s">
        <v>42</v>
      </c>
      <c r="F53" s="52">
        <v>74480</v>
      </c>
      <c r="G53" s="52">
        <v>196833</v>
      </c>
      <c r="H53" s="122">
        <f t="shared" si="0"/>
        <v>271313</v>
      </c>
      <c r="I53" s="85"/>
      <c r="J53" s="52">
        <v>516239</v>
      </c>
      <c r="K53" s="52">
        <v>373445</v>
      </c>
      <c r="L53" s="52">
        <v>177770</v>
      </c>
      <c r="M53" s="52">
        <v>212610</v>
      </c>
      <c r="N53" s="52">
        <v>81664</v>
      </c>
      <c r="O53" s="132">
        <f t="shared" si="1"/>
        <v>1361728</v>
      </c>
      <c r="P53" s="124">
        <f t="shared" si="2"/>
        <v>1633041</v>
      </c>
    </row>
    <row r="54" spans="3:16" ht="30" customHeight="1">
      <c r="C54" s="28"/>
      <c r="D54" s="29"/>
      <c r="E54" s="31" t="s">
        <v>43</v>
      </c>
      <c r="F54" s="52">
        <v>48889</v>
      </c>
      <c r="G54" s="52">
        <v>61967</v>
      </c>
      <c r="H54" s="122">
        <f t="shared" si="0"/>
        <v>110856</v>
      </c>
      <c r="I54" s="85"/>
      <c r="J54" s="52">
        <v>560673</v>
      </c>
      <c r="K54" s="52">
        <v>532849</v>
      </c>
      <c r="L54" s="52">
        <v>347571</v>
      </c>
      <c r="M54" s="52">
        <v>336975</v>
      </c>
      <c r="N54" s="52">
        <v>150455</v>
      </c>
      <c r="O54" s="132">
        <f t="shared" si="1"/>
        <v>1928523</v>
      </c>
      <c r="P54" s="124">
        <f t="shared" si="2"/>
        <v>2039379</v>
      </c>
    </row>
    <row r="55" spans="3:16" ht="30" customHeight="1">
      <c r="C55" s="28"/>
      <c r="D55" s="32" t="s">
        <v>44</v>
      </c>
      <c r="E55" s="33"/>
      <c r="F55" s="121">
        <f>SUM(F56:F57)</f>
        <v>673928</v>
      </c>
      <c r="G55" s="121">
        <f>SUM(G56:G57)</f>
        <v>1140669</v>
      </c>
      <c r="H55" s="122">
        <f t="shared" si="0"/>
        <v>1814597</v>
      </c>
      <c r="I55" s="123"/>
      <c r="J55" s="121">
        <f>SUM(J56:J57)</f>
        <v>12806696</v>
      </c>
      <c r="K55" s="121">
        <f>SUM(K56:K57)</f>
        <v>9749998</v>
      </c>
      <c r="L55" s="121">
        <f>SUM(L56:L57)</f>
        <v>6555852</v>
      </c>
      <c r="M55" s="121">
        <f>SUM(M56:M57)</f>
        <v>6513935</v>
      </c>
      <c r="N55" s="121">
        <f>SUM(N56:N57)</f>
        <v>2805942</v>
      </c>
      <c r="O55" s="122">
        <f t="shared" si="1"/>
        <v>38432423</v>
      </c>
      <c r="P55" s="124">
        <f t="shared" si="2"/>
        <v>40247020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22">
        <f t="shared" si="0"/>
        <v>0</v>
      </c>
      <c r="I56" s="85"/>
      <c r="J56" s="52">
        <v>10370140</v>
      </c>
      <c r="K56" s="52">
        <v>7838643</v>
      </c>
      <c r="L56" s="52">
        <v>5511598</v>
      </c>
      <c r="M56" s="52">
        <v>5645595</v>
      </c>
      <c r="N56" s="52">
        <v>2569402</v>
      </c>
      <c r="O56" s="122">
        <f t="shared" si="1"/>
        <v>31935378</v>
      </c>
      <c r="P56" s="124">
        <f t="shared" si="2"/>
        <v>31935378</v>
      </c>
    </row>
    <row r="57" spans="3:16" ht="30" customHeight="1">
      <c r="C57" s="28"/>
      <c r="D57" s="29"/>
      <c r="E57" s="31" t="s">
        <v>46</v>
      </c>
      <c r="F57" s="52">
        <v>673928</v>
      </c>
      <c r="G57" s="52">
        <v>1140669</v>
      </c>
      <c r="H57" s="122">
        <f t="shared" si="0"/>
        <v>1814597</v>
      </c>
      <c r="I57" s="85"/>
      <c r="J57" s="52">
        <v>2436556</v>
      </c>
      <c r="K57" s="52">
        <v>1911355</v>
      </c>
      <c r="L57" s="52">
        <v>1044254</v>
      </c>
      <c r="M57" s="52">
        <v>868340</v>
      </c>
      <c r="N57" s="52">
        <v>236540</v>
      </c>
      <c r="O57" s="122">
        <f t="shared" si="1"/>
        <v>6497045</v>
      </c>
      <c r="P57" s="124">
        <f t="shared" si="2"/>
        <v>8311642</v>
      </c>
    </row>
    <row r="58" spans="3:16" ht="30" customHeight="1">
      <c r="C58" s="28"/>
      <c r="D58" s="32" t="s">
        <v>47</v>
      </c>
      <c r="E58" s="33"/>
      <c r="F58" s="121">
        <f>SUM(F59:F62)</f>
        <v>19912</v>
      </c>
      <c r="G58" s="121">
        <f>SUM(G59:G62)</f>
        <v>32421</v>
      </c>
      <c r="H58" s="122">
        <f t="shared" si="0"/>
        <v>52333</v>
      </c>
      <c r="I58" s="123"/>
      <c r="J58" s="121">
        <f>SUM(J59:J62)</f>
        <v>971000</v>
      </c>
      <c r="K58" s="121">
        <f>SUM(K59:K62)</f>
        <v>977870</v>
      </c>
      <c r="L58" s="121">
        <f>SUM(L59:L62)</f>
        <v>2751130</v>
      </c>
      <c r="M58" s="121">
        <f>SUM(M59:M62)</f>
        <v>2962448</v>
      </c>
      <c r="N58" s="121">
        <f>SUM(N59:N62)</f>
        <v>1157283</v>
      </c>
      <c r="O58" s="122">
        <f t="shared" si="1"/>
        <v>8819731</v>
      </c>
      <c r="P58" s="124">
        <f t="shared" si="2"/>
        <v>8872064</v>
      </c>
    </row>
    <row r="59" spans="3:16" ht="30" customHeight="1">
      <c r="C59" s="28"/>
      <c r="D59" s="29"/>
      <c r="E59" s="31" t="s">
        <v>48</v>
      </c>
      <c r="F59" s="52">
        <v>12437</v>
      </c>
      <c r="G59" s="52">
        <v>32421</v>
      </c>
      <c r="H59" s="122">
        <f t="shared" si="0"/>
        <v>44858</v>
      </c>
      <c r="I59" s="85"/>
      <c r="J59" s="52">
        <v>822797</v>
      </c>
      <c r="K59" s="52">
        <v>871574</v>
      </c>
      <c r="L59" s="52">
        <v>2584074</v>
      </c>
      <c r="M59" s="52">
        <v>2871892</v>
      </c>
      <c r="N59" s="52">
        <v>1138142</v>
      </c>
      <c r="O59" s="122">
        <f t="shared" si="1"/>
        <v>8288479</v>
      </c>
      <c r="P59" s="124">
        <f t="shared" si="2"/>
        <v>8333337</v>
      </c>
    </row>
    <row r="60" spans="3:16" ht="30" customHeight="1">
      <c r="C60" s="28"/>
      <c r="D60" s="29"/>
      <c r="E60" s="34" t="s">
        <v>49</v>
      </c>
      <c r="F60" s="52">
        <v>7475</v>
      </c>
      <c r="G60" s="52">
        <v>0</v>
      </c>
      <c r="H60" s="122">
        <f t="shared" si="0"/>
        <v>7475</v>
      </c>
      <c r="I60" s="85"/>
      <c r="J60" s="52">
        <v>148203</v>
      </c>
      <c r="K60" s="52">
        <v>106296</v>
      </c>
      <c r="L60" s="52">
        <v>167056</v>
      </c>
      <c r="M60" s="52">
        <v>90556</v>
      </c>
      <c r="N60" s="52">
        <v>19141</v>
      </c>
      <c r="O60" s="122">
        <f t="shared" si="1"/>
        <v>531252</v>
      </c>
      <c r="P60" s="124">
        <f t="shared" si="2"/>
        <v>538727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22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22">
        <f t="shared" si="1"/>
        <v>0</v>
      </c>
      <c r="P61" s="124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22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22">
        <f t="shared" si="1"/>
        <v>0</v>
      </c>
      <c r="P62" s="124">
        <f t="shared" si="2"/>
        <v>0</v>
      </c>
    </row>
    <row r="63" spans="3:16" ht="30" customHeight="1">
      <c r="C63" s="28"/>
      <c r="D63" s="32" t="s">
        <v>51</v>
      </c>
      <c r="E63" s="33"/>
      <c r="F63" s="121">
        <f>SUM(F64)</f>
        <v>514184</v>
      </c>
      <c r="G63" s="121">
        <f>SUM(G64)</f>
        <v>691720</v>
      </c>
      <c r="H63" s="122">
        <f t="shared" si="0"/>
        <v>1205904</v>
      </c>
      <c r="I63" s="123"/>
      <c r="J63" s="121">
        <f>SUM(J64)</f>
        <v>1423664</v>
      </c>
      <c r="K63" s="121">
        <f>SUM(K64)</f>
        <v>1937178</v>
      </c>
      <c r="L63" s="121">
        <f>SUM(L64)</f>
        <v>1466555</v>
      </c>
      <c r="M63" s="121">
        <f>SUM(M64)</f>
        <v>1173676</v>
      </c>
      <c r="N63" s="121">
        <f>SUM(N64)</f>
        <v>538878</v>
      </c>
      <c r="O63" s="122">
        <f t="shared" si="1"/>
        <v>6539951</v>
      </c>
      <c r="P63" s="124">
        <f t="shared" si="2"/>
        <v>7745855</v>
      </c>
    </row>
    <row r="64" spans="3:16" ht="30" customHeight="1">
      <c r="C64" s="28"/>
      <c r="D64" s="29"/>
      <c r="E64" s="34" t="s">
        <v>52</v>
      </c>
      <c r="F64" s="52">
        <v>514184</v>
      </c>
      <c r="G64" s="52">
        <v>691720</v>
      </c>
      <c r="H64" s="122">
        <f t="shared" si="0"/>
        <v>1205904</v>
      </c>
      <c r="I64" s="85"/>
      <c r="J64" s="52">
        <v>1423664</v>
      </c>
      <c r="K64" s="52">
        <v>1937178</v>
      </c>
      <c r="L64" s="52">
        <v>1466555</v>
      </c>
      <c r="M64" s="52">
        <v>1173676</v>
      </c>
      <c r="N64" s="52">
        <v>538878</v>
      </c>
      <c r="O64" s="122">
        <f t="shared" si="1"/>
        <v>6539951</v>
      </c>
      <c r="P64" s="124">
        <f t="shared" si="2"/>
        <v>7745855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22">
        <f t="shared" si="0"/>
        <v>0</v>
      </c>
      <c r="I65" s="85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22">
        <f t="shared" si="1"/>
        <v>0</v>
      </c>
      <c r="P65" s="124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22">
        <f t="shared" si="0"/>
        <v>0</v>
      </c>
      <c r="I66" s="85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22">
        <f t="shared" si="1"/>
        <v>0</v>
      </c>
      <c r="P66" s="124">
        <f t="shared" si="2"/>
        <v>0</v>
      </c>
    </row>
    <row r="67" spans="3:16" ht="30" customHeight="1">
      <c r="C67" s="28"/>
      <c r="D67" s="36" t="s">
        <v>55</v>
      </c>
      <c r="E67" s="37"/>
      <c r="F67" s="52">
        <v>134489</v>
      </c>
      <c r="G67" s="52">
        <v>141724</v>
      </c>
      <c r="H67" s="122">
        <f t="shared" si="0"/>
        <v>276213</v>
      </c>
      <c r="I67" s="85"/>
      <c r="J67" s="52">
        <v>1360226</v>
      </c>
      <c r="K67" s="52">
        <v>1332662</v>
      </c>
      <c r="L67" s="52">
        <v>1136882</v>
      </c>
      <c r="M67" s="52">
        <v>1607526</v>
      </c>
      <c r="N67" s="52">
        <v>894000</v>
      </c>
      <c r="O67" s="122">
        <f t="shared" si="1"/>
        <v>6331296</v>
      </c>
      <c r="P67" s="124">
        <f t="shared" si="2"/>
        <v>6607509</v>
      </c>
    </row>
    <row r="68" spans="3:16" ht="30" customHeight="1" thickBot="1">
      <c r="C68" s="38"/>
      <c r="D68" s="39" t="s">
        <v>56</v>
      </c>
      <c r="E68" s="40"/>
      <c r="F68" s="54">
        <v>509016</v>
      </c>
      <c r="G68" s="54">
        <v>529602</v>
      </c>
      <c r="H68" s="125">
        <f t="shared" si="0"/>
        <v>1038618</v>
      </c>
      <c r="I68" s="86"/>
      <c r="J68" s="54">
        <v>4285396</v>
      </c>
      <c r="K68" s="54">
        <v>2391423</v>
      </c>
      <c r="L68" s="54">
        <v>1708336</v>
      </c>
      <c r="M68" s="54">
        <v>1287509</v>
      </c>
      <c r="N68" s="54">
        <v>494223</v>
      </c>
      <c r="O68" s="125">
        <f t="shared" si="1"/>
        <v>10166887</v>
      </c>
      <c r="P68" s="126">
        <f t="shared" si="2"/>
        <v>11205505</v>
      </c>
    </row>
    <row r="69" spans="3:16" ht="30" customHeight="1">
      <c r="C69" s="25" t="s">
        <v>57</v>
      </c>
      <c r="D69" s="41"/>
      <c r="E69" s="42"/>
      <c r="F69" s="117">
        <f>SUM(F70:F78)</f>
        <v>106906</v>
      </c>
      <c r="G69" s="117">
        <f>SUM(G70:G78)</f>
        <v>191882</v>
      </c>
      <c r="H69" s="118">
        <f t="shared" si="0"/>
        <v>298788</v>
      </c>
      <c r="I69" s="119"/>
      <c r="J69" s="117">
        <f>SUM(J70:J78)</f>
        <v>10979767</v>
      </c>
      <c r="K69" s="117">
        <f>SUM(K70:K78)</f>
        <v>10226993</v>
      </c>
      <c r="L69" s="117">
        <f>SUM(L70:L78)</f>
        <v>12249889</v>
      </c>
      <c r="M69" s="117">
        <f>SUM(M70:M78)</f>
        <v>15167747</v>
      </c>
      <c r="N69" s="117">
        <f>SUM(N70:N78)</f>
        <v>8858820</v>
      </c>
      <c r="O69" s="118">
        <f t="shared" si="1"/>
        <v>57483216</v>
      </c>
      <c r="P69" s="120">
        <f t="shared" si="2"/>
        <v>57782004</v>
      </c>
    </row>
    <row r="70" spans="3:16" ht="30" customHeight="1">
      <c r="C70" s="43"/>
      <c r="D70" s="36" t="s">
        <v>58</v>
      </c>
      <c r="E70" s="37"/>
      <c r="F70" s="103">
        <v>0</v>
      </c>
      <c r="G70" s="103">
        <v>0</v>
      </c>
      <c r="H70" s="127">
        <f t="shared" si="0"/>
        <v>0</v>
      </c>
      <c r="I70" s="53"/>
      <c r="J70" s="103">
        <v>659042</v>
      </c>
      <c r="K70" s="103">
        <v>1977023</v>
      </c>
      <c r="L70" s="103">
        <v>2198892</v>
      </c>
      <c r="M70" s="103">
        <v>1841847</v>
      </c>
      <c r="N70" s="103">
        <v>435729</v>
      </c>
      <c r="O70" s="127">
        <f t="shared" si="1"/>
        <v>7112533</v>
      </c>
      <c r="P70" s="128">
        <f t="shared" si="2"/>
        <v>7112533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21">
        <f t="shared" si="0"/>
        <v>0</v>
      </c>
      <c r="I71" s="53"/>
      <c r="J71" s="52">
        <v>0</v>
      </c>
      <c r="K71" s="52">
        <v>11201</v>
      </c>
      <c r="L71" s="52">
        <v>0</v>
      </c>
      <c r="M71" s="52">
        <v>0</v>
      </c>
      <c r="N71" s="52">
        <v>0</v>
      </c>
      <c r="O71" s="122">
        <f t="shared" si="1"/>
        <v>11201</v>
      </c>
      <c r="P71" s="124">
        <f t="shared" si="2"/>
        <v>11201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21">
        <f t="shared" si="0"/>
        <v>0</v>
      </c>
      <c r="I72" s="53"/>
      <c r="J72" s="52">
        <v>4852696</v>
      </c>
      <c r="K72" s="52">
        <v>3595435</v>
      </c>
      <c r="L72" s="52">
        <v>2306411</v>
      </c>
      <c r="M72" s="52">
        <v>1878885</v>
      </c>
      <c r="N72" s="52">
        <v>751908</v>
      </c>
      <c r="O72" s="122">
        <f t="shared" si="1"/>
        <v>13385335</v>
      </c>
      <c r="P72" s="124">
        <f t="shared" si="2"/>
        <v>13385335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21148</v>
      </c>
      <c r="H73" s="121">
        <f t="shared" si="0"/>
        <v>21148</v>
      </c>
      <c r="I73" s="85"/>
      <c r="J73" s="52">
        <v>415822</v>
      </c>
      <c r="K73" s="52">
        <v>331243</v>
      </c>
      <c r="L73" s="52">
        <v>787106</v>
      </c>
      <c r="M73" s="52">
        <v>795221</v>
      </c>
      <c r="N73" s="52">
        <v>392490</v>
      </c>
      <c r="O73" s="122">
        <f t="shared" si="1"/>
        <v>2721882</v>
      </c>
      <c r="P73" s="124">
        <f t="shared" si="2"/>
        <v>2743030</v>
      </c>
    </row>
    <row r="74" spans="3:16" ht="30" customHeight="1">
      <c r="C74" s="28"/>
      <c r="D74" s="36" t="s">
        <v>61</v>
      </c>
      <c r="E74" s="37"/>
      <c r="F74" s="52">
        <v>106906</v>
      </c>
      <c r="G74" s="52">
        <v>143761</v>
      </c>
      <c r="H74" s="121">
        <f t="shared" si="0"/>
        <v>250667</v>
      </c>
      <c r="I74" s="85"/>
      <c r="J74" s="52">
        <v>1420663</v>
      </c>
      <c r="K74" s="52">
        <v>1026386</v>
      </c>
      <c r="L74" s="52">
        <v>1493758</v>
      </c>
      <c r="M74" s="52">
        <v>942061</v>
      </c>
      <c r="N74" s="52">
        <v>122034</v>
      </c>
      <c r="O74" s="122">
        <f t="shared" si="1"/>
        <v>5004902</v>
      </c>
      <c r="P74" s="124">
        <f t="shared" si="2"/>
        <v>5255569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26973</v>
      </c>
      <c r="H75" s="121">
        <f aca="true" t="shared" si="3" ref="H75:H84">SUM(F75:G75)</f>
        <v>26973</v>
      </c>
      <c r="I75" s="53"/>
      <c r="J75" s="52">
        <v>3542568</v>
      </c>
      <c r="K75" s="52">
        <v>3095262</v>
      </c>
      <c r="L75" s="52">
        <v>2701934</v>
      </c>
      <c r="M75" s="52">
        <v>1730160</v>
      </c>
      <c r="N75" s="52">
        <v>846036</v>
      </c>
      <c r="O75" s="122">
        <f aca="true" t="shared" si="4" ref="O75:O84">SUM(I75:N75)</f>
        <v>11915960</v>
      </c>
      <c r="P75" s="124">
        <f aca="true" t="shared" si="5" ref="P75:P84">SUM(O75,H75)</f>
        <v>11942933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21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22">
        <f t="shared" si="4"/>
        <v>0</v>
      </c>
      <c r="P76" s="124">
        <f t="shared" si="5"/>
        <v>0</v>
      </c>
    </row>
    <row r="77" spans="3:16" ht="30" customHeight="1">
      <c r="C77" s="28"/>
      <c r="D77" s="195" t="s">
        <v>64</v>
      </c>
      <c r="E77" s="196"/>
      <c r="F77" s="52">
        <v>0</v>
      </c>
      <c r="G77" s="52">
        <v>0</v>
      </c>
      <c r="H77" s="122">
        <f t="shared" si="3"/>
        <v>0</v>
      </c>
      <c r="I77" s="53"/>
      <c r="J77" s="52">
        <v>27171</v>
      </c>
      <c r="K77" s="52">
        <v>88166</v>
      </c>
      <c r="L77" s="52">
        <v>2610578</v>
      </c>
      <c r="M77" s="52">
        <v>7662369</v>
      </c>
      <c r="N77" s="52">
        <v>6193449</v>
      </c>
      <c r="O77" s="122">
        <f t="shared" si="4"/>
        <v>16581733</v>
      </c>
      <c r="P77" s="124">
        <f t="shared" si="5"/>
        <v>16581733</v>
      </c>
    </row>
    <row r="78" spans="3:16" ht="30" customHeight="1" thickBot="1">
      <c r="C78" s="38"/>
      <c r="D78" s="197" t="s">
        <v>65</v>
      </c>
      <c r="E78" s="198"/>
      <c r="F78" s="104">
        <v>0</v>
      </c>
      <c r="G78" s="104">
        <v>0</v>
      </c>
      <c r="H78" s="129">
        <f t="shared" si="3"/>
        <v>0</v>
      </c>
      <c r="I78" s="55"/>
      <c r="J78" s="104">
        <v>61805</v>
      </c>
      <c r="K78" s="104">
        <v>102277</v>
      </c>
      <c r="L78" s="104">
        <v>151210</v>
      </c>
      <c r="M78" s="104">
        <v>317204</v>
      </c>
      <c r="N78" s="104">
        <v>117174</v>
      </c>
      <c r="O78" s="129">
        <f t="shared" si="4"/>
        <v>749670</v>
      </c>
      <c r="P78" s="130">
        <f t="shared" si="5"/>
        <v>749670</v>
      </c>
    </row>
    <row r="79" spans="3:16" ht="30" customHeight="1">
      <c r="C79" s="25" t="s">
        <v>66</v>
      </c>
      <c r="D79" s="41"/>
      <c r="E79" s="42"/>
      <c r="F79" s="117">
        <f>SUM(F80:F83)</f>
        <v>0</v>
      </c>
      <c r="G79" s="117">
        <f>SUM(G80:G83)</f>
        <v>0</v>
      </c>
      <c r="H79" s="118">
        <f t="shared" si="3"/>
        <v>0</v>
      </c>
      <c r="I79" s="131"/>
      <c r="J79" s="117">
        <f>SUM(J80:J83)</f>
        <v>4498617</v>
      </c>
      <c r="K79" s="117">
        <f>SUM(K80:K83)</f>
        <v>4648675</v>
      </c>
      <c r="L79" s="117">
        <f>SUM(L80:L83)</f>
        <v>11982668</v>
      </c>
      <c r="M79" s="117">
        <f>SUM(M80:M83)</f>
        <v>28935818</v>
      </c>
      <c r="N79" s="117">
        <f>SUM(N80:N83)</f>
        <v>19351977</v>
      </c>
      <c r="O79" s="118">
        <f t="shared" si="4"/>
        <v>69417755</v>
      </c>
      <c r="P79" s="120">
        <f t="shared" si="5"/>
        <v>69417755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22">
        <f t="shared" si="3"/>
        <v>0</v>
      </c>
      <c r="I80" s="53"/>
      <c r="J80" s="52">
        <v>69419</v>
      </c>
      <c r="K80" s="52">
        <v>231431</v>
      </c>
      <c r="L80" s="52">
        <v>5316896</v>
      </c>
      <c r="M80" s="52">
        <v>14533910</v>
      </c>
      <c r="N80" s="52">
        <v>11430336</v>
      </c>
      <c r="O80" s="132">
        <f t="shared" si="4"/>
        <v>31581992</v>
      </c>
      <c r="P80" s="124">
        <f t="shared" si="5"/>
        <v>31581992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22">
        <f t="shared" si="3"/>
        <v>0</v>
      </c>
      <c r="I81" s="53"/>
      <c r="J81" s="52">
        <v>4307303</v>
      </c>
      <c r="K81" s="52">
        <v>3933874</v>
      </c>
      <c r="L81" s="52">
        <v>5578151</v>
      </c>
      <c r="M81" s="52">
        <v>7319120</v>
      </c>
      <c r="N81" s="52">
        <v>3315539</v>
      </c>
      <c r="O81" s="132">
        <f t="shared" si="4"/>
        <v>24453987</v>
      </c>
      <c r="P81" s="124">
        <f t="shared" si="5"/>
        <v>24453987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22">
        <f t="shared" si="3"/>
        <v>0</v>
      </c>
      <c r="I82" s="53"/>
      <c r="J82" s="52">
        <v>0</v>
      </c>
      <c r="K82" s="52">
        <v>78490</v>
      </c>
      <c r="L82" s="52">
        <v>111179</v>
      </c>
      <c r="M82" s="52">
        <v>548399</v>
      </c>
      <c r="N82" s="52">
        <v>255363</v>
      </c>
      <c r="O82" s="132">
        <f t="shared" si="4"/>
        <v>993431</v>
      </c>
      <c r="P82" s="124">
        <f t="shared" si="5"/>
        <v>993431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25">
        <f t="shared" si="3"/>
        <v>0</v>
      </c>
      <c r="I83" s="56"/>
      <c r="J83" s="54">
        <v>121895</v>
      </c>
      <c r="K83" s="54">
        <v>404880</v>
      </c>
      <c r="L83" s="54">
        <v>976442</v>
      </c>
      <c r="M83" s="54">
        <v>6534389</v>
      </c>
      <c r="N83" s="54">
        <v>4350739</v>
      </c>
      <c r="O83" s="134">
        <f t="shared" si="4"/>
        <v>12388345</v>
      </c>
      <c r="P83" s="126">
        <f t="shared" si="5"/>
        <v>12388345</v>
      </c>
    </row>
    <row r="84" spans="3:16" ht="30" customHeight="1" thickBot="1">
      <c r="C84" s="199" t="s">
        <v>70</v>
      </c>
      <c r="D84" s="200"/>
      <c r="E84" s="200"/>
      <c r="F84" s="135">
        <f>SUM(F48,F69,F79)</f>
        <v>2191862</v>
      </c>
      <c r="G84" s="135">
        <f>SUM(G48,G69,G79)</f>
        <v>3251379</v>
      </c>
      <c r="H84" s="136">
        <f t="shared" si="3"/>
        <v>5443241</v>
      </c>
      <c r="I84" s="137"/>
      <c r="J84" s="135">
        <f>SUM(J48,J69,J79)</f>
        <v>42246969</v>
      </c>
      <c r="K84" s="135">
        <f>SUM(K48,K69,K79)</f>
        <v>35196908</v>
      </c>
      <c r="L84" s="135">
        <f>SUM(L48,L69,L79)</f>
        <v>40864031</v>
      </c>
      <c r="M84" s="135">
        <f>SUM(M48,M69,M79)</f>
        <v>61286285</v>
      </c>
      <c r="N84" s="135">
        <f>SUM(N48,N69,N79)</f>
        <v>36811130</v>
      </c>
      <c r="O84" s="136">
        <f t="shared" si="4"/>
        <v>216405323</v>
      </c>
      <c r="P84" s="138">
        <f t="shared" si="5"/>
        <v>221848564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A1">
      <selection activeCell="C7" sqref="C7:E8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4" t="s">
        <v>21</v>
      </c>
      <c r="H1" s="184"/>
      <c r="I1" s="184"/>
      <c r="J1" s="184"/>
      <c r="K1" s="184"/>
      <c r="L1" s="184"/>
      <c r="M1" s="184"/>
      <c r="N1" s="101"/>
      <c r="O1" s="4"/>
    </row>
    <row r="2" spans="5:16" ht="30" customHeight="1">
      <c r="E2" s="5"/>
      <c r="G2" s="168" t="s">
        <v>92</v>
      </c>
      <c r="H2" s="168"/>
      <c r="I2" s="168"/>
      <c r="J2" s="168"/>
      <c r="K2" s="168"/>
      <c r="L2" s="168"/>
      <c r="M2" s="168"/>
      <c r="N2" s="6"/>
      <c r="O2" s="161">
        <v>41086</v>
      </c>
      <c r="P2" s="161"/>
    </row>
    <row r="3" spans="5:17" ht="24.75" customHeight="1">
      <c r="E3" s="7"/>
      <c r="F3" s="8"/>
      <c r="N3" s="9"/>
      <c r="O3" s="161"/>
      <c r="P3" s="161"/>
      <c r="Q3" s="10"/>
    </row>
    <row r="4" spans="3:17" ht="24.75" customHeight="1">
      <c r="C4" s="11"/>
      <c r="N4" s="7"/>
      <c r="O4" s="161" t="s">
        <v>31</v>
      </c>
      <c r="P4" s="161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85" t="s">
        <v>32</v>
      </c>
      <c r="D7" s="186"/>
      <c r="E7" s="186"/>
      <c r="F7" s="189" t="s">
        <v>33</v>
      </c>
      <c r="G7" s="190"/>
      <c r="H7" s="190"/>
      <c r="I7" s="191" t="s">
        <v>34</v>
      </c>
      <c r="J7" s="191"/>
      <c r="K7" s="191"/>
      <c r="L7" s="191"/>
      <c r="M7" s="191"/>
      <c r="N7" s="191"/>
      <c r="O7" s="192"/>
      <c r="P7" s="193" t="s">
        <v>6</v>
      </c>
      <c r="Q7" s="20"/>
    </row>
    <row r="8" spans="3:17" ht="42" customHeight="1" thickBot="1">
      <c r="C8" s="187"/>
      <c r="D8" s="188"/>
      <c r="E8" s="188"/>
      <c r="F8" s="102" t="s">
        <v>7</v>
      </c>
      <c r="G8" s="102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94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17">
        <f>SUM(F11,F17,F20,F25,F29,F30)</f>
        <v>25443980</v>
      </c>
      <c r="G10" s="117">
        <f>SUM(G11,G17,G20,G25,G29,G30)</f>
        <v>32639942</v>
      </c>
      <c r="H10" s="118">
        <f>SUM(F10:G10)</f>
        <v>58083922</v>
      </c>
      <c r="I10" s="119"/>
      <c r="J10" s="117">
        <f>SUM(J11,J17,J20,J25,J29,J30)</f>
        <v>271170886</v>
      </c>
      <c r="K10" s="117">
        <f>SUM(K11,K17,K20,K25,K29,K30)</f>
        <v>205324624</v>
      </c>
      <c r="L10" s="117">
        <f>SUM(L11,L17,L20,L25,L29,L30)</f>
        <v>167676066</v>
      </c>
      <c r="M10" s="117">
        <f>SUM(M11,M17,M20,M25,M29,M30)</f>
        <v>172771944</v>
      </c>
      <c r="N10" s="117">
        <f>SUM(N11,N17,N20,N25,N29,N30)</f>
        <v>86371308</v>
      </c>
      <c r="O10" s="118">
        <f>SUM(I10:N10)</f>
        <v>903314828</v>
      </c>
      <c r="P10" s="120">
        <f>SUM(O10,H10)</f>
        <v>961398750</v>
      </c>
      <c r="Q10" s="20"/>
    </row>
    <row r="11" spans="3:16" ht="30" customHeight="1">
      <c r="C11" s="28"/>
      <c r="D11" s="29" t="s">
        <v>38</v>
      </c>
      <c r="E11" s="30"/>
      <c r="F11" s="121">
        <f>SUM(F12:F16)</f>
        <v>2334270</v>
      </c>
      <c r="G11" s="121">
        <f>SUM(G12:G16)</f>
        <v>5234039</v>
      </c>
      <c r="H11" s="122">
        <f aca="true" t="shared" si="0" ref="H11:H74">SUM(F11:G11)</f>
        <v>7568309</v>
      </c>
      <c r="I11" s="123"/>
      <c r="J11" s="121">
        <f>SUM(J12:J16)</f>
        <v>59249940</v>
      </c>
      <c r="K11" s="121">
        <f>SUM(K12:K16)</f>
        <v>39334298</v>
      </c>
      <c r="L11" s="121">
        <f>SUM(L12:L16)</f>
        <v>30183183</v>
      </c>
      <c r="M11" s="121">
        <f>SUM(M12:M16)</f>
        <v>36518675</v>
      </c>
      <c r="N11" s="121">
        <f>SUM(N12:N16)</f>
        <v>27268059</v>
      </c>
      <c r="O11" s="122">
        <f aca="true" t="shared" si="1" ref="O11:O74">SUM(I11:N11)</f>
        <v>192554155</v>
      </c>
      <c r="P11" s="124">
        <f aca="true" t="shared" si="2" ref="P11:P74">SUM(O11,H11)</f>
        <v>200122464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22">
        <f t="shared" si="0"/>
        <v>0</v>
      </c>
      <c r="I12" s="85"/>
      <c r="J12" s="52">
        <v>38428900</v>
      </c>
      <c r="K12" s="52">
        <v>22278579</v>
      </c>
      <c r="L12" s="52">
        <v>19216810</v>
      </c>
      <c r="M12" s="52">
        <v>21712194</v>
      </c>
      <c r="N12" s="52">
        <v>15684064</v>
      </c>
      <c r="O12" s="122">
        <f t="shared" si="1"/>
        <v>117320547</v>
      </c>
      <c r="P12" s="124">
        <f t="shared" si="2"/>
        <v>117320547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92790</v>
      </c>
      <c r="H13" s="122">
        <f t="shared" si="0"/>
        <v>92790</v>
      </c>
      <c r="I13" s="85"/>
      <c r="J13" s="52">
        <v>108640</v>
      </c>
      <c r="K13" s="52">
        <v>432699</v>
      </c>
      <c r="L13" s="52">
        <v>1306308</v>
      </c>
      <c r="M13" s="52">
        <v>2388681</v>
      </c>
      <c r="N13" s="52">
        <v>3609668</v>
      </c>
      <c r="O13" s="122">
        <f t="shared" si="1"/>
        <v>7845996</v>
      </c>
      <c r="P13" s="124">
        <f t="shared" si="2"/>
        <v>7938786</v>
      </c>
    </row>
    <row r="14" spans="3:16" ht="30" customHeight="1">
      <c r="C14" s="28"/>
      <c r="D14" s="29"/>
      <c r="E14" s="31" t="s">
        <v>41</v>
      </c>
      <c r="F14" s="52">
        <v>1100580</v>
      </c>
      <c r="G14" s="52">
        <v>2553249</v>
      </c>
      <c r="H14" s="122">
        <f t="shared" si="0"/>
        <v>3653829</v>
      </c>
      <c r="I14" s="85"/>
      <c r="J14" s="52">
        <v>9943280</v>
      </c>
      <c r="K14" s="52">
        <v>7560080</v>
      </c>
      <c r="L14" s="52">
        <v>4406328</v>
      </c>
      <c r="M14" s="52">
        <v>6918375</v>
      </c>
      <c r="N14" s="52">
        <v>5651610</v>
      </c>
      <c r="O14" s="122">
        <f t="shared" si="1"/>
        <v>34479673</v>
      </c>
      <c r="P14" s="124">
        <f t="shared" si="2"/>
        <v>38133502</v>
      </c>
    </row>
    <row r="15" spans="3:16" ht="30" customHeight="1">
      <c r="C15" s="28"/>
      <c r="D15" s="29"/>
      <c r="E15" s="31" t="s">
        <v>42</v>
      </c>
      <c r="F15" s="52">
        <v>744800</v>
      </c>
      <c r="G15" s="52">
        <v>1968330</v>
      </c>
      <c r="H15" s="122">
        <f t="shared" si="0"/>
        <v>2713130</v>
      </c>
      <c r="I15" s="85"/>
      <c r="J15" s="52">
        <v>5162390</v>
      </c>
      <c r="K15" s="52">
        <v>3734450</v>
      </c>
      <c r="L15" s="52">
        <v>1778027</v>
      </c>
      <c r="M15" s="52">
        <v>2129675</v>
      </c>
      <c r="N15" s="52">
        <v>818167</v>
      </c>
      <c r="O15" s="122">
        <f t="shared" si="1"/>
        <v>13622709</v>
      </c>
      <c r="P15" s="124">
        <f t="shared" si="2"/>
        <v>16335839</v>
      </c>
    </row>
    <row r="16" spans="3:16" ht="30" customHeight="1">
      <c r="C16" s="28"/>
      <c r="D16" s="29"/>
      <c r="E16" s="31" t="s">
        <v>43</v>
      </c>
      <c r="F16" s="52">
        <v>488890</v>
      </c>
      <c r="G16" s="52">
        <v>619670</v>
      </c>
      <c r="H16" s="122">
        <f t="shared" si="0"/>
        <v>1108560</v>
      </c>
      <c r="I16" s="85"/>
      <c r="J16" s="52">
        <v>5606730</v>
      </c>
      <c r="K16" s="52">
        <v>5328490</v>
      </c>
      <c r="L16" s="52">
        <v>3475710</v>
      </c>
      <c r="M16" s="52">
        <v>3369750</v>
      </c>
      <c r="N16" s="52">
        <v>1504550</v>
      </c>
      <c r="O16" s="122">
        <f t="shared" si="1"/>
        <v>19285230</v>
      </c>
      <c r="P16" s="124">
        <f t="shared" si="2"/>
        <v>20393790</v>
      </c>
    </row>
    <row r="17" spans="3:16" ht="30" customHeight="1">
      <c r="C17" s="28"/>
      <c r="D17" s="32" t="s">
        <v>44</v>
      </c>
      <c r="E17" s="33"/>
      <c r="F17" s="121">
        <f>SUM(F18:F19)</f>
        <v>6739280</v>
      </c>
      <c r="G17" s="121">
        <f>SUM(G18:G19)</f>
        <v>11407497</v>
      </c>
      <c r="H17" s="122">
        <f t="shared" si="0"/>
        <v>18146777</v>
      </c>
      <c r="I17" s="123"/>
      <c r="J17" s="121">
        <f>SUM(J18:J19)</f>
        <v>128087245</v>
      </c>
      <c r="K17" s="121">
        <f>SUM(K18:K19)</f>
        <v>97523180</v>
      </c>
      <c r="L17" s="121">
        <f>SUM(L18:L19)</f>
        <v>65577450</v>
      </c>
      <c r="M17" s="121">
        <f>SUM(M18:M19)</f>
        <v>65161527</v>
      </c>
      <c r="N17" s="121">
        <f>SUM(N18:N19)</f>
        <v>28077578</v>
      </c>
      <c r="O17" s="122">
        <f t="shared" si="1"/>
        <v>384426980</v>
      </c>
      <c r="P17" s="124">
        <f t="shared" si="2"/>
        <v>402573757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22">
        <f t="shared" si="0"/>
        <v>0</v>
      </c>
      <c r="I18" s="85"/>
      <c r="J18" s="52">
        <v>103718601</v>
      </c>
      <c r="K18" s="52">
        <v>78403253</v>
      </c>
      <c r="L18" s="52">
        <v>55124211</v>
      </c>
      <c r="M18" s="52">
        <v>56475251</v>
      </c>
      <c r="N18" s="52">
        <v>25712178</v>
      </c>
      <c r="O18" s="122">
        <f t="shared" si="1"/>
        <v>319433494</v>
      </c>
      <c r="P18" s="124">
        <f t="shared" si="2"/>
        <v>319433494</v>
      </c>
    </row>
    <row r="19" spans="3:16" ht="30" customHeight="1">
      <c r="C19" s="28"/>
      <c r="D19" s="29"/>
      <c r="E19" s="31" t="s">
        <v>46</v>
      </c>
      <c r="F19" s="52">
        <v>6739280</v>
      </c>
      <c r="G19" s="52">
        <v>11407497</v>
      </c>
      <c r="H19" s="122">
        <f t="shared" si="0"/>
        <v>18146777</v>
      </c>
      <c r="I19" s="85"/>
      <c r="J19" s="52">
        <v>24368644</v>
      </c>
      <c r="K19" s="52">
        <v>19119927</v>
      </c>
      <c r="L19" s="52">
        <v>10453239</v>
      </c>
      <c r="M19" s="52">
        <v>8686276</v>
      </c>
      <c r="N19" s="52">
        <v>2365400</v>
      </c>
      <c r="O19" s="122">
        <f t="shared" si="1"/>
        <v>64993486</v>
      </c>
      <c r="P19" s="124">
        <f t="shared" si="2"/>
        <v>83140263</v>
      </c>
    </row>
    <row r="20" spans="3:16" ht="30" customHeight="1">
      <c r="C20" s="28"/>
      <c r="D20" s="32" t="s">
        <v>47</v>
      </c>
      <c r="E20" s="33"/>
      <c r="F20" s="121">
        <f>SUM(F21:F24)</f>
        <v>199120</v>
      </c>
      <c r="G20" s="121">
        <f>SUM(G21:G24)</f>
        <v>324210</v>
      </c>
      <c r="H20" s="122">
        <f t="shared" si="0"/>
        <v>523330</v>
      </c>
      <c r="I20" s="123"/>
      <c r="J20" s="121">
        <f>SUM(J21:J24)</f>
        <v>9712796</v>
      </c>
      <c r="K20" s="121">
        <f>SUM(K21:K24)</f>
        <v>9788551</v>
      </c>
      <c r="L20" s="121">
        <f>SUM(L21:L24)</f>
        <v>27513539</v>
      </c>
      <c r="M20" s="121">
        <f>SUM(M21:M24)</f>
        <v>29624480</v>
      </c>
      <c r="N20" s="121">
        <f>SUM(N21:N24)</f>
        <v>11572830</v>
      </c>
      <c r="O20" s="122">
        <f t="shared" si="1"/>
        <v>88212196</v>
      </c>
      <c r="P20" s="124">
        <f t="shared" si="2"/>
        <v>88735526</v>
      </c>
    </row>
    <row r="21" spans="3:16" ht="30" customHeight="1">
      <c r="C21" s="28"/>
      <c r="D21" s="29"/>
      <c r="E21" s="31" t="s">
        <v>48</v>
      </c>
      <c r="F21" s="52">
        <v>124370</v>
      </c>
      <c r="G21" s="52">
        <v>324210</v>
      </c>
      <c r="H21" s="122">
        <f t="shared" si="0"/>
        <v>448580</v>
      </c>
      <c r="I21" s="85"/>
      <c r="J21" s="52">
        <v>8230766</v>
      </c>
      <c r="K21" s="52">
        <v>8725591</v>
      </c>
      <c r="L21" s="52">
        <v>25842979</v>
      </c>
      <c r="M21" s="52">
        <v>28718920</v>
      </c>
      <c r="N21" s="52">
        <v>11381420</v>
      </c>
      <c r="O21" s="122">
        <f t="shared" si="1"/>
        <v>82899676</v>
      </c>
      <c r="P21" s="124">
        <f t="shared" si="2"/>
        <v>83348256</v>
      </c>
    </row>
    <row r="22" spans="3:16" ht="30" customHeight="1">
      <c r="C22" s="28"/>
      <c r="D22" s="29"/>
      <c r="E22" s="34" t="s">
        <v>49</v>
      </c>
      <c r="F22" s="52">
        <v>74750</v>
      </c>
      <c r="G22" s="52">
        <v>0</v>
      </c>
      <c r="H22" s="122">
        <f t="shared" si="0"/>
        <v>74750</v>
      </c>
      <c r="I22" s="85"/>
      <c r="J22" s="52">
        <v>1482030</v>
      </c>
      <c r="K22" s="52">
        <v>1062960</v>
      </c>
      <c r="L22" s="52">
        <v>1670560</v>
      </c>
      <c r="M22" s="52">
        <v>905560</v>
      </c>
      <c r="N22" s="52">
        <v>191410</v>
      </c>
      <c r="O22" s="122">
        <f t="shared" si="1"/>
        <v>5312520</v>
      </c>
      <c r="P22" s="124">
        <f t="shared" si="2"/>
        <v>5387270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22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22">
        <f t="shared" si="1"/>
        <v>0</v>
      </c>
      <c r="P23" s="124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22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22">
        <f t="shared" si="1"/>
        <v>0</v>
      </c>
      <c r="P24" s="124">
        <f t="shared" si="2"/>
        <v>0</v>
      </c>
    </row>
    <row r="25" spans="3:16" ht="30" customHeight="1">
      <c r="C25" s="28"/>
      <c r="D25" s="32" t="s">
        <v>51</v>
      </c>
      <c r="E25" s="33"/>
      <c r="F25" s="121">
        <f>SUM(F26:F28)</f>
        <v>9718534</v>
      </c>
      <c r="G25" s="121">
        <f>SUM(G26:G28)</f>
        <v>8944828</v>
      </c>
      <c r="H25" s="122">
        <f t="shared" si="0"/>
        <v>18663362</v>
      </c>
      <c r="I25" s="123"/>
      <c r="J25" s="121">
        <f>SUM(J26:J28)</f>
        <v>17578032</v>
      </c>
      <c r="K25" s="121">
        <f>SUM(K26:K28)</f>
        <v>21334749</v>
      </c>
      <c r="L25" s="121">
        <f>SUM(L26:L28)</f>
        <v>15858110</v>
      </c>
      <c r="M25" s="121">
        <f>SUM(M26:M28)</f>
        <v>12446920</v>
      </c>
      <c r="N25" s="121">
        <f>SUM(N26:N28)</f>
        <v>5466000</v>
      </c>
      <c r="O25" s="122">
        <f t="shared" si="1"/>
        <v>72683811</v>
      </c>
      <c r="P25" s="124">
        <f t="shared" si="2"/>
        <v>91347173</v>
      </c>
    </row>
    <row r="26" spans="3:16" ht="30" customHeight="1">
      <c r="C26" s="28"/>
      <c r="D26" s="29"/>
      <c r="E26" s="34" t="s">
        <v>52</v>
      </c>
      <c r="F26" s="52">
        <v>5141840</v>
      </c>
      <c r="G26" s="52">
        <v>6917200</v>
      </c>
      <c r="H26" s="122">
        <f t="shared" si="0"/>
        <v>12059040</v>
      </c>
      <c r="I26" s="85"/>
      <c r="J26" s="52">
        <v>14236640</v>
      </c>
      <c r="K26" s="52">
        <v>19371780</v>
      </c>
      <c r="L26" s="52">
        <v>14665550</v>
      </c>
      <c r="M26" s="52">
        <v>11736760</v>
      </c>
      <c r="N26" s="52">
        <v>5388780</v>
      </c>
      <c r="O26" s="122">
        <f t="shared" si="1"/>
        <v>65399510</v>
      </c>
      <c r="P26" s="124">
        <f t="shared" si="2"/>
        <v>77458550</v>
      </c>
    </row>
    <row r="27" spans="3:16" ht="30" customHeight="1">
      <c r="C27" s="28"/>
      <c r="D27" s="29"/>
      <c r="E27" s="34" t="s">
        <v>53</v>
      </c>
      <c r="F27" s="52">
        <v>577998</v>
      </c>
      <c r="G27" s="52">
        <v>504290</v>
      </c>
      <c r="H27" s="122">
        <f t="shared" si="0"/>
        <v>1082288</v>
      </c>
      <c r="I27" s="85"/>
      <c r="J27" s="52">
        <v>598301</v>
      </c>
      <c r="K27" s="52">
        <v>670680</v>
      </c>
      <c r="L27" s="52">
        <v>457810</v>
      </c>
      <c r="M27" s="52">
        <v>341660</v>
      </c>
      <c r="N27" s="52">
        <v>77220</v>
      </c>
      <c r="O27" s="122">
        <f t="shared" si="1"/>
        <v>2145671</v>
      </c>
      <c r="P27" s="124">
        <f t="shared" si="2"/>
        <v>3227959</v>
      </c>
    </row>
    <row r="28" spans="3:16" ht="30" customHeight="1">
      <c r="C28" s="28"/>
      <c r="D28" s="29"/>
      <c r="E28" s="34" t="s">
        <v>54</v>
      </c>
      <c r="F28" s="52">
        <v>3998696</v>
      </c>
      <c r="G28" s="52">
        <v>1523338</v>
      </c>
      <c r="H28" s="122">
        <f t="shared" si="0"/>
        <v>5522034</v>
      </c>
      <c r="I28" s="85"/>
      <c r="J28" s="52">
        <v>2743091</v>
      </c>
      <c r="K28" s="52">
        <v>1292289</v>
      </c>
      <c r="L28" s="52">
        <v>734750</v>
      </c>
      <c r="M28" s="52">
        <v>368500</v>
      </c>
      <c r="N28" s="52">
        <v>0</v>
      </c>
      <c r="O28" s="122">
        <f t="shared" si="1"/>
        <v>5138630</v>
      </c>
      <c r="P28" s="124">
        <f t="shared" si="2"/>
        <v>10660664</v>
      </c>
    </row>
    <row r="29" spans="3:16" ht="30" customHeight="1">
      <c r="C29" s="28"/>
      <c r="D29" s="36" t="s">
        <v>55</v>
      </c>
      <c r="E29" s="37"/>
      <c r="F29" s="52">
        <v>1362616</v>
      </c>
      <c r="G29" s="52">
        <v>1433166</v>
      </c>
      <c r="H29" s="122">
        <f t="shared" si="0"/>
        <v>2795782</v>
      </c>
      <c r="I29" s="85"/>
      <c r="J29" s="52">
        <v>13676816</v>
      </c>
      <c r="K29" s="52">
        <v>13421942</v>
      </c>
      <c r="L29" s="52">
        <v>11451108</v>
      </c>
      <c r="M29" s="52">
        <v>16132183</v>
      </c>
      <c r="N29" s="52">
        <v>9031868</v>
      </c>
      <c r="O29" s="122">
        <f t="shared" si="1"/>
        <v>63713917</v>
      </c>
      <c r="P29" s="124">
        <f t="shared" si="2"/>
        <v>66509699</v>
      </c>
    </row>
    <row r="30" spans="3:16" ht="30" customHeight="1" thickBot="1">
      <c r="C30" s="38"/>
      <c r="D30" s="39" t="s">
        <v>56</v>
      </c>
      <c r="E30" s="40"/>
      <c r="F30" s="54">
        <v>5090160</v>
      </c>
      <c r="G30" s="54">
        <v>5296202</v>
      </c>
      <c r="H30" s="125">
        <f t="shared" si="0"/>
        <v>10386362</v>
      </c>
      <c r="I30" s="86"/>
      <c r="J30" s="54">
        <v>42866057</v>
      </c>
      <c r="K30" s="54">
        <v>23921904</v>
      </c>
      <c r="L30" s="54">
        <v>17092676</v>
      </c>
      <c r="M30" s="54">
        <v>12888159</v>
      </c>
      <c r="N30" s="54">
        <v>4954973</v>
      </c>
      <c r="O30" s="125">
        <f t="shared" si="1"/>
        <v>101723769</v>
      </c>
      <c r="P30" s="126">
        <f t="shared" si="2"/>
        <v>112110131</v>
      </c>
    </row>
    <row r="31" spans="3:16" ht="30" customHeight="1">
      <c r="C31" s="25" t="s">
        <v>57</v>
      </c>
      <c r="D31" s="41"/>
      <c r="E31" s="42"/>
      <c r="F31" s="117">
        <f>SUM(F32:F40)</f>
        <v>1069060</v>
      </c>
      <c r="G31" s="117">
        <f>SUM(G32:G40)</f>
        <v>1918820</v>
      </c>
      <c r="H31" s="118">
        <f t="shared" si="0"/>
        <v>2987880</v>
      </c>
      <c r="I31" s="119"/>
      <c r="J31" s="117">
        <f>SUM(J32:J40)</f>
        <v>109799773</v>
      </c>
      <c r="K31" s="117">
        <f>SUM(K32:K40)</f>
        <v>102273022</v>
      </c>
      <c r="L31" s="117">
        <f>SUM(L32:L40)</f>
        <v>122498890</v>
      </c>
      <c r="M31" s="117">
        <f>SUM(M32:M40)</f>
        <v>151714025</v>
      </c>
      <c r="N31" s="117">
        <f>SUM(N32:N40)</f>
        <v>88588200</v>
      </c>
      <c r="O31" s="118">
        <f t="shared" si="1"/>
        <v>574873910</v>
      </c>
      <c r="P31" s="120">
        <f t="shared" si="2"/>
        <v>577861790</v>
      </c>
    </row>
    <row r="32" spans="3:16" ht="30" customHeight="1">
      <c r="C32" s="43"/>
      <c r="D32" s="36" t="s">
        <v>58</v>
      </c>
      <c r="E32" s="37"/>
      <c r="F32" s="103">
        <v>0</v>
      </c>
      <c r="G32" s="103">
        <v>0</v>
      </c>
      <c r="H32" s="127">
        <f t="shared" si="0"/>
        <v>0</v>
      </c>
      <c r="I32" s="53"/>
      <c r="J32" s="103">
        <v>6590420</v>
      </c>
      <c r="K32" s="103">
        <v>19770230</v>
      </c>
      <c r="L32" s="103">
        <v>21988920</v>
      </c>
      <c r="M32" s="103">
        <v>18445390</v>
      </c>
      <c r="N32" s="103">
        <v>4357290</v>
      </c>
      <c r="O32" s="127">
        <f t="shared" si="1"/>
        <v>71152250</v>
      </c>
      <c r="P32" s="128">
        <f t="shared" si="2"/>
        <v>71152250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21">
        <f t="shared" si="0"/>
        <v>0</v>
      </c>
      <c r="I33" s="53"/>
      <c r="J33" s="52">
        <v>0</v>
      </c>
      <c r="K33" s="52">
        <v>112010</v>
      </c>
      <c r="L33" s="52">
        <v>0</v>
      </c>
      <c r="M33" s="52">
        <v>0</v>
      </c>
      <c r="N33" s="52">
        <v>0</v>
      </c>
      <c r="O33" s="122">
        <f t="shared" si="1"/>
        <v>112010</v>
      </c>
      <c r="P33" s="124">
        <f t="shared" si="2"/>
        <v>112010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21">
        <f t="shared" si="0"/>
        <v>0</v>
      </c>
      <c r="I34" s="53"/>
      <c r="J34" s="52">
        <v>48529063</v>
      </c>
      <c r="K34" s="52">
        <v>35957038</v>
      </c>
      <c r="L34" s="52">
        <v>23064110</v>
      </c>
      <c r="M34" s="52">
        <v>18795099</v>
      </c>
      <c r="N34" s="52">
        <v>7519080</v>
      </c>
      <c r="O34" s="122">
        <f t="shared" si="1"/>
        <v>133864390</v>
      </c>
      <c r="P34" s="124">
        <f t="shared" si="2"/>
        <v>133864390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211480</v>
      </c>
      <c r="H35" s="121">
        <f t="shared" si="0"/>
        <v>211480</v>
      </c>
      <c r="I35" s="85"/>
      <c r="J35" s="52">
        <v>4158220</v>
      </c>
      <c r="K35" s="52">
        <v>3312834</v>
      </c>
      <c r="L35" s="52">
        <v>7871060</v>
      </c>
      <c r="M35" s="52">
        <v>7955596</v>
      </c>
      <c r="N35" s="52">
        <v>3924900</v>
      </c>
      <c r="O35" s="122">
        <f t="shared" si="1"/>
        <v>27222610</v>
      </c>
      <c r="P35" s="124">
        <f t="shared" si="2"/>
        <v>27434090</v>
      </c>
    </row>
    <row r="36" spans="3:16" ht="30" customHeight="1">
      <c r="C36" s="28"/>
      <c r="D36" s="36" t="s">
        <v>61</v>
      </c>
      <c r="E36" s="37"/>
      <c r="F36" s="52">
        <v>1069060</v>
      </c>
      <c r="G36" s="52">
        <v>1437610</v>
      </c>
      <c r="H36" s="121">
        <f t="shared" si="0"/>
        <v>2506670</v>
      </c>
      <c r="I36" s="85"/>
      <c r="J36" s="52">
        <v>14206630</v>
      </c>
      <c r="K36" s="52">
        <v>10263860</v>
      </c>
      <c r="L36" s="52">
        <v>14937580</v>
      </c>
      <c r="M36" s="52">
        <v>9420610</v>
      </c>
      <c r="N36" s="52">
        <v>1220340</v>
      </c>
      <c r="O36" s="122">
        <f t="shared" si="1"/>
        <v>50049020</v>
      </c>
      <c r="P36" s="124">
        <f t="shared" si="2"/>
        <v>52555690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269730</v>
      </c>
      <c r="H37" s="121">
        <f t="shared" si="0"/>
        <v>269730</v>
      </c>
      <c r="I37" s="53"/>
      <c r="J37" s="52">
        <v>35425680</v>
      </c>
      <c r="K37" s="52">
        <v>30952620</v>
      </c>
      <c r="L37" s="52">
        <v>27019340</v>
      </c>
      <c r="M37" s="52">
        <v>17301600</v>
      </c>
      <c r="N37" s="52">
        <v>8460360</v>
      </c>
      <c r="O37" s="122">
        <f t="shared" si="1"/>
        <v>119159600</v>
      </c>
      <c r="P37" s="124">
        <f t="shared" si="2"/>
        <v>119429330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21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22">
        <f t="shared" si="1"/>
        <v>0</v>
      </c>
      <c r="P38" s="124">
        <f t="shared" si="2"/>
        <v>0</v>
      </c>
    </row>
    <row r="39" spans="3:16" ht="30" customHeight="1">
      <c r="C39" s="28"/>
      <c r="D39" s="195" t="s">
        <v>64</v>
      </c>
      <c r="E39" s="202"/>
      <c r="F39" s="52">
        <v>0</v>
      </c>
      <c r="G39" s="52">
        <v>0</v>
      </c>
      <c r="H39" s="122">
        <f t="shared" si="0"/>
        <v>0</v>
      </c>
      <c r="I39" s="53"/>
      <c r="J39" s="52">
        <v>271710</v>
      </c>
      <c r="K39" s="52">
        <v>881660</v>
      </c>
      <c r="L39" s="52">
        <v>26105780</v>
      </c>
      <c r="M39" s="52">
        <v>76623690</v>
      </c>
      <c r="N39" s="52">
        <v>61934490</v>
      </c>
      <c r="O39" s="122">
        <f t="shared" si="1"/>
        <v>165817330</v>
      </c>
      <c r="P39" s="124">
        <f t="shared" si="2"/>
        <v>165817330</v>
      </c>
    </row>
    <row r="40" spans="3:16" ht="30" customHeight="1" thickBot="1">
      <c r="C40" s="38"/>
      <c r="D40" s="197" t="s">
        <v>65</v>
      </c>
      <c r="E40" s="198"/>
      <c r="F40" s="104">
        <v>0</v>
      </c>
      <c r="G40" s="104">
        <v>0</v>
      </c>
      <c r="H40" s="129">
        <f t="shared" si="0"/>
        <v>0</v>
      </c>
      <c r="I40" s="55"/>
      <c r="J40" s="104">
        <v>618050</v>
      </c>
      <c r="K40" s="104">
        <v>1022770</v>
      </c>
      <c r="L40" s="104">
        <v>1512100</v>
      </c>
      <c r="M40" s="104">
        <v>3172040</v>
      </c>
      <c r="N40" s="104">
        <v>1171740</v>
      </c>
      <c r="O40" s="129">
        <f t="shared" si="1"/>
        <v>7496700</v>
      </c>
      <c r="P40" s="130">
        <f t="shared" si="2"/>
        <v>7496700</v>
      </c>
    </row>
    <row r="41" spans="3:16" ht="30" customHeight="1">
      <c r="C41" s="25" t="s">
        <v>66</v>
      </c>
      <c r="D41" s="41"/>
      <c r="E41" s="42"/>
      <c r="F41" s="117">
        <f>SUM(F42:F45)</f>
        <v>0</v>
      </c>
      <c r="G41" s="117">
        <f>SUM(G42:G45)</f>
        <v>0</v>
      </c>
      <c r="H41" s="118">
        <f t="shared" si="0"/>
        <v>0</v>
      </c>
      <c r="I41" s="131"/>
      <c r="J41" s="117">
        <f>SUM(J42:J45)</f>
        <v>45017433</v>
      </c>
      <c r="K41" s="117">
        <f>SUM(K42:K45)</f>
        <v>46501618</v>
      </c>
      <c r="L41" s="117">
        <f>SUM(L42:L45)</f>
        <v>119830744</v>
      </c>
      <c r="M41" s="117">
        <f>SUM(M42:M45)</f>
        <v>289419000</v>
      </c>
      <c r="N41" s="117">
        <f>SUM(N42:N45)</f>
        <v>193620049</v>
      </c>
      <c r="O41" s="118">
        <f t="shared" si="1"/>
        <v>694388844</v>
      </c>
      <c r="P41" s="120">
        <f t="shared" si="2"/>
        <v>694388844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22">
        <f t="shared" si="0"/>
        <v>0</v>
      </c>
      <c r="I42" s="53"/>
      <c r="J42" s="52">
        <v>694190</v>
      </c>
      <c r="K42" s="52">
        <v>2314310</v>
      </c>
      <c r="L42" s="52">
        <v>53163702</v>
      </c>
      <c r="M42" s="52">
        <v>145362096</v>
      </c>
      <c r="N42" s="52">
        <v>114348463</v>
      </c>
      <c r="O42" s="122">
        <f>SUM(I42:N42)</f>
        <v>315882761</v>
      </c>
      <c r="P42" s="124">
        <f>SUM(O42,H42)</f>
        <v>315882761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22">
        <f t="shared" si="0"/>
        <v>0</v>
      </c>
      <c r="I43" s="53"/>
      <c r="J43" s="52">
        <v>43104293</v>
      </c>
      <c r="K43" s="52">
        <v>39353608</v>
      </c>
      <c r="L43" s="52">
        <v>55790832</v>
      </c>
      <c r="M43" s="52">
        <v>73217322</v>
      </c>
      <c r="N43" s="52">
        <v>33160658</v>
      </c>
      <c r="O43" s="122">
        <f>SUM(I43:N43)</f>
        <v>244626713</v>
      </c>
      <c r="P43" s="124">
        <f>SUM(O43,H43)</f>
        <v>244626713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22">
        <f t="shared" si="0"/>
        <v>0</v>
      </c>
      <c r="I44" s="53"/>
      <c r="J44" s="52">
        <v>0</v>
      </c>
      <c r="K44" s="52">
        <v>784900</v>
      </c>
      <c r="L44" s="52">
        <v>1111790</v>
      </c>
      <c r="M44" s="52">
        <v>5483990</v>
      </c>
      <c r="N44" s="52">
        <v>2553630</v>
      </c>
      <c r="O44" s="122">
        <f>SUM(I44:N44)</f>
        <v>9934310</v>
      </c>
      <c r="P44" s="124">
        <f>SUM(O44,H44)</f>
        <v>9934310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25">
        <f t="shared" si="0"/>
        <v>0</v>
      </c>
      <c r="I45" s="56"/>
      <c r="J45" s="54">
        <v>1218950</v>
      </c>
      <c r="K45" s="54">
        <v>4048800</v>
      </c>
      <c r="L45" s="54">
        <v>9764420</v>
      </c>
      <c r="M45" s="54">
        <v>65355592</v>
      </c>
      <c r="N45" s="54">
        <v>43557298</v>
      </c>
      <c r="O45" s="139">
        <f>SUM(I45:N45)</f>
        <v>123945060</v>
      </c>
      <c r="P45" s="140">
        <f>SUM(O45,H45)</f>
        <v>123945060</v>
      </c>
    </row>
    <row r="46" spans="3:16" ht="30" customHeight="1" thickBot="1">
      <c r="C46" s="199" t="s">
        <v>70</v>
      </c>
      <c r="D46" s="200"/>
      <c r="E46" s="200"/>
      <c r="F46" s="135">
        <f>SUM(F10,F31,F41)</f>
        <v>26513040</v>
      </c>
      <c r="G46" s="135">
        <f>SUM(G10,G31,G41)</f>
        <v>34558762</v>
      </c>
      <c r="H46" s="136">
        <f t="shared" si="0"/>
        <v>61071802</v>
      </c>
      <c r="I46" s="137"/>
      <c r="J46" s="135">
        <f>SUM(J10,J31,J41)</f>
        <v>425988092</v>
      </c>
      <c r="K46" s="135">
        <f>SUM(K10,K31,K41)</f>
        <v>354099264</v>
      </c>
      <c r="L46" s="135">
        <f>SUM(L10,L31,L41)</f>
        <v>410005700</v>
      </c>
      <c r="M46" s="135">
        <f>SUM(M10,M31,M41)</f>
        <v>613904969</v>
      </c>
      <c r="N46" s="135">
        <f>SUM(N10,N31,N41)</f>
        <v>368579557</v>
      </c>
      <c r="O46" s="136">
        <f t="shared" si="1"/>
        <v>2172577582</v>
      </c>
      <c r="P46" s="138">
        <f t="shared" si="2"/>
        <v>2233649384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17">
        <f>SUM(F49,F55,F58,F63,F67,F68)</f>
        <v>23235354</v>
      </c>
      <c r="G48" s="117">
        <f>SUM(G49,G55,G58,G63,G67,G68)</f>
        <v>29739116</v>
      </c>
      <c r="H48" s="118">
        <f t="shared" si="0"/>
        <v>52974470</v>
      </c>
      <c r="I48" s="119"/>
      <c r="J48" s="117">
        <f>SUM(J49,J55,J58,J63,J67,J68)</f>
        <v>246268496</v>
      </c>
      <c r="K48" s="117">
        <f>SUM(K49,K55,K58,K63,K67,K68)</f>
        <v>185631557</v>
      </c>
      <c r="L48" s="117">
        <f>SUM(L49,L55,L58,L63,L67,L68)</f>
        <v>151018610</v>
      </c>
      <c r="M48" s="117">
        <f>SUM(M49,M55,M58,M63,M67,M68)</f>
        <v>155216305</v>
      </c>
      <c r="N48" s="117">
        <f>SUM(N49,N55,N58,N63,N67,N68)</f>
        <v>77554984</v>
      </c>
      <c r="O48" s="118">
        <f t="shared" si="1"/>
        <v>815689952</v>
      </c>
      <c r="P48" s="120">
        <f t="shared" si="2"/>
        <v>868664422</v>
      </c>
      <c r="Q48" s="20"/>
    </row>
    <row r="49" spans="3:16" ht="30" customHeight="1">
      <c r="C49" s="28"/>
      <c r="D49" s="29" t="s">
        <v>38</v>
      </c>
      <c r="E49" s="30"/>
      <c r="F49" s="121">
        <f>SUM(F50:F54)</f>
        <v>2074701</v>
      </c>
      <c r="G49" s="121">
        <f>SUM(G50:G54)</f>
        <v>4681025</v>
      </c>
      <c r="H49" s="122">
        <f t="shared" si="0"/>
        <v>6755726</v>
      </c>
      <c r="I49" s="123"/>
      <c r="J49" s="121">
        <f>SUM(J50:J54)</f>
        <v>52715031</v>
      </c>
      <c r="K49" s="121">
        <f>SUM(K50:K54)</f>
        <v>35026398</v>
      </c>
      <c r="L49" s="121">
        <f>SUM(L50:L54)</f>
        <v>26871672</v>
      </c>
      <c r="M49" s="121">
        <f>SUM(M50:M54)</f>
        <v>32542033</v>
      </c>
      <c r="N49" s="121">
        <f>SUM(N50:N54)</f>
        <v>24329639</v>
      </c>
      <c r="O49" s="122">
        <f t="shared" si="1"/>
        <v>171484773</v>
      </c>
      <c r="P49" s="124">
        <f t="shared" si="2"/>
        <v>178240499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22">
        <f t="shared" si="0"/>
        <v>0</v>
      </c>
      <c r="I50" s="85"/>
      <c r="J50" s="52">
        <v>34188485</v>
      </c>
      <c r="K50" s="52">
        <v>19835615</v>
      </c>
      <c r="L50" s="52">
        <v>17117436</v>
      </c>
      <c r="M50" s="52">
        <v>19336953</v>
      </c>
      <c r="N50" s="52">
        <v>14032124</v>
      </c>
      <c r="O50" s="122">
        <f t="shared" si="1"/>
        <v>104510613</v>
      </c>
      <c r="P50" s="124">
        <f t="shared" si="2"/>
        <v>104510613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83511</v>
      </c>
      <c r="H51" s="122">
        <f t="shared" si="0"/>
        <v>83511</v>
      </c>
      <c r="I51" s="85"/>
      <c r="J51" s="52">
        <v>97776</v>
      </c>
      <c r="K51" s="52">
        <v>389429</v>
      </c>
      <c r="L51" s="52">
        <v>1164506</v>
      </c>
      <c r="M51" s="52">
        <v>2142994</v>
      </c>
      <c r="N51" s="52">
        <v>3197205</v>
      </c>
      <c r="O51" s="122">
        <f t="shared" si="1"/>
        <v>6991910</v>
      </c>
      <c r="P51" s="124">
        <f t="shared" si="2"/>
        <v>7075421</v>
      </c>
    </row>
    <row r="52" spans="3:16" ht="30" customHeight="1">
      <c r="C52" s="28"/>
      <c r="D52" s="29"/>
      <c r="E52" s="31" t="s">
        <v>41</v>
      </c>
      <c r="F52" s="52">
        <v>976796</v>
      </c>
      <c r="G52" s="52">
        <v>2294492</v>
      </c>
      <c r="H52" s="122">
        <f t="shared" si="0"/>
        <v>3271288</v>
      </c>
      <c r="I52" s="85"/>
      <c r="J52" s="52">
        <v>8833319</v>
      </c>
      <c r="K52" s="52">
        <v>6733301</v>
      </c>
      <c r="L52" s="52">
        <v>3918582</v>
      </c>
      <c r="M52" s="52">
        <v>6166070</v>
      </c>
      <c r="N52" s="52">
        <v>5032410</v>
      </c>
      <c r="O52" s="122">
        <f t="shared" si="1"/>
        <v>30683682</v>
      </c>
      <c r="P52" s="124">
        <f t="shared" si="2"/>
        <v>33954970</v>
      </c>
    </row>
    <row r="53" spans="3:16" ht="30" customHeight="1">
      <c r="C53" s="28"/>
      <c r="D53" s="29"/>
      <c r="E53" s="31" t="s">
        <v>42</v>
      </c>
      <c r="F53" s="52">
        <v>660984</v>
      </c>
      <c r="G53" s="52">
        <v>1751725</v>
      </c>
      <c r="H53" s="122">
        <f t="shared" si="0"/>
        <v>2412709</v>
      </c>
      <c r="I53" s="85"/>
      <c r="J53" s="52">
        <v>4613059</v>
      </c>
      <c r="K53" s="52">
        <v>3321626</v>
      </c>
      <c r="L53" s="52">
        <v>1569292</v>
      </c>
      <c r="M53" s="52">
        <v>1894147</v>
      </c>
      <c r="N53" s="52">
        <v>725966</v>
      </c>
      <c r="O53" s="122">
        <f t="shared" si="1"/>
        <v>12124090</v>
      </c>
      <c r="P53" s="124">
        <f t="shared" si="2"/>
        <v>14536799</v>
      </c>
    </row>
    <row r="54" spans="3:16" ht="30" customHeight="1">
      <c r="C54" s="28"/>
      <c r="D54" s="29"/>
      <c r="E54" s="31" t="s">
        <v>43</v>
      </c>
      <c r="F54" s="52">
        <v>436921</v>
      </c>
      <c r="G54" s="52">
        <v>551297</v>
      </c>
      <c r="H54" s="122">
        <f t="shared" si="0"/>
        <v>988218</v>
      </c>
      <c r="I54" s="85"/>
      <c r="J54" s="52">
        <v>4982392</v>
      </c>
      <c r="K54" s="52">
        <v>4746427</v>
      </c>
      <c r="L54" s="52">
        <v>3101856</v>
      </c>
      <c r="M54" s="52">
        <v>3001869</v>
      </c>
      <c r="N54" s="52">
        <v>1341934</v>
      </c>
      <c r="O54" s="122">
        <f t="shared" si="1"/>
        <v>17174478</v>
      </c>
      <c r="P54" s="124">
        <f t="shared" si="2"/>
        <v>18162696</v>
      </c>
    </row>
    <row r="55" spans="3:16" ht="30" customHeight="1">
      <c r="C55" s="28"/>
      <c r="D55" s="32" t="s">
        <v>44</v>
      </c>
      <c r="E55" s="33"/>
      <c r="F55" s="121">
        <f>SUM(F56:F57)</f>
        <v>6002069</v>
      </c>
      <c r="G55" s="121">
        <f>SUM(G56:G57)</f>
        <v>10204089</v>
      </c>
      <c r="H55" s="122">
        <f t="shared" si="0"/>
        <v>16206158</v>
      </c>
      <c r="I55" s="123"/>
      <c r="J55" s="121">
        <f>SUM(J56:J57)</f>
        <v>114252687</v>
      </c>
      <c r="K55" s="121">
        <f>SUM(K56:K57)</f>
        <v>87065899</v>
      </c>
      <c r="L55" s="121">
        <f>SUM(L56:L57)</f>
        <v>58401012</v>
      </c>
      <c r="M55" s="121">
        <f>SUM(M56:M57)</f>
        <v>57852088</v>
      </c>
      <c r="N55" s="121">
        <f>SUM(N56:N57)</f>
        <v>25117680</v>
      </c>
      <c r="O55" s="122">
        <f t="shared" si="1"/>
        <v>342689366</v>
      </c>
      <c r="P55" s="124">
        <f t="shared" si="2"/>
        <v>358895524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22">
        <f t="shared" si="0"/>
        <v>0</v>
      </c>
      <c r="I56" s="85"/>
      <c r="J56" s="52">
        <v>92491370</v>
      </c>
      <c r="K56" s="52">
        <v>70062246</v>
      </c>
      <c r="L56" s="52">
        <v>49122759</v>
      </c>
      <c r="M56" s="52">
        <v>50184309</v>
      </c>
      <c r="N56" s="52">
        <v>22988820</v>
      </c>
      <c r="O56" s="122">
        <f t="shared" si="1"/>
        <v>284849504</v>
      </c>
      <c r="P56" s="124">
        <f t="shared" si="2"/>
        <v>284849504</v>
      </c>
    </row>
    <row r="57" spans="3:16" ht="30" customHeight="1">
      <c r="C57" s="28"/>
      <c r="D57" s="29"/>
      <c r="E57" s="31" t="s">
        <v>46</v>
      </c>
      <c r="F57" s="52">
        <v>6002069</v>
      </c>
      <c r="G57" s="52">
        <v>10204089</v>
      </c>
      <c r="H57" s="122">
        <f t="shared" si="0"/>
        <v>16206158</v>
      </c>
      <c r="I57" s="85"/>
      <c r="J57" s="52">
        <v>21761317</v>
      </c>
      <c r="K57" s="52">
        <v>17003653</v>
      </c>
      <c r="L57" s="52">
        <v>9278253</v>
      </c>
      <c r="M57" s="52">
        <v>7667779</v>
      </c>
      <c r="N57" s="52">
        <v>2128860</v>
      </c>
      <c r="O57" s="122">
        <f t="shared" si="1"/>
        <v>57839862</v>
      </c>
      <c r="P57" s="124">
        <f t="shared" si="2"/>
        <v>74046020</v>
      </c>
    </row>
    <row r="58" spans="3:16" ht="30" customHeight="1">
      <c r="C58" s="28"/>
      <c r="D58" s="32" t="s">
        <v>47</v>
      </c>
      <c r="E58" s="33"/>
      <c r="F58" s="121">
        <f>SUM(F59:F62)</f>
        <v>175213</v>
      </c>
      <c r="G58" s="121">
        <f>SUM(G59:G62)</f>
        <v>291789</v>
      </c>
      <c r="H58" s="122">
        <f t="shared" si="0"/>
        <v>467002</v>
      </c>
      <c r="I58" s="123"/>
      <c r="J58" s="121">
        <f>SUM(J59:J62)</f>
        <v>8613123</v>
      </c>
      <c r="K58" s="121">
        <f>SUM(K59:K62)</f>
        <v>8723485</v>
      </c>
      <c r="L58" s="121">
        <f>SUM(L59:L62)</f>
        <v>24515794</v>
      </c>
      <c r="M58" s="121">
        <f>SUM(M59:M62)</f>
        <v>26408581</v>
      </c>
      <c r="N58" s="121">
        <f>SUM(N59:N62)</f>
        <v>10302764</v>
      </c>
      <c r="O58" s="122">
        <f t="shared" si="1"/>
        <v>78563747</v>
      </c>
      <c r="P58" s="124">
        <f t="shared" si="2"/>
        <v>79030749</v>
      </c>
    </row>
    <row r="59" spans="3:16" ht="30" customHeight="1">
      <c r="C59" s="28"/>
      <c r="D59" s="29"/>
      <c r="E59" s="31" t="s">
        <v>48</v>
      </c>
      <c r="F59" s="52">
        <v>110369</v>
      </c>
      <c r="G59" s="52">
        <v>291789</v>
      </c>
      <c r="H59" s="122">
        <f t="shared" si="0"/>
        <v>402158</v>
      </c>
      <c r="I59" s="85"/>
      <c r="J59" s="52">
        <v>7297980</v>
      </c>
      <c r="K59" s="52">
        <v>7766821</v>
      </c>
      <c r="L59" s="52">
        <v>23068566</v>
      </c>
      <c r="M59" s="52">
        <v>25596255</v>
      </c>
      <c r="N59" s="52">
        <v>10130495</v>
      </c>
      <c r="O59" s="122">
        <f t="shared" si="1"/>
        <v>73860117</v>
      </c>
      <c r="P59" s="124">
        <f t="shared" si="2"/>
        <v>74262275</v>
      </c>
    </row>
    <row r="60" spans="3:16" ht="30" customHeight="1">
      <c r="C60" s="28"/>
      <c r="D60" s="29"/>
      <c r="E60" s="34" t="s">
        <v>49</v>
      </c>
      <c r="F60" s="52">
        <v>64844</v>
      </c>
      <c r="G60" s="52">
        <v>0</v>
      </c>
      <c r="H60" s="122">
        <f t="shared" si="0"/>
        <v>64844</v>
      </c>
      <c r="I60" s="85"/>
      <c r="J60" s="52">
        <v>1315143</v>
      </c>
      <c r="K60" s="52">
        <v>956664</v>
      </c>
      <c r="L60" s="52">
        <v>1447228</v>
      </c>
      <c r="M60" s="52">
        <v>812326</v>
      </c>
      <c r="N60" s="52">
        <v>172269</v>
      </c>
      <c r="O60" s="122">
        <f t="shared" si="1"/>
        <v>4703630</v>
      </c>
      <c r="P60" s="124">
        <f t="shared" si="2"/>
        <v>4768474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22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22">
        <f t="shared" si="1"/>
        <v>0</v>
      </c>
      <c r="P61" s="124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22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22">
        <f t="shared" si="1"/>
        <v>0</v>
      </c>
      <c r="P62" s="124">
        <f t="shared" si="2"/>
        <v>0</v>
      </c>
    </row>
    <row r="63" spans="3:16" ht="30" customHeight="1">
      <c r="C63" s="28"/>
      <c r="D63" s="32" t="s">
        <v>51</v>
      </c>
      <c r="E63" s="33"/>
      <c r="F63" s="121">
        <f>SUM(F64:F66)</f>
        <v>8688025</v>
      </c>
      <c r="G63" s="121">
        <f>SUM(G64:G66)</f>
        <v>7999933</v>
      </c>
      <c r="H63" s="122">
        <f t="shared" si="0"/>
        <v>16687958</v>
      </c>
      <c r="I63" s="123"/>
      <c r="J63" s="121">
        <f>SUM(J64:J66)</f>
        <v>15671173</v>
      </c>
      <c r="K63" s="121">
        <f>SUM(K64:K66)</f>
        <v>19021696</v>
      </c>
      <c r="L63" s="121">
        <f>SUM(L64:L66)</f>
        <v>14090387</v>
      </c>
      <c r="M63" s="121">
        <f>SUM(M64:M66)</f>
        <v>11102808</v>
      </c>
      <c r="N63" s="121">
        <f>SUM(N64:N66)</f>
        <v>4896602</v>
      </c>
      <c r="O63" s="122">
        <f t="shared" si="1"/>
        <v>64782666</v>
      </c>
      <c r="P63" s="124">
        <f t="shared" si="2"/>
        <v>81470624</v>
      </c>
    </row>
    <row r="64" spans="3:16" ht="30" customHeight="1">
      <c r="C64" s="28"/>
      <c r="D64" s="29"/>
      <c r="E64" s="34" t="s">
        <v>52</v>
      </c>
      <c r="F64" s="52">
        <v>4589568</v>
      </c>
      <c r="G64" s="52">
        <v>6193068</v>
      </c>
      <c r="H64" s="122">
        <f t="shared" si="0"/>
        <v>10782636</v>
      </c>
      <c r="I64" s="85"/>
      <c r="J64" s="52">
        <v>12699651</v>
      </c>
      <c r="K64" s="52">
        <v>17282384</v>
      </c>
      <c r="L64" s="52">
        <v>13030063</v>
      </c>
      <c r="M64" s="52">
        <v>10463664</v>
      </c>
      <c r="N64" s="52">
        <v>4827104</v>
      </c>
      <c r="O64" s="122">
        <f t="shared" si="1"/>
        <v>58302866</v>
      </c>
      <c r="P64" s="124">
        <f t="shared" si="2"/>
        <v>69085502</v>
      </c>
    </row>
    <row r="65" spans="3:16" ht="30" customHeight="1">
      <c r="C65" s="28"/>
      <c r="D65" s="29"/>
      <c r="E65" s="34" t="s">
        <v>53</v>
      </c>
      <c r="F65" s="52">
        <v>517822</v>
      </c>
      <c r="G65" s="52">
        <v>453861</v>
      </c>
      <c r="H65" s="122">
        <f t="shared" si="0"/>
        <v>971683</v>
      </c>
      <c r="I65" s="85"/>
      <c r="J65" s="52">
        <v>528702</v>
      </c>
      <c r="K65" s="52">
        <v>601152</v>
      </c>
      <c r="L65" s="52">
        <v>399049</v>
      </c>
      <c r="M65" s="52">
        <v>307494</v>
      </c>
      <c r="N65" s="52">
        <v>69498</v>
      </c>
      <c r="O65" s="122">
        <f t="shared" si="1"/>
        <v>1905895</v>
      </c>
      <c r="P65" s="124">
        <f t="shared" si="2"/>
        <v>2877578</v>
      </c>
    </row>
    <row r="66" spans="3:16" ht="30" customHeight="1">
      <c r="C66" s="28"/>
      <c r="D66" s="29"/>
      <c r="E66" s="34" t="s">
        <v>54</v>
      </c>
      <c r="F66" s="52">
        <v>3580635</v>
      </c>
      <c r="G66" s="52">
        <v>1353004</v>
      </c>
      <c r="H66" s="122">
        <f t="shared" si="0"/>
        <v>4933639</v>
      </c>
      <c r="I66" s="85"/>
      <c r="J66" s="52">
        <v>2442820</v>
      </c>
      <c r="K66" s="52">
        <v>1138160</v>
      </c>
      <c r="L66" s="52">
        <v>661275</v>
      </c>
      <c r="M66" s="52">
        <v>331650</v>
      </c>
      <c r="N66" s="52">
        <v>0</v>
      </c>
      <c r="O66" s="122">
        <f t="shared" si="1"/>
        <v>4573905</v>
      </c>
      <c r="P66" s="124">
        <f t="shared" si="2"/>
        <v>9507544</v>
      </c>
    </row>
    <row r="67" spans="3:16" ht="30" customHeight="1">
      <c r="C67" s="28"/>
      <c r="D67" s="36" t="s">
        <v>55</v>
      </c>
      <c r="E67" s="37"/>
      <c r="F67" s="52">
        <v>1205186</v>
      </c>
      <c r="G67" s="52">
        <v>1266078</v>
      </c>
      <c r="H67" s="122">
        <f t="shared" si="0"/>
        <v>2471264</v>
      </c>
      <c r="I67" s="85"/>
      <c r="J67" s="52">
        <v>12150425</v>
      </c>
      <c r="K67" s="52">
        <v>11872175</v>
      </c>
      <c r="L67" s="52">
        <v>10047069</v>
      </c>
      <c r="M67" s="52">
        <v>14422636</v>
      </c>
      <c r="N67" s="52">
        <v>7953326</v>
      </c>
      <c r="O67" s="122">
        <f t="shared" si="1"/>
        <v>56445631</v>
      </c>
      <c r="P67" s="124">
        <f t="shared" si="2"/>
        <v>58916895</v>
      </c>
    </row>
    <row r="68" spans="3:16" ht="30" customHeight="1" thickBot="1">
      <c r="C68" s="38"/>
      <c r="D68" s="39" t="s">
        <v>56</v>
      </c>
      <c r="E68" s="40"/>
      <c r="F68" s="54">
        <v>5090160</v>
      </c>
      <c r="G68" s="54">
        <v>5296202</v>
      </c>
      <c r="H68" s="125">
        <f t="shared" si="0"/>
        <v>10386362</v>
      </c>
      <c r="I68" s="86"/>
      <c r="J68" s="54">
        <v>42866057</v>
      </c>
      <c r="K68" s="54">
        <v>23921904</v>
      </c>
      <c r="L68" s="54">
        <v>17092676</v>
      </c>
      <c r="M68" s="54">
        <v>12888159</v>
      </c>
      <c r="N68" s="54">
        <v>4954973</v>
      </c>
      <c r="O68" s="125">
        <f t="shared" si="1"/>
        <v>101723769</v>
      </c>
      <c r="P68" s="126">
        <f t="shared" si="2"/>
        <v>112110131</v>
      </c>
    </row>
    <row r="69" spans="3:16" ht="30" customHeight="1">
      <c r="C69" s="25" t="s">
        <v>57</v>
      </c>
      <c r="D69" s="41"/>
      <c r="E69" s="42"/>
      <c r="F69" s="117">
        <f>SUM(F70:F78)</f>
        <v>915543</v>
      </c>
      <c r="G69" s="117">
        <f>SUM(G70:G78)</f>
        <v>1726938</v>
      </c>
      <c r="H69" s="118">
        <f t="shared" si="0"/>
        <v>2642481</v>
      </c>
      <c r="I69" s="119"/>
      <c r="J69" s="117">
        <f>SUM(J70:J78)</f>
        <v>97888134</v>
      </c>
      <c r="K69" s="117">
        <f>SUM(K70:K78)</f>
        <v>91389315</v>
      </c>
      <c r="L69" s="117">
        <f>SUM(L70:L78)</f>
        <v>109269565</v>
      </c>
      <c r="M69" s="117">
        <f>SUM(M70:M78)</f>
        <v>135637913</v>
      </c>
      <c r="N69" s="117">
        <f>SUM(N70:N78)</f>
        <v>79008209</v>
      </c>
      <c r="O69" s="118">
        <f t="shared" si="1"/>
        <v>513193136</v>
      </c>
      <c r="P69" s="120">
        <f t="shared" si="2"/>
        <v>515835617</v>
      </c>
    </row>
    <row r="70" spans="3:16" ht="30" customHeight="1">
      <c r="C70" s="43"/>
      <c r="D70" s="36" t="s">
        <v>58</v>
      </c>
      <c r="E70" s="37"/>
      <c r="F70" s="103">
        <v>0</v>
      </c>
      <c r="G70" s="103">
        <v>0</v>
      </c>
      <c r="H70" s="127">
        <f t="shared" si="0"/>
        <v>0</v>
      </c>
      <c r="I70" s="53"/>
      <c r="J70" s="103">
        <v>5885797</v>
      </c>
      <c r="K70" s="103">
        <v>17713777</v>
      </c>
      <c r="L70" s="103">
        <v>19607570</v>
      </c>
      <c r="M70" s="103">
        <v>16528495</v>
      </c>
      <c r="N70" s="103">
        <v>3896587</v>
      </c>
      <c r="O70" s="127">
        <f t="shared" si="1"/>
        <v>63632226</v>
      </c>
      <c r="P70" s="128">
        <f t="shared" si="2"/>
        <v>63632226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21">
        <f t="shared" si="0"/>
        <v>0</v>
      </c>
      <c r="I71" s="53"/>
      <c r="J71" s="52">
        <v>0</v>
      </c>
      <c r="K71" s="52">
        <v>100809</v>
      </c>
      <c r="L71" s="52">
        <v>0</v>
      </c>
      <c r="M71" s="52">
        <v>0</v>
      </c>
      <c r="N71" s="52">
        <v>0</v>
      </c>
      <c r="O71" s="122">
        <f t="shared" si="1"/>
        <v>100809</v>
      </c>
      <c r="P71" s="124">
        <f t="shared" si="2"/>
        <v>100809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21">
        <f t="shared" si="0"/>
        <v>0</v>
      </c>
      <c r="I72" s="53"/>
      <c r="J72" s="52">
        <v>43326725</v>
      </c>
      <c r="K72" s="52">
        <v>32137746</v>
      </c>
      <c r="L72" s="52">
        <v>20586635</v>
      </c>
      <c r="M72" s="52">
        <v>16868767</v>
      </c>
      <c r="N72" s="52">
        <v>6767172</v>
      </c>
      <c r="O72" s="122">
        <f t="shared" si="1"/>
        <v>119687045</v>
      </c>
      <c r="P72" s="124">
        <f t="shared" si="2"/>
        <v>119687045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190332</v>
      </c>
      <c r="H73" s="121">
        <f t="shared" si="0"/>
        <v>190332</v>
      </c>
      <c r="I73" s="85"/>
      <c r="J73" s="52">
        <v>3716315</v>
      </c>
      <c r="K73" s="52">
        <v>2948194</v>
      </c>
      <c r="L73" s="52">
        <v>7083954</v>
      </c>
      <c r="M73" s="52">
        <v>7134139</v>
      </c>
      <c r="N73" s="52">
        <v>3532410</v>
      </c>
      <c r="O73" s="122">
        <f t="shared" si="1"/>
        <v>24415012</v>
      </c>
      <c r="P73" s="124">
        <f t="shared" si="2"/>
        <v>24605344</v>
      </c>
    </row>
    <row r="74" spans="3:16" ht="30" customHeight="1">
      <c r="C74" s="28"/>
      <c r="D74" s="36" t="s">
        <v>61</v>
      </c>
      <c r="E74" s="37"/>
      <c r="F74" s="52">
        <v>915543</v>
      </c>
      <c r="G74" s="52">
        <v>1293849</v>
      </c>
      <c r="H74" s="121">
        <f t="shared" si="0"/>
        <v>2209392</v>
      </c>
      <c r="I74" s="85"/>
      <c r="J74" s="52">
        <v>12589421</v>
      </c>
      <c r="K74" s="52">
        <v>9157301</v>
      </c>
      <c r="L74" s="52">
        <v>13315472</v>
      </c>
      <c r="M74" s="52">
        <v>8358055</v>
      </c>
      <c r="N74" s="52">
        <v>1047006</v>
      </c>
      <c r="O74" s="122">
        <f t="shared" si="1"/>
        <v>44467255</v>
      </c>
      <c r="P74" s="124">
        <f t="shared" si="2"/>
        <v>46676647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242757</v>
      </c>
      <c r="H75" s="121">
        <f aca="true" t="shared" si="3" ref="H75:H84">SUM(F75:G75)</f>
        <v>242757</v>
      </c>
      <c r="I75" s="53"/>
      <c r="J75" s="52">
        <v>31569092</v>
      </c>
      <c r="K75" s="52">
        <v>27617501</v>
      </c>
      <c r="L75" s="52">
        <v>24062580</v>
      </c>
      <c r="M75" s="52">
        <v>15447920</v>
      </c>
      <c r="N75" s="52">
        <v>7527090</v>
      </c>
      <c r="O75" s="122">
        <f aca="true" t="shared" si="4" ref="O75:O84">SUM(I75:N75)</f>
        <v>106224183</v>
      </c>
      <c r="P75" s="124">
        <f aca="true" t="shared" si="5" ref="P75:P84">SUM(O75,H75)</f>
        <v>106466940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21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22">
        <f t="shared" si="4"/>
        <v>0</v>
      </c>
      <c r="P76" s="124">
        <f t="shared" si="5"/>
        <v>0</v>
      </c>
    </row>
    <row r="77" spans="3:16" ht="30" customHeight="1">
      <c r="C77" s="28"/>
      <c r="D77" s="195" t="s">
        <v>64</v>
      </c>
      <c r="E77" s="202"/>
      <c r="F77" s="52">
        <v>0</v>
      </c>
      <c r="G77" s="52">
        <v>0</v>
      </c>
      <c r="H77" s="122">
        <f t="shared" si="3"/>
        <v>0</v>
      </c>
      <c r="I77" s="53"/>
      <c r="J77" s="52">
        <v>244539</v>
      </c>
      <c r="K77" s="52">
        <v>793494</v>
      </c>
      <c r="L77" s="52">
        <v>23339657</v>
      </c>
      <c r="M77" s="52">
        <v>68535715</v>
      </c>
      <c r="N77" s="52">
        <v>55261680</v>
      </c>
      <c r="O77" s="122">
        <f t="shared" si="4"/>
        <v>148175085</v>
      </c>
      <c r="P77" s="124">
        <f t="shared" si="5"/>
        <v>148175085</v>
      </c>
    </row>
    <row r="78" spans="3:16" ht="30" customHeight="1" thickBot="1">
      <c r="C78" s="38"/>
      <c r="D78" s="197" t="s">
        <v>65</v>
      </c>
      <c r="E78" s="198"/>
      <c r="F78" s="104">
        <v>0</v>
      </c>
      <c r="G78" s="104">
        <v>0</v>
      </c>
      <c r="H78" s="129">
        <f t="shared" si="3"/>
        <v>0</v>
      </c>
      <c r="I78" s="55"/>
      <c r="J78" s="104">
        <v>556245</v>
      </c>
      <c r="K78" s="104">
        <v>920493</v>
      </c>
      <c r="L78" s="104">
        <v>1273697</v>
      </c>
      <c r="M78" s="104">
        <v>2764822</v>
      </c>
      <c r="N78" s="104">
        <v>976264</v>
      </c>
      <c r="O78" s="129">
        <f t="shared" si="4"/>
        <v>6491521</v>
      </c>
      <c r="P78" s="130">
        <f t="shared" si="5"/>
        <v>6491521</v>
      </c>
    </row>
    <row r="79" spans="3:16" ht="30" customHeight="1">
      <c r="C79" s="25" t="s">
        <v>66</v>
      </c>
      <c r="D79" s="41"/>
      <c r="E79" s="42"/>
      <c r="F79" s="117">
        <f>SUM(F80:F83)</f>
        <v>0</v>
      </c>
      <c r="G79" s="117">
        <f>SUM(G80:G83)</f>
        <v>0</v>
      </c>
      <c r="H79" s="118">
        <f t="shared" si="3"/>
        <v>0</v>
      </c>
      <c r="I79" s="131"/>
      <c r="J79" s="117">
        <f>SUM(J80:J83)</f>
        <v>40251203</v>
      </c>
      <c r="K79" s="117">
        <f>SUM(K80:K83)</f>
        <v>41577489</v>
      </c>
      <c r="L79" s="117">
        <f>SUM(L80:L83)</f>
        <v>107227847</v>
      </c>
      <c r="M79" s="117">
        <f>SUM(M80:M83)</f>
        <v>259006165</v>
      </c>
      <c r="N79" s="117">
        <f>SUM(N80:N83)</f>
        <v>173324816</v>
      </c>
      <c r="O79" s="118">
        <f t="shared" si="4"/>
        <v>621387520</v>
      </c>
      <c r="P79" s="120">
        <f t="shared" si="5"/>
        <v>621387520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22">
        <f t="shared" si="3"/>
        <v>0</v>
      </c>
      <c r="I80" s="53"/>
      <c r="J80" s="52">
        <v>624771</v>
      </c>
      <c r="K80" s="52">
        <v>2082879</v>
      </c>
      <c r="L80" s="52">
        <v>47731470</v>
      </c>
      <c r="M80" s="52">
        <v>130119346</v>
      </c>
      <c r="N80" s="52">
        <v>102479650</v>
      </c>
      <c r="O80" s="122">
        <f t="shared" si="4"/>
        <v>283038116</v>
      </c>
      <c r="P80" s="124">
        <f t="shared" si="5"/>
        <v>283038116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22">
        <f t="shared" si="3"/>
        <v>0</v>
      </c>
      <c r="I81" s="53"/>
      <c r="J81" s="52">
        <v>38529377</v>
      </c>
      <c r="K81" s="52">
        <v>35215650</v>
      </c>
      <c r="L81" s="52">
        <v>49741764</v>
      </c>
      <c r="M81" s="52">
        <v>65532932</v>
      </c>
      <c r="N81" s="52">
        <v>29576274</v>
      </c>
      <c r="O81" s="122">
        <f t="shared" si="4"/>
        <v>218595997</v>
      </c>
      <c r="P81" s="124">
        <f t="shared" si="5"/>
        <v>218595997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22">
        <f t="shared" si="3"/>
        <v>0</v>
      </c>
      <c r="I82" s="53"/>
      <c r="J82" s="52">
        <v>0</v>
      </c>
      <c r="K82" s="52">
        <v>706410</v>
      </c>
      <c r="L82" s="52">
        <v>1000611</v>
      </c>
      <c r="M82" s="52">
        <v>4935591</v>
      </c>
      <c r="N82" s="52">
        <v>2298267</v>
      </c>
      <c r="O82" s="122">
        <f t="shared" si="4"/>
        <v>8940879</v>
      </c>
      <c r="P82" s="124">
        <f t="shared" si="5"/>
        <v>8940879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25">
        <f t="shared" si="3"/>
        <v>0</v>
      </c>
      <c r="I83" s="56"/>
      <c r="J83" s="54">
        <v>1097055</v>
      </c>
      <c r="K83" s="54">
        <v>3572550</v>
      </c>
      <c r="L83" s="54">
        <v>8754002</v>
      </c>
      <c r="M83" s="54">
        <v>58418296</v>
      </c>
      <c r="N83" s="54">
        <v>38970625</v>
      </c>
      <c r="O83" s="125">
        <f t="shared" si="4"/>
        <v>110812528</v>
      </c>
      <c r="P83" s="126">
        <f t="shared" si="5"/>
        <v>110812528</v>
      </c>
    </row>
    <row r="84" spans="3:16" ht="30" customHeight="1" thickBot="1">
      <c r="C84" s="199" t="s">
        <v>70</v>
      </c>
      <c r="D84" s="200"/>
      <c r="E84" s="200"/>
      <c r="F84" s="135">
        <f>SUM(F48,F69,F79)</f>
        <v>24150897</v>
      </c>
      <c r="G84" s="135">
        <f>SUM(G48,G69,G79)</f>
        <v>31466054</v>
      </c>
      <c r="H84" s="136">
        <f t="shared" si="3"/>
        <v>55616951</v>
      </c>
      <c r="I84" s="137"/>
      <c r="J84" s="135">
        <f>SUM(J48,J69,J79)</f>
        <v>384407833</v>
      </c>
      <c r="K84" s="135">
        <f>SUM(K48,K69,K79)</f>
        <v>318598361</v>
      </c>
      <c r="L84" s="135">
        <f>SUM(L48,L69,L79)</f>
        <v>367516022</v>
      </c>
      <c r="M84" s="135">
        <f>SUM(M48,M69,M79)</f>
        <v>549860383</v>
      </c>
      <c r="N84" s="135">
        <f>SUM(N48,N69,N79)</f>
        <v>329888009</v>
      </c>
      <c r="O84" s="136">
        <f t="shared" si="4"/>
        <v>1950270608</v>
      </c>
      <c r="P84" s="138">
        <f t="shared" si="5"/>
        <v>2005887559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5" bottom="0.1968503937007874" header="0.5118110236220472" footer="0.37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2022-11-17T09:24:07Z</cp:lastPrinted>
  <dcterms:created xsi:type="dcterms:W3CDTF">2012-04-10T04:28:23Z</dcterms:created>
  <dcterms:modified xsi:type="dcterms:W3CDTF">2022-11-17T09:24:23Z</dcterms:modified>
  <cp:category/>
  <cp:version/>
  <cp:contentType/>
  <cp:contentStatus/>
</cp:coreProperties>
</file>