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<sst xmlns="http://schemas.openxmlformats.org/spreadsheetml/2006/main" count="283" uniqueCount="93">
  <si>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</si>
  <si>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</si>
  <si>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</si>
  <si>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</si>
  <si>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</si>
  <si>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</si>
  <si>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</si>
  <si>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</si>
  <si>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</si>
  <si>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</si>
  <si>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</si>
  <si>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</si>
  <si>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</si>
  <si>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</si>
  <si>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</si>
  <si>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</si>
  <si>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</si>
  <si>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</si>
  <si>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</si>
  <si>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</si>
  <si>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</si>
  <si>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</si>
  <si>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</si>
  <si>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</si>
  <si>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</si>
  <si>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</si>
  <si>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</si>
  <si>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</si>
  <si>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</si>
  <si>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</si>
  <si>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</si>
  <si>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</si>
  <si>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</si>
  <si>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</si>
  <si>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</si>
  <si>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</si>
  <si>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</si>
  <si>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</si>
  <si>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</si>
  <si>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</si>
  <si>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</si>
  <si>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</si>
  <si>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</si>
  <si>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</si>
  <si>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</si>
  <si>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</si>
  <si>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</si>
  <si>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</si>
  <si>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</si>
  <si>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</si>
  <si>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</si>
  <si>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</si>
  <si>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</si>
  <si>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</si>
  <si>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</si>
  <si>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</si>
  <si>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</si>
  <si>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</si>
  <si>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</si>
  <si>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</si>
  <si>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</si>
  <si>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</si>
  <si>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</si>
  <si>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</si>
  <si>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</si>
  <si>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</si>
  <si>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</si>
  <si>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</si>
  <si>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</si>
  <si>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</si>
  <si>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</si>
  <si>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</si>
  <si>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</si>
  <si>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</si>
  <si>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</si>
  <si>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</si>
  <si>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</si>
  <si>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</si>
  <si>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</si>
  <si>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</si>
  <si>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</si>
  <si>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</si>
  <si>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</si>
  <si>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</si>
  <si>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</si>
  <si>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</si>
  <si>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</si>
  <si>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</si>
  <si>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</si>
  <si>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</si>
  <si>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</si>
  <si>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04年 11月分）</t>
  </si>
  <si>
    <t>（令和 04年 11月分）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</si>
</sst>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thin"/>
      <bottom style="thin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6" fontId="48" fillId="0" borderId="45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6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178" fontId="48" fillId="0" borderId="53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 applyProtection="1">
      <alignment vertical="center" shrinkToFit="1"/>
      <protection locked="0"/>
    </xf>
    <xf numFmtId="178" fontId="48" fillId="0" borderId="57" xfId="0" applyNumberFormat="1" applyFont="1" applyFill="1" applyBorder="1" applyAlignment="1" applyProtection="1">
      <alignment vertical="center" shrinkToFit="1"/>
      <protection locked="0"/>
    </xf>
    <xf numFmtId="0" fontId="48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62" xfId="0" applyNumberFormat="1" applyFont="1" applyFill="1" applyBorder="1" applyAlignment="1">
      <alignment vertical="center"/>
    </xf>
    <xf numFmtId="178" fontId="48" fillId="0" borderId="63" xfId="0" applyNumberFormat="1" applyFont="1" applyFill="1" applyBorder="1" applyAlignment="1">
      <alignment vertical="center"/>
    </xf>
    <xf numFmtId="178" fontId="48" fillId="0" borderId="64" xfId="0" applyNumberFormat="1" applyFont="1" applyFill="1" applyBorder="1" applyAlignment="1">
      <alignment vertical="center"/>
    </xf>
    <xf numFmtId="178" fontId="48" fillId="0" borderId="62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65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8" fontId="48" fillId="0" borderId="77" xfId="0" applyNumberFormat="1" applyFont="1" applyFill="1" applyBorder="1" applyAlignment="1" applyProtection="1">
      <alignment vertical="center" shrinkToFit="1"/>
      <protection/>
    </xf>
    <xf numFmtId="176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8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79" xfId="0" applyNumberFormat="1" applyFont="1" applyFill="1" applyBorder="1" applyAlignment="1" applyProtection="1">
      <alignment vertical="center" shrinkToFit="1"/>
      <protection/>
    </xf>
    <xf numFmtId="178" fontId="48" fillId="0" borderId="80" xfId="0" applyNumberFormat="1" applyFont="1" applyFill="1" applyBorder="1" applyAlignment="1" applyProtection="1">
      <alignment vertical="center" shrinkToFit="1"/>
      <protection/>
    </xf>
    <xf numFmtId="178" fontId="48" fillId="0" borderId="81" xfId="0" applyNumberFormat="1" applyFont="1" applyFill="1" applyBorder="1" applyAlignment="1" applyProtection="1">
      <alignment vertical="center" shrinkToFit="1"/>
      <protection/>
    </xf>
    <xf numFmtId="178" fontId="48" fillId="0" borderId="82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>
      <alignment vertical="center" shrinkToFit="1"/>
    </xf>
    <xf numFmtId="178" fontId="48" fillId="0" borderId="73" xfId="0" applyNumberFormat="1" applyFont="1" applyFill="1" applyBorder="1" applyAlignment="1">
      <alignment vertical="center" shrinkToFit="1"/>
    </xf>
    <xf numFmtId="0" fontId="48" fillId="0" borderId="58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84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178" fontId="52" fillId="0" borderId="87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86" xfId="0" applyNumberFormat="1" applyFont="1" applyFill="1" applyBorder="1" applyAlignment="1">
      <alignment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5" xfId="0" applyFont="1" applyFill="1" applyBorder="1" applyAlignment="1">
      <alignment horizontal="center" vertical="center"/>
    </xf>
    <xf numFmtId="0" fontId="48" fillId="0" borderId="96" xfId="0" applyFont="1" applyFill="1" applyBorder="1" applyAlignment="1">
      <alignment horizontal="center" vertical="center"/>
    </xf>
    <xf numFmtId="0" fontId="48" fillId="0" borderId="97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98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50" fillId="0" borderId="99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0" xfId="0" applyFont="1" applyFill="1" applyBorder="1" applyAlignment="1">
      <alignment horizontal="left" vertical="center"/>
    </xf>
    <xf numFmtId="0" fontId="50" fillId="0" borderId="101" xfId="0" applyFont="1" applyFill="1" applyBorder="1" applyAlignment="1">
      <alignment horizontal="left" vertical="center"/>
    </xf>
    <xf numFmtId="0" fontId="50" fillId="0" borderId="102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 wrapText="1"/>
    </xf>
    <xf numFmtId="0" fontId="48" fillId="0" borderId="108" xfId="0" applyFont="1" applyFill="1" applyBorder="1" applyAlignment="1">
      <alignment horizontal="center" vertical="center" wrapText="1"/>
    </xf>
    <xf numFmtId="0" fontId="48" fillId="0" borderId="109" xfId="0" applyFont="1" applyFill="1" applyBorder="1" applyAlignment="1">
      <alignment horizontal="center" vertical="center"/>
    </xf>
    <xf numFmtId="0" fontId="48" fillId="0" borderId="110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H11" sqref="H11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55" t="s">
        <v>21</v>
      </c>
      <c r="G1" s="155"/>
      <c r="H1" s="155"/>
      <c r="I1" s="155"/>
      <c r="J1" s="155"/>
      <c r="K1" s="155"/>
      <c r="L1" s="155"/>
      <c r="M1" s="155"/>
      <c r="N1" s="155"/>
      <c r="O1" s="4"/>
    </row>
    <row r="2" spans="5:16" ht="45" customHeight="1">
      <c r="E2" s="5"/>
      <c r="F2" s="156" t="s">
        <v>91</v>
      </c>
      <c r="G2" s="156"/>
      <c r="H2" s="156"/>
      <c r="I2" s="156"/>
      <c r="J2" s="156"/>
      <c r="K2" s="157"/>
      <c r="L2" s="157"/>
      <c r="M2" s="157"/>
      <c r="N2" s="157"/>
      <c r="O2" s="169">
        <v>41009</v>
      </c>
      <c r="P2" s="169"/>
    </row>
    <row r="3" spans="6:17" ht="30" customHeight="1">
      <c r="F3" s="57"/>
      <c r="G3" s="57"/>
      <c r="H3" s="57"/>
      <c r="I3" s="57"/>
      <c r="J3" s="57"/>
      <c r="N3" s="58"/>
      <c r="O3" s="169" t="s">
        <v>0</v>
      </c>
      <c r="P3" s="169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67" t="s">
        <v>20</v>
      </c>
      <c r="D6" s="160"/>
      <c r="E6" s="168"/>
      <c r="F6" s="163" t="s">
        <v>80</v>
      </c>
      <c r="G6" s="168"/>
      <c r="H6" s="160" t="s">
        <v>81</v>
      </c>
      <c r="I6" s="160"/>
      <c r="J6" s="163" t="s">
        <v>82</v>
      </c>
      <c r="K6" s="164"/>
      <c r="L6" s="160" t="s">
        <v>85</v>
      </c>
      <c r="M6" s="161"/>
      <c r="P6" s="58"/>
      <c r="Q6" s="99"/>
      <c r="R6" s="99"/>
      <c r="S6" s="10"/>
    </row>
    <row r="7" spans="3:19" ht="45" customHeight="1" thickBot="1">
      <c r="C7" s="152" t="s">
        <v>19</v>
      </c>
      <c r="D7" s="153"/>
      <c r="E7" s="153"/>
      <c r="F7" s="145">
        <v>40575</v>
      </c>
      <c r="G7" s="154"/>
      <c r="H7" s="158">
        <v>31766</v>
      </c>
      <c r="I7" s="154"/>
      <c r="J7" s="145">
        <v>18267</v>
      </c>
      <c r="K7" s="146"/>
      <c r="L7" s="158">
        <f>SUM(F7:K7)</f>
        <v>90608</v>
      </c>
      <c r="M7" s="162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7"/>
      <c r="O10" s="147"/>
      <c r="P10" s="147"/>
      <c r="Q10" s="18"/>
    </row>
    <row r="11" spans="3:17" ht="49.5" customHeight="1">
      <c r="C11" s="150"/>
      <c r="D11" s="151"/>
      <c r="E11" s="151"/>
      <c r="F11" s="68" t="s">
        <v>10</v>
      </c>
      <c r="G11" s="68" t="s">
        <v>28</v>
      </c>
      <c r="H11" s="100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5" t="s">
        <v>83</v>
      </c>
      <c r="Q11" s="20"/>
    </row>
    <row r="12" spans="3:17" ht="49.5" customHeight="1">
      <c r="C12" s="96" t="s">
        <v>86</v>
      </c>
      <c r="D12" s="102"/>
      <c r="E12" s="102"/>
      <c r="F12" s="87">
        <f>SUM(F13:F15)</f>
        <v>4082</v>
      </c>
      <c r="G12" s="87">
        <f>SUM(G13:G15)</f>
        <v>2454</v>
      </c>
      <c r="H12" s="105">
        <f>SUM(H13:H15)</f>
        <v>6536</v>
      </c>
      <c r="I12" s="72">
        <v>0</v>
      </c>
      <c r="J12" s="87">
        <f aca="true" t="shared" si="0" ref="J12:O12">SUM(J13:J15)</f>
        <v>4641</v>
      </c>
      <c r="K12" s="87">
        <f t="shared" si="0"/>
        <v>2477</v>
      </c>
      <c r="L12" s="87">
        <f t="shared" si="0"/>
        <v>1993</v>
      </c>
      <c r="M12" s="87">
        <f t="shared" si="0"/>
        <v>2505</v>
      </c>
      <c r="N12" s="87">
        <f t="shared" si="0"/>
        <v>1386</v>
      </c>
      <c r="O12" s="105">
        <f t="shared" si="0"/>
        <v>13002</v>
      </c>
      <c r="P12" s="106">
        <f aca="true" t="shared" si="1" ref="P12:P17">H12+O12</f>
        <v>19538</v>
      </c>
      <c r="Q12" s="20"/>
    </row>
    <row r="13" spans="3:16" ht="49.5" customHeight="1">
      <c r="C13" s="96" t="s">
        <v>87</v>
      </c>
      <c r="D13" s="97"/>
      <c r="E13" s="97"/>
      <c r="F13" s="87">
        <v>460</v>
      </c>
      <c r="G13" s="87">
        <v>274</v>
      </c>
      <c r="H13" s="105">
        <f>SUM(F13:G13)</f>
        <v>734</v>
      </c>
      <c r="I13" s="72">
        <v>0</v>
      </c>
      <c r="J13" s="87">
        <v>421</v>
      </c>
      <c r="K13" s="87">
        <v>244</v>
      </c>
      <c r="L13" s="87">
        <v>211</v>
      </c>
      <c r="M13" s="87">
        <v>206</v>
      </c>
      <c r="N13" s="87">
        <v>128</v>
      </c>
      <c r="O13" s="105">
        <f>SUM(J13:N13)</f>
        <v>1210</v>
      </c>
      <c r="P13" s="106">
        <f t="shared" si="1"/>
        <v>1944</v>
      </c>
    </row>
    <row r="14" spans="3:16" ht="49.5" customHeight="1">
      <c r="C14" s="148" t="s">
        <v>88</v>
      </c>
      <c r="D14" s="149"/>
      <c r="E14" s="149"/>
      <c r="F14" s="87">
        <v>1644</v>
      </c>
      <c r="G14" s="87">
        <v>845</v>
      </c>
      <c r="H14" s="105">
        <f>SUM(F14:G14)</f>
        <v>2489</v>
      </c>
      <c r="I14" s="72">
        <v>0</v>
      </c>
      <c r="J14" s="87">
        <v>1629</v>
      </c>
      <c r="K14" s="87">
        <v>659</v>
      </c>
      <c r="L14" s="87">
        <v>476</v>
      </c>
      <c r="M14" s="87">
        <v>617</v>
      </c>
      <c r="N14" s="87">
        <v>327</v>
      </c>
      <c r="O14" s="105">
        <f>SUM(J14:N14)</f>
        <v>3708</v>
      </c>
      <c r="P14" s="106">
        <f t="shared" si="1"/>
        <v>6197</v>
      </c>
    </row>
    <row r="15" spans="3:16" ht="49.5" customHeight="1">
      <c r="C15" s="96" t="s">
        <v>89</v>
      </c>
      <c r="D15" s="97"/>
      <c r="E15" s="97"/>
      <c r="F15" s="87">
        <v>1978</v>
      </c>
      <c r="G15" s="87">
        <v>1335</v>
      </c>
      <c r="H15" s="105">
        <f>SUM(F15:G15)</f>
        <v>3313</v>
      </c>
      <c r="I15" s="72"/>
      <c r="J15" s="87">
        <v>2591</v>
      </c>
      <c r="K15" s="87">
        <v>1574</v>
      </c>
      <c r="L15" s="87">
        <v>1306</v>
      </c>
      <c r="M15" s="87">
        <v>1682</v>
      </c>
      <c r="N15" s="87">
        <v>931</v>
      </c>
      <c r="O15" s="105">
        <f>SUM(J15:N15)</f>
        <v>8084</v>
      </c>
      <c r="P15" s="106">
        <f t="shared" si="1"/>
        <v>11397</v>
      </c>
    </row>
    <row r="16" spans="3:16" ht="49.5" customHeight="1">
      <c r="C16" s="148" t="s">
        <v>90</v>
      </c>
      <c r="D16" s="149"/>
      <c r="E16" s="149"/>
      <c r="F16" s="87">
        <v>37</v>
      </c>
      <c r="G16" s="87">
        <v>42</v>
      </c>
      <c r="H16" s="105">
        <f>SUM(F16:G16)</f>
        <v>79</v>
      </c>
      <c r="I16" s="72">
        <v>0</v>
      </c>
      <c r="J16" s="87">
        <v>66</v>
      </c>
      <c r="K16" s="87">
        <v>35</v>
      </c>
      <c r="L16" s="87">
        <v>38</v>
      </c>
      <c r="M16" s="87">
        <v>49</v>
      </c>
      <c r="N16" s="87">
        <v>27</v>
      </c>
      <c r="O16" s="105">
        <f>SUM(J16:N16)</f>
        <v>215</v>
      </c>
      <c r="P16" s="106">
        <f t="shared" si="1"/>
        <v>294</v>
      </c>
    </row>
    <row r="17" spans="3:16" ht="49.5" customHeight="1" thickBot="1">
      <c r="C17" s="143" t="s">
        <v>14</v>
      </c>
      <c r="D17" s="144"/>
      <c r="E17" s="144"/>
      <c r="F17" s="88">
        <f>F12+F16</f>
        <v>4119</v>
      </c>
      <c r="G17" s="88">
        <f>G12+G16</f>
        <v>2496</v>
      </c>
      <c r="H17" s="88">
        <f>H12+H16</f>
        <v>6615</v>
      </c>
      <c r="I17" s="107">
        <v>0</v>
      </c>
      <c r="J17" s="88">
        <f aca="true" t="shared" si="2" ref="J17:O17">J12+J16</f>
        <v>4707</v>
      </c>
      <c r="K17" s="88">
        <f t="shared" si="2"/>
        <v>2512</v>
      </c>
      <c r="L17" s="88">
        <f t="shared" si="2"/>
        <v>2031</v>
      </c>
      <c r="M17" s="88">
        <f t="shared" si="2"/>
        <v>2554</v>
      </c>
      <c r="N17" s="88">
        <f t="shared" si="2"/>
        <v>1413</v>
      </c>
      <c r="O17" s="88">
        <f t="shared" si="2"/>
        <v>13217</v>
      </c>
      <c r="P17" s="108">
        <f t="shared" si="1"/>
        <v>19832</v>
      </c>
    </row>
    <row r="18" ht="30" customHeight="1"/>
    <row r="19" spans="3:17" ht="39.75" customHeight="1">
      <c r="C19" s="59" t="s">
        <v>24</v>
      </c>
      <c r="E19" s="12"/>
      <c r="N19" s="73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50"/>
      <c r="D21" s="151"/>
      <c r="E21" s="151"/>
      <c r="F21" s="173" t="s">
        <v>15</v>
      </c>
      <c r="G21" s="159"/>
      <c r="H21" s="159"/>
      <c r="I21" s="159" t="s">
        <v>16</v>
      </c>
      <c r="J21" s="159"/>
      <c r="K21" s="159"/>
      <c r="L21" s="159"/>
      <c r="M21" s="159"/>
      <c r="N21" s="159"/>
      <c r="O21" s="159"/>
      <c r="P21" s="141" t="s">
        <v>84</v>
      </c>
      <c r="Q21" s="20"/>
    </row>
    <row r="22" spans="3:17" ht="49.5" customHeight="1">
      <c r="C22" s="182"/>
      <c r="D22" s="183"/>
      <c r="E22" s="183"/>
      <c r="F22" s="74" t="s">
        <v>7</v>
      </c>
      <c r="G22" s="74" t="s">
        <v>8</v>
      </c>
      <c r="H22" s="75" t="s">
        <v>9</v>
      </c>
      <c r="I22" s="76" t="s">
        <v>29</v>
      </c>
      <c r="J22" s="74" t="s">
        <v>1</v>
      </c>
      <c r="K22" s="77" t="s">
        <v>2</v>
      </c>
      <c r="L22" s="77" t="s">
        <v>3</v>
      </c>
      <c r="M22" s="77" t="s">
        <v>4</v>
      </c>
      <c r="N22" s="77" t="s">
        <v>5</v>
      </c>
      <c r="O22" s="78" t="s">
        <v>9</v>
      </c>
      <c r="P22" s="142"/>
      <c r="Q22" s="20"/>
    </row>
    <row r="23" spans="3:17" ht="49.5" customHeight="1">
      <c r="C23" s="101" t="s">
        <v>12</v>
      </c>
      <c r="D23" s="74"/>
      <c r="E23" s="74"/>
      <c r="F23" s="87">
        <v>1234</v>
      </c>
      <c r="G23" s="87">
        <v>1207</v>
      </c>
      <c r="H23" s="105">
        <f>SUM(F23:G23)</f>
        <v>2441</v>
      </c>
      <c r="I23" s="84"/>
      <c r="J23" s="87">
        <v>3446</v>
      </c>
      <c r="K23" s="87">
        <v>1921</v>
      </c>
      <c r="L23" s="87">
        <v>1141</v>
      </c>
      <c r="M23" s="87">
        <v>896</v>
      </c>
      <c r="N23" s="87">
        <v>360</v>
      </c>
      <c r="O23" s="105">
        <f>SUM(I23:N23)</f>
        <v>7764</v>
      </c>
      <c r="P23" s="106">
        <f>H23+O23</f>
        <v>10205</v>
      </c>
      <c r="Q23" s="20"/>
    </row>
    <row r="24" spans="3:16" ht="49.5" customHeight="1">
      <c r="C24" s="178" t="s">
        <v>13</v>
      </c>
      <c r="D24" s="179"/>
      <c r="E24" s="179"/>
      <c r="F24" s="87">
        <v>11</v>
      </c>
      <c r="G24" s="87">
        <v>18</v>
      </c>
      <c r="H24" s="105">
        <f>SUM(F24:G24)</f>
        <v>29</v>
      </c>
      <c r="I24" s="84"/>
      <c r="J24" s="87">
        <v>49</v>
      </c>
      <c r="K24" s="87">
        <v>29</v>
      </c>
      <c r="L24" s="87">
        <v>23</v>
      </c>
      <c r="M24" s="87">
        <v>19</v>
      </c>
      <c r="N24" s="87">
        <v>12</v>
      </c>
      <c r="O24" s="105">
        <f>SUM(I24:N24)</f>
        <v>132</v>
      </c>
      <c r="P24" s="106">
        <f>H24+O24</f>
        <v>161</v>
      </c>
    </row>
    <row r="25" spans="3:16" ht="49.5" customHeight="1" thickBot="1">
      <c r="C25" s="176" t="s">
        <v>14</v>
      </c>
      <c r="D25" s="177"/>
      <c r="E25" s="177"/>
      <c r="F25" s="88">
        <f>SUM(F23:F24)</f>
        <v>1245</v>
      </c>
      <c r="G25" s="88">
        <f>SUM(G23:G24)</f>
        <v>1225</v>
      </c>
      <c r="H25" s="109">
        <f>SUM(F25:G25)</f>
        <v>2470</v>
      </c>
      <c r="I25" s="110"/>
      <c r="J25" s="88">
        <f aca="true" t="shared" si="3" ref="J25:O25">SUM(J23:J24)</f>
        <v>3495</v>
      </c>
      <c r="K25" s="88">
        <f t="shared" si="3"/>
        <v>1950</v>
      </c>
      <c r="L25" s="88">
        <f t="shared" si="3"/>
        <v>1164</v>
      </c>
      <c r="M25" s="88">
        <f t="shared" si="3"/>
        <v>915</v>
      </c>
      <c r="N25" s="88">
        <f t="shared" si="3"/>
        <v>372</v>
      </c>
      <c r="O25" s="109">
        <f t="shared" si="3"/>
        <v>7896</v>
      </c>
      <c r="P25" s="108">
        <f>H25+O25</f>
        <v>10366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50"/>
      <c r="D29" s="151"/>
      <c r="E29" s="151"/>
      <c r="F29" s="173" t="s">
        <v>15</v>
      </c>
      <c r="G29" s="159"/>
      <c r="H29" s="159"/>
      <c r="I29" s="159" t="s">
        <v>16</v>
      </c>
      <c r="J29" s="159"/>
      <c r="K29" s="159"/>
      <c r="L29" s="159"/>
      <c r="M29" s="159"/>
      <c r="N29" s="159"/>
      <c r="O29" s="159"/>
      <c r="P29" s="141" t="s">
        <v>84</v>
      </c>
      <c r="Q29" s="20"/>
    </row>
    <row r="30" spans="3:17" ht="49.5" customHeight="1">
      <c r="C30" s="182"/>
      <c r="D30" s="183"/>
      <c r="E30" s="183"/>
      <c r="F30" s="74" t="s">
        <v>7</v>
      </c>
      <c r="G30" s="74" t="s">
        <v>8</v>
      </c>
      <c r="H30" s="75" t="s">
        <v>9</v>
      </c>
      <c r="I30" s="76" t="s">
        <v>29</v>
      </c>
      <c r="J30" s="74" t="s">
        <v>1</v>
      </c>
      <c r="K30" s="77" t="s">
        <v>2</v>
      </c>
      <c r="L30" s="77" t="s">
        <v>3</v>
      </c>
      <c r="M30" s="77" t="s">
        <v>4</v>
      </c>
      <c r="N30" s="77" t="s">
        <v>5</v>
      </c>
      <c r="O30" s="78" t="s">
        <v>9</v>
      </c>
      <c r="P30" s="142"/>
      <c r="Q30" s="20"/>
    </row>
    <row r="31" spans="3:17" ht="49.5" customHeight="1">
      <c r="C31" s="101" t="s">
        <v>12</v>
      </c>
      <c r="D31" s="74"/>
      <c r="E31" s="74"/>
      <c r="F31" s="87">
        <v>17</v>
      </c>
      <c r="G31" s="87">
        <v>18</v>
      </c>
      <c r="H31" s="105">
        <f>SUM(F31:G31)</f>
        <v>35</v>
      </c>
      <c r="I31" s="84"/>
      <c r="J31" s="87">
        <v>1095</v>
      </c>
      <c r="K31" s="87">
        <v>665</v>
      </c>
      <c r="L31" s="87">
        <v>544</v>
      </c>
      <c r="M31" s="87">
        <v>526</v>
      </c>
      <c r="N31" s="87">
        <v>274</v>
      </c>
      <c r="O31" s="105">
        <f>SUM(I31:N31)</f>
        <v>3104</v>
      </c>
      <c r="P31" s="106">
        <f>H31+O31</f>
        <v>3139</v>
      </c>
      <c r="Q31" s="20"/>
    </row>
    <row r="32" spans="3:16" ht="49.5" customHeight="1">
      <c r="C32" s="178" t="s">
        <v>13</v>
      </c>
      <c r="D32" s="179"/>
      <c r="E32" s="179"/>
      <c r="F32" s="87">
        <v>0</v>
      </c>
      <c r="G32" s="87">
        <v>0</v>
      </c>
      <c r="H32" s="105">
        <f>SUM(F32:G32)</f>
        <v>0</v>
      </c>
      <c r="I32" s="84"/>
      <c r="J32" s="87">
        <v>10</v>
      </c>
      <c r="K32" s="87">
        <v>8</v>
      </c>
      <c r="L32" s="87">
        <v>5</v>
      </c>
      <c r="M32" s="87">
        <v>6</v>
      </c>
      <c r="N32" s="87">
        <v>5</v>
      </c>
      <c r="O32" s="105">
        <f>SUM(I32:N32)</f>
        <v>34</v>
      </c>
      <c r="P32" s="106">
        <f>H32+O32</f>
        <v>34</v>
      </c>
    </row>
    <row r="33" spans="3:16" ht="49.5" customHeight="1" thickBot="1">
      <c r="C33" s="176" t="s">
        <v>14</v>
      </c>
      <c r="D33" s="177"/>
      <c r="E33" s="177"/>
      <c r="F33" s="88">
        <f>SUM(F31:F32)</f>
        <v>17</v>
      </c>
      <c r="G33" s="88">
        <f>SUM(G31:G32)</f>
        <v>18</v>
      </c>
      <c r="H33" s="109">
        <f>SUM(F33:G33)</f>
        <v>35</v>
      </c>
      <c r="I33" s="110"/>
      <c r="J33" s="88">
        <f>SUM(J31:J32)</f>
        <v>1105</v>
      </c>
      <c r="K33" s="88">
        <f>SUM(K31:K32)</f>
        <v>673</v>
      </c>
      <c r="L33" s="88">
        <f>SUM(L31:L32)</f>
        <v>549</v>
      </c>
      <c r="M33" s="88">
        <f>SUM(M31:M32)</f>
        <v>532</v>
      </c>
      <c r="N33" s="88">
        <f>SUM(N31:N32)</f>
        <v>279</v>
      </c>
      <c r="O33" s="109">
        <f>SUM(I33:N33)</f>
        <v>3138</v>
      </c>
      <c r="P33" s="108">
        <f>H33+O33</f>
        <v>3173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50"/>
      <c r="D37" s="151"/>
      <c r="E37" s="151"/>
      <c r="F37" s="173" t="s">
        <v>15</v>
      </c>
      <c r="G37" s="159"/>
      <c r="H37" s="159"/>
      <c r="I37" s="159" t="s">
        <v>16</v>
      </c>
      <c r="J37" s="159"/>
      <c r="K37" s="159"/>
      <c r="L37" s="159"/>
      <c r="M37" s="159"/>
      <c r="N37" s="172"/>
      <c r="O37" s="170" t="s">
        <v>84</v>
      </c>
      <c r="P37" s="20"/>
      <c r="Q37" s="20"/>
    </row>
    <row r="38" spans="3:17" ht="49.5" customHeight="1" thickBot="1">
      <c r="C38" s="180"/>
      <c r="D38" s="181"/>
      <c r="E38" s="181"/>
      <c r="F38" s="79" t="s">
        <v>7</v>
      </c>
      <c r="G38" s="79" t="s">
        <v>8</v>
      </c>
      <c r="H38" s="80" t="s">
        <v>9</v>
      </c>
      <c r="I38" s="81" t="s">
        <v>1</v>
      </c>
      <c r="J38" s="79" t="s">
        <v>2</v>
      </c>
      <c r="K38" s="82" t="s">
        <v>3</v>
      </c>
      <c r="L38" s="82" t="s">
        <v>4</v>
      </c>
      <c r="M38" s="82" t="s">
        <v>5</v>
      </c>
      <c r="N38" s="83" t="s">
        <v>11</v>
      </c>
      <c r="O38" s="171"/>
      <c r="P38" s="20"/>
      <c r="Q38" s="20"/>
    </row>
    <row r="39" spans="3:17" ht="49.5" customHeight="1">
      <c r="C39" s="98" t="s">
        <v>17</v>
      </c>
      <c r="D39" s="68"/>
      <c r="E39" s="68"/>
      <c r="F39" s="111">
        <f>SUM(F40:F41)</f>
        <v>0</v>
      </c>
      <c r="G39" s="111">
        <f>SUM(G40:G41)</f>
        <v>0</v>
      </c>
      <c r="H39" s="112">
        <f aca="true" t="shared" si="4" ref="H39:H51">SUM(F39:G39)</f>
        <v>0</v>
      </c>
      <c r="I39" s="113">
        <f>SUM(I40:I41)</f>
        <v>3</v>
      </c>
      <c r="J39" s="111">
        <f>SUM(J40:J41)</f>
        <v>9</v>
      </c>
      <c r="K39" s="111">
        <f>SUM(K40:K41)</f>
        <v>198</v>
      </c>
      <c r="L39" s="111">
        <f>SUM(L40:L41)</f>
        <v>492</v>
      </c>
      <c r="M39" s="111">
        <f>SUM(M40:M41)</f>
        <v>349</v>
      </c>
      <c r="N39" s="112">
        <f aca="true" t="shared" si="5" ref="N39:N47">SUM(I39:M39)</f>
        <v>1051</v>
      </c>
      <c r="O39" s="114">
        <f>H39+N39</f>
        <v>1051</v>
      </c>
      <c r="P39" s="20"/>
      <c r="Q39" s="20"/>
    </row>
    <row r="40" spans="3:15" ht="49.5" customHeight="1">
      <c r="C40" s="178" t="s">
        <v>12</v>
      </c>
      <c r="D40" s="179"/>
      <c r="E40" s="179"/>
      <c r="F40" s="87">
        <v>0</v>
      </c>
      <c r="G40" s="87">
        <v>0</v>
      </c>
      <c r="H40" s="105">
        <f t="shared" si="4"/>
        <v>0</v>
      </c>
      <c r="I40" s="90">
        <v>3</v>
      </c>
      <c r="J40" s="87">
        <v>9</v>
      </c>
      <c r="K40" s="87">
        <v>197</v>
      </c>
      <c r="L40" s="87">
        <v>492</v>
      </c>
      <c r="M40" s="87">
        <v>349</v>
      </c>
      <c r="N40" s="105">
        <f>SUM(I40:M40)</f>
        <v>1050</v>
      </c>
      <c r="O40" s="106">
        <f aca="true" t="shared" si="6" ref="O40:O50">H40+N40</f>
        <v>1050</v>
      </c>
    </row>
    <row r="41" spans="3:15" ht="49.5" customHeight="1" thickBot="1">
      <c r="C41" s="176" t="s">
        <v>13</v>
      </c>
      <c r="D41" s="177"/>
      <c r="E41" s="177"/>
      <c r="F41" s="88">
        <v>0</v>
      </c>
      <c r="G41" s="88">
        <v>0</v>
      </c>
      <c r="H41" s="109">
        <f t="shared" si="4"/>
        <v>0</v>
      </c>
      <c r="I41" s="91">
        <v>0</v>
      </c>
      <c r="J41" s="88">
        <v>0</v>
      </c>
      <c r="K41" s="88">
        <v>1</v>
      </c>
      <c r="L41" s="88">
        <v>0</v>
      </c>
      <c r="M41" s="88">
        <v>0</v>
      </c>
      <c r="N41" s="109">
        <f t="shared" si="5"/>
        <v>1</v>
      </c>
      <c r="O41" s="108">
        <f t="shared" si="6"/>
        <v>1</v>
      </c>
    </row>
    <row r="42" spans="3:15" ht="49.5" customHeight="1">
      <c r="C42" s="165" t="s">
        <v>30</v>
      </c>
      <c r="D42" s="166"/>
      <c r="E42" s="166"/>
      <c r="F42" s="111">
        <f>SUM(F43:F44)</f>
        <v>0</v>
      </c>
      <c r="G42" s="111">
        <f>SUM(G43:G44)</f>
        <v>0</v>
      </c>
      <c r="H42" s="112">
        <f t="shared" si="4"/>
        <v>0</v>
      </c>
      <c r="I42" s="113">
        <f>SUM(I43:I44)</f>
        <v>156</v>
      </c>
      <c r="J42" s="111">
        <f>SUM(J43:J44)</f>
        <v>141</v>
      </c>
      <c r="K42" s="111">
        <f>SUM(K43:K44)</f>
        <v>173</v>
      </c>
      <c r="L42" s="111">
        <f>SUM(L43:L44)</f>
        <v>224</v>
      </c>
      <c r="M42" s="111">
        <f>SUM(M43:M44)</f>
        <v>87</v>
      </c>
      <c r="N42" s="105">
        <f t="shared" si="5"/>
        <v>781</v>
      </c>
      <c r="O42" s="114">
        <f t="shared" si="6"/>
        <v>781</v>
      </c>
    </row>
    <row r="43" spans="3:15" ht="49.5" customHeight="1">
      <c r="C43" s="178" t="s">
        <v>12</v>
      </c>
      <c r="D43" s="179"/>
      <c r="E43" s="179"/>
      <c r="F43" s="87">
        <v>0</v>
      </c>
      <c r="G43" s="87">
        <v>0</v>
      </c>
      <c r="H43" s="105">
        <f t="shared" si="4"/>
        <v>0</v>
      </c>
      <c r="I43" s="90">
        <v>155</v>
      </c>
      <c r="J43" s="87">
        <v>140</v>
      </c>
      <c r="K43" s="87">
        <v>172</v>
      </c>
      <c r="L43" s="87">
        <v>213</v>
      </c>
      <c r="M43" s="87">
        <v>86</v>
      </c>
      <c r="N43" s="105">
        <f t="shared" si="5"/>
        <v>766</v>
      </c>
      <c r="O43" s="106">
        <f t="shared" si="6"/>
        <v>766</v>
      </c>
    </row>
    <row r="44" spans="3:15" ht="49.5" customHeight="1" thickBot="1">
      <c r="C44" s="176" t="s">
        <v>13</v>
      </c>
      <c r="D44" s="177"/>
      <c r="E44" s="177"/>
      <c r="F44" s="88">
        <v>0</v>
      </c>
      <c r="G44" s="88">
        <v>0</v>
      </c>
      <c r="H44" s="109">
        <f t="shared" si="4"/>
        <v>0</v>
      </c>
      <c r="I44" s="91">
        <v>1</v>
      </c>
      <c r="J44" s="88">
        <v>1</v>
      </c>
      <c r="K44" s="88">
        <v>1</v>
      </c>
      <c r="L44" s="88">
        <v>11</v>
      </c>
      <c r="M44" s="88">
        <v>1</v>
      </c>
      <c r="N44" s="109">
        <f t="shared" si="5"/>
        <v>15</v>
      </c>
      <c r="O44" s="108">
        <f t="shared" si="6"/>
        <v>15</v>
      </c>
    </row>
    <row r="45" spans="3:15" ht="49.5" customHeight="1">
      <c r="C45" s="165" t="s">
        <v>18</v>
      </c>
      <c r="D45" s="166"/>
      <c r="E45" s="166"/>
      <c r="F45" s="111">
        <f>SUM(F46:F47)</f>
        <v>0</v>
      </c>
      <c r="G45" s="111">
        <f>SUM(G46:G47)</f>
        <v>0</v>
      </c>
      <c r="H45" s="112">
        <f t="shared" si="4"/>
        <v>0</v>
      </c>
      <c r="I45" s="113">
        <f>SUM(I46:I47)</f>
        <v>0</v>
      </c>
      <c r="J45" s="111">
        <f>SUM(J46:J47)</f>
        <v>3</v>
      </c>
      <c r="K45" s="111">
        <f>SUM(K46:K47)</f>
        <v>4</v>
      </c>
      <c r="L45" s="111">
        <f>SUM(L46:L47)</f>
        <v>17</v>
      </c>
      <c r="M45" s="111">
        <f>SUM(M46:M47)</f>
        <v>7</v>
      </c>
      <c r="N45" s="112">
        <f>SUM(I45:M45)</f>
        <v>31</v>
      </c>
      <c r="O45" s="114">
        <f t="shared" si="6"/>
        <v>31</v>
      </c>
    </row>
    <row r="46" spans="3:15" ht="49.5" customHeight="1">
      <c r="C46" s="178" t="s">
        <v>12</v>
      </c>
      <c r="D46" s="179"/>
      <c r="E46" s="179"/>
      <c r="F46" s="87">
        <v>0</v>
      </c>
      <c r="G46" s="87">
        <v>0</v>
      </c>
      <c r="H46" s="105">
        <f t="shared" si="4"/>
        <v>0</v>
      </c>
      <c r="I46" s="90">
        <v>0</v>
      </c>
      <c r="J46" s="87">
        <v>3</v>
      </c>
      <c r="K46" s="87">
        <v>4</v>
      </c>
      <c r="L46" s="87">
        <v>17</v>
      </c>
      <c r="M46" s="87">
        <v>7</v>
      </c>
      <c r="N46" s="105">
        <f t="shared" si="5"/>
        <v>31</v>
      </c>
      <c r="O46" s="106">
        <f>H46+N46</f>
        <v>31</v>
      </c>
    </row>
    <row r="47" spans="3:15" ht="49.5" customHeight="1" thickBot="1">
      <c r="C47" s="176" t="s">
        <v>13</v>
      </c>
      <c r="D47" s="177"/>
      <c r="E47" s="177"/>
      <c r="F47" s="88">
        <v>0</v>
      </c>
      <c r="G47" s="88">
        <v>0</v>
      </c>
      <c r="H47" s="109">
        <f t="shared" si="4"/>
        <v>0</v>
      </c>
      <c r="I47" s="91">
        <v>0</v>
      </c>
      <c r="J47" s="88">
        <v>0</v>
      </c>
      <c r="K47" s="88">
        <v>0</v>
      </c>
      <c r="L47" s="88">
        <v>0</v>
      </c>
      <c r="M47" s="88">
        <v>0</v>
      </c>
      <c r="N47" s="109">
        <f t="shared" si="5"/>
        <v>0</v>
      </c>
      <c r="O47" s="108">
        <f t="shared" si="6"/>
        <v>0</v>
      </c>
    </row>
    <row r="48" spans="3:15" ht="49.5" customHeight="1">
      <c r="C48" s="165" t="s">
        <v>76</v>
      </c>
      <c r="D48" s="166"/>
      <c r="E48" s="166"/>
      <c r="F48" s="111">
        <f>SUM(F49:F50)</f>
        <v>0</v>
      </c>
      <c r="G48" s="111">
        <f>SUM(G49:G50)</f>
        <v>0</v>
      </c>
      <c r="H48" s="112">
        <f>SUM(F48:G48)</f>
        <v>0</v>
      </c>
      <c r="I48" s="113">
        <f>SUM(I49:I50)</f>
        <v>3</v>
      </c>
      <c r="J48" s="111">
        <f>SUM(J49:J50)</f>
        <v>14</v>
      </c>
      <c r="K48" s="111">
        <f>SUM(K49:K50)</f>
        <v>29</v>
      </c>
      <c r="L48" s="111">
        <f>SUM(L49:L50)</f>
        <v>167</v>
      </c>
      <c r="M48" s="111">
        <f>SUM(M49:M50)</f>
        <v>104</v>
      </c>
      <c r="N48" s="112">
        <f>SUM(I48:M48)</f>
        <v>317</v>
      </c>
      <c r="O48" s="114">
        <f>H48+N48</f>
        <v>317</v>
      </c>
    </row>
    <row r="49" spans="3:15" ht="49.5" customHeight="1">
      <c r="C49" s="178" t="s">
        <v>12</v>
      </c>
      <c r="D49" s="179"/>
      <c r="E49" s="179"/>
      <c r="F49" s="87">
        <v>0</v>
      </c>
      <c r="G49" s="87">
        <v>0</v>
      </c>
      <c r="H49" s="105">
        <f t="shared" si="4"/>
        <v>0</v>
      </c>
      <c r="I49" s="90">
        <v>3</v>
      </c>
      <c r="J49" s="87">
        <v>14</v>
      </c>
      <c r="K49" s="87">
        <v>29</v>
      </c>
      <c r="L49" s="87">
        <v>162</v>
      </c>
      <c r="M49" s="87">
        <v>102</v>
      </c>
      <c r="N49" s="105">
        <f>SUM(I49:M49)</f>
        <v>310</v>
      </c>
      <c r="O49" s="106">
        <f t="shared" si="6"/>
        <v>310</v>
      </c>
    </row>
    <row r="50" spans="3:15" ht="49.5" customHeight="1" thickBot="1">
      <c r="C50" s="176" t="s">
        <v>13</v>
      </c>
      <c r="D50" s="177"/>
      <c r="E50" s="177"/>
      <c r="F50" s="88">
        <v>0</v>
      </c>
      <c r="G50" s="88">
        <v>0</v>
      </c>
      <c r="H50" s="109">
        <f t="shared" si="4"/>
        <v>0</v>
      </c>
      <c r="I50" s="91">
        <v>0</v>
      </c>
      <c r="J50" s="88">
        <v>0</v>
      </c>
      <c r="K50" s="88">
        <v>0</v>
      </c>
      <c r="L50" s="88">
        <v>5</v>
      </c>
      <c r="M50" s="88">
        <v>2</v>
      </c>
      <c r="N50" s="109">
        <f>SUM(I50:M50)</f>
        <v>7</v>
      </c>
      <c r="O50" s="108">
        <f t="shared" si="6"/>
        <v>7</v>
      </c>
    </row>
    <row r="51" spans="3:15" ht="49.5" customHeight="1" thickBot="1">
      <c r="C51" s="174" t="s">
        <v>14</v>
      </c>
      <c r="D51" s="175"/>
      <c r="E51" s="175"/>
      <c r="F51" s="89">
        <v>0</v>
      </c>
      <c r="G51" s="89">
        <v>0</v>
      </c>
      <c r="H51" s="115">
        <f t="shared" si="4"/>
        <v>0</v>
      </c>
      <c r="I51" s="92">
        <v>162</v>
      </c>
      <c r="J51" s="89">
        <v>167</v>
      </c>
      <c r="K51" s="89">
        <v>404</v>
      </c>
      <c r="L51" s="89">
        <v>899</v>
      </c>
      <c r="M51" s="89">
        <v>545</v>
      </c>
      <c r="N51" s="115">
        <f>SUM(I51:M51)</f>
        <v>2177</v>
      </c>
      <c r="O51" s="116">
        <f>H51+N51</f>
        <v>2177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P84" sqref="P84"/>
      <selection pane="bottomLeft" activeCell="E16" sqref="E16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1" t="s">
        <v>21</v>
      </c>
      <c r="H1" s="191"/>
      <c r="I1" s="191"/>
      <c r="J1" s="191"/>
      <c r="K1" s="191"/>
      <c r="L1" s="191"/>
      <c r="M1" s="191"/>
      <c r="N1" s="103"/>
      <c r="O1" s="4"/>
    </row>
    <row r="2" spans="5:16" ht="30" customHeight="1">
      <c r="E2" s="5"/>
      <c r="G2" s="156" t="s">
        <v>92</v>
      </c>
      <c r="H2" s="156"/>
      <c r="I2" s="156"/>
      <c r="J2" s="156"/>
      <c r="K2" s="156"/>
      <c r="L2" s="156"/>
      <c r="M2" s="156"/>
      <c r="N2" s="6"/>
      <c r="O2" s="169">
        <v>41086</v>
      </c>
      <c r="P2" s="169"/>
    </row>
    <row r="3" spans="5:17" ht="24.75" customHeight="1">
      <c r="E3" s="7"/>
      <c r="F3" s="8"/>
      <c r="N3" s="9"/>
      <c r="O3" s="169"/>
      <c r="P3" s="169"/>
      <c r="Q3" s="10"/>
    </row>
    <row r="4" spans="3:17" ht="24.75" customHeight="1">
      <c r="C4" s="11"/>
      <c r="N4" s="7"/>
      <c r="O4" s="169" t="s">
        <v>31</v>
      </c>
      <c r="P4" s="16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2" t="s">
        <v>32</v>
      </c>
      <c r="D7" s="193"/>
      <c r="E7" s="193"/>
      <c r="F7" s="196" t="s">
        <v>33</v>
      </c>
      <c r="G7" s="197"/>
      <c r="H7" s="197"/>
      <c r="I7" s="198" t="s">
        <v>34</v>
      </c>
      <c r="J7" s="198"/>
      <c r="K7" s="198"/>
      <c r="L7" s="198"/>
      <c r="M7" s="198"/>
      <c r="N7" s="198"/>
      <c r="O7" s="199"/>
      <c r="P7" s="200" t="s">
        <v>6</v>
      </c>
      <c r="Q7" s="20"/>
    </row>
    <row r="8" spans="3:17" ht="42" customHeight="1" thickBot="1">
      <c r="C8" s="194"/>
      <c r="D8" s="195"/>
      <c r="E8" s="195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201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2631</v>
      </c>
      <c r="G10" s="117">
        <f>SUM(G11,G17,G20,G25,G29,G30)</f>
        <v>2715</v>
      </c>
      <c r="H10" s="118">
        <f>SUM(F10:G10)</f>
        <v>5346</v>
      </c>
      <c r="I10" s="119"/>
      <c r="J10" s="117">
        <f>SUM(J11,J17,J20,J25,J29,J30)</f>
        <v>9811</v>
      </c>
      <c r="K10" s="117">
        <f>SUM(K11,K17,K20,K25,K29,K30)</f>
        <v>6200</v>
      </c>
      <c r="L10" s="117">
        <f>SUM(L11,L17,L20,L25,L29,L30)</f>
        <v>3765</v>
      </c>
      <c r="M10" s="117">
        <f>SUM(M11,M17,M20,M25,M29,M30)</f>
        <v>3029</v>
      </c>
      <c r="N10" s="117">
        <f>SUM(N11,N17,N20,N25,N29,N30)</f>
        <v>1317</v>
      </c>
      <c r="O10" s="118">
        <f>SUM(I10:N10)</f>
        <v>24122</v>
      </c>
      <c r="P10" s="120">
        <f>SUM(O10,H10)</f>
        <v>29468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139</v>
      </c>
      <c r="G11" s="121">
        <f>SUM(G12:G16)</f>
        <v>202</v>
      </c>
      <c r="H11" s="122">
        <f aca="true" t="shared" si="0" ref="H11:H74">SUM(F11:G11)</f>
        <v>341</v>
      </c>
      <c r="I11" s="123"/>
      <c r="J11" s="121">
        <f>SUM(J12:J16)</f>
        <v>2314</v>
      </c>
      <c r="K11" s="121">
        <f>SUM(K12:K16)</f>
        <v>1571</v>
      </c>
      <c r="L11" s="121">
        <f>SUM(L12:L16)</f>
        <v>930</v>
      </c>
      <c r="M11" s="121">
        <f>SUM(M12:M16)</f>
        <v>904</v>
      </c>
      <c r="N11" s="121">
        <f>SUM(N12:N16)</f>
        <v>480</v>
      </c>
      <c r="O11" s="122">
        <f aca="true" t="shared" si="1" ref="O11:O74">SUM(I11:N11)</f>
        <v>6199</v>
      </c>
      <c r="P11" s="124">
        <f aca="true" t="shared" si="2" ref="P11:P74">SUM(O11,H11)</f>
        <v>6540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>SUM(F12:G12)</f>
        <v>0</v>
      </c>
      <c r="I12" s="85"/>
      <c r="J12" s="52">
        <v>1183</v>
      </c>
      <c r="K12" s="52">
        <v>580</v>
      </c>
      <c r="L12" s="52">
        <v>290</v>
      </c>
      <c r="M12" s="52">
        <v>221</v>
      </c>
      <c r="N12" s="52">
        <v>114</v>
      </c>
      <c r="O12" s="122">
        <f t="shared" si="1"/>
        <v>2388</v>
      </c>
      <c r="P12" s="124">
        <f t="shared" si="2"/>
        <v>2388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</v>
      </c>
      <c r="H13" s="122">
        <f t="shared" si="0"/>
        <v>3</v>
      </c>
      <c r="I13" s="85"/>
      <c r="J13" s="52">
        <v>5</v>
      </c>
      <c r="K13" s="52">
        <v>8</v>
      </c>
      <c r="L13" s="52">
        <v>20</v>
      </c>
      <c r="M13" s="52">
        <v>34</v>
      </c>
      <c r="N13" s="52">
        <v>46</v>
      </c>
      <c r="O13" s="122">
        <f t="shared" si="1"/>
        <v>113</v>
      </c>
      <c r="P13" s="124">
        <f t="shared" si="2"/>
        <v>116</v>
      </c>
    </row>
    <row r="14" spans="3:16" ht="30" customHeight="1">
      <c r="C14" s="28"/>
      <c r="D14" s="29"/>
      <c r="E14" s="31" t="s">
        <v>41</v>
      </c>
      <c r="F14" s="52">
        <v>54</v>
      </c>
      <c r="G14" s="52">
        <v>72</v>
      </c>
      <c r="H14" s="122">
        <f t="shared" si="0"/>
        <v>126</v>
      </c>
      <c r="I14" s="85"/>
      <c r="J14" s="52">
        <v>244</v>
      </c>
      <c r="K14" s="52">
        <v>170</v>
      </c>
      <c r="L14" s="52">
        <v>115</v>
      </c>
      <c r="M14" s="52">
        <v>142</v>
      </c>
      <c r="N14" s="52">
        <v>93</v>
      </c>
      <c r="O14" s="122">
        <f t="shared" si="1"/>
        <v>764</v>
      </c>
      <c r="P14" s="124">
        <f t="shared" si="2"/>
        <v>890</v>
      </c>
    </row>
    <row r="15" spans="3:16" ht="30" customHeight="1">
      <c r="C15" s="28"/>
      <c r="D15" s="29"/>
      <c r="E15" s="31" t="s">
        <v>42</v>
      </c>
      <c r="F15" s="52">
        <v>37</v>
      </c>
      <c r="G15" s="52">
        <v>60</v>
      </c>
      <c r="H15" s="122">
        <f t="shared" si="0"/>
        <v>97</v>
      </c>
      <c r="I15" s="85"/>
      <c r="J15" s="52">
        <v>166</v>
      </c>
      <c r="K15" s="52">
        <v>108</v>
      </c>
      <c r="L15" s="52">
        <v>59</v>
      </c>
      <c r="M15" s="52">
        <v>63</v>
      </c>
      <c r="N15" s="52">
        <v>23</v>
      </c>
      <c r="O15" s="122">
        <f t="shared" si="1"/>
        <v>419</v>
      </c>
      <c r="P15" s="124">
        <f t="shared" si="2"/>
        <v>516</v>
      </c>
    </row>
    <row r="16" spans="3:16" ht="30" customHeight="1">
      <c r="C16" s="28"/>
      <c r="D16" s="29"/>
      <c r="E16" s="31" t="s">
        <v>43</v>
      </c>
      <c r="F16" s="52">
        <v>48</v>
      </c>
      <c r="G16" s="52">
        <v>67</v>
      </c>
      <c r="H16" s="122">
        <f t="shared" si="0"/>
        <v>115</v>
      </c>
      <c r="I16" s="85"/>
      <c r="J16" s="52">
        <v>716</v>
      </c>
      <c r="K16" s="52">
        <v>705</v>
      </c>
      <c r="L16" s="52">
        <v>446</v>
      </c>
      <c r="M16" s="52">
        <v>444</v>
      </c>
      <c r="N16" s="52">
        <v>204</v>
      </c>
      <c r="O16" s="122">
        <f t="shared" si="1"/>
        <v>2515</v>
      </c>
      <c r="P16" s="124">
        <f t="shared" si="2"/>
        <v>2630</v>
      </c>
    </row>
    <row r="17" spans="3:16" ht="30" customHeight="1">
      <c r="C17" s="28"/>
      <c r="D17" s="32" t="s">
        <v>44</v>
      </c>
      <c r="E17" s="33"/>
      <c r="F17" s="121">
        <f>SUM(F18:F19)</f>
        <v>335</v>
      </c>
      <c r="G17" s="121">
        <f>SUM(G18:G19)</f>
        <v>270</v>
      </c>
      <c r="H17" s="122">
        <f t="shared" si="0"/>
        <v>605</v>
      </c>
      <c r="I17" s="123"/>
      <c r="J17" s="121">
        <f>SUM(J18:J19)</f>
        <v>2131</v>
      </c>
      <c r="K17" s="121">
        <f>SUM(K18:K19)</f>
        <v>1196</v>
      </c>
      <c r="L17" s="121">
        <f>SUM(L18:L19)</f>
        <v>667</v>
      </c>
      <c r="M17" s="121">
        <f>SUM(M18:M19)</f>
        <v>473</v>
      </c>
      <c r="N17" s="121">
        <f>SUM(N18:N19)</f>
        <v>156</v>
      </c>
      <c r="O17" s="122">
        <f t="shared" si="1"/>
        <v>4623</v>
      </c>
      <c r="P17" s="124">
        <f t="shared" si="2"/>
        <v>5228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5"/>
      <c r="J18" s="52">
        <v>1633</v>
      </c>
      <c r="K18" s="52">
        <v>916</v>
      </c>
      <c r="L18" s="52">
        <v>528</v>
      </c>
      <c r="M18" s="52">
        <v>389</v>
      </c>
      <c r="N18" s="52">
        <v>141</v>
      </c>
      <c r="O18" s="122">
        <f t="shared" si="1"/>
        <v>3607</v>
      </c>
      <c r="P18" s="124">
        <f t="shared" si="2"/>
        <v>3607</v>
      </c>
    </row>
    <row r="19" spans="3:16" ht="30" customHeight="1">
      <c r="C19" s="28"/>
      <c r="D19" s="29"/>
      <c r="E19" s="31" t="s">
        <v>46</v>
      </c>
      <c r="F19" s="52">
        <v>335</v>
      </c>
      <c r="G19" s="52">
        <v>270</v>
      </c>
      <c r="H19" s="122">
        <f t="shared" si="0"/>
        <v>605</v>
      </c>
      <c r="I19" s="85"/>
      <c r="J19" s="52">
        <v>498</v>
      </c>
      <c r="K19" s="52">
        <v>280</v>
      </c>
      <c r="L19" s="52">
        <v>139</v>
      </c>
      <c r="M19" s="52">
        <v>84</v>
      </c>
      <c r="N19" s="52">
        <v>15</v>
      </c>
      <c r="O19" s="122">
        <f t="shared" si="1"/>
        <v>1016</v>
      </c>
      <c r="P19" s="124">
        <f t="shared" si="2"/>
        <v>1621</v>
      </c>
    </row>
    <row r="20" spans="3:16" ht="30" customHeight="1">
      <c r="C20" s="28"/>
      <c r="D20" s="32" t="s">
        <v>47</v>
      </c>
      <c r="E20" s="33"/>
      <c r="F20" s="121">
        <f>SUM(F21:F24)</f>
        <v>9</v>
      </c>
      <c r="G20" s="121">
        <f>SUM(G21:G24)</f>
        <v>8</v>
      </c>
      <c r="H20" s="122">
        <f t="shared" si="0"/>
        <v>17</v>
      </c>
      <c r="I20" s="123"/>
      <c r="J20" s="121">
        <f>SUM(J21:J24)</f>
        <v>134</v>
      </c>
      <c r="K20" s="121">
        <f>SUM(K21:K24)</f>
        <v>115</v>
      </c>
      <c r="L20" s="121">
        <f>SUM(L21:L24)</f>
        <v>166</v>
      </c>
      <c r="M20" s="121">
        <f>SUM(M21:M24)</f>
        <v>137</v>
      </c>
      <c r="N20" s="121">
        <f>SUM(N21:N24)</f>
        <v>60</v>
      </c>
      <c r="O20" s="122">
        <f t="shared" si="1"/>
        <v>612</v>
      </c>
      <c r="P20" s="124">
        <f t="shared" si="2"/>
        <v>629</v>
      </c>
    </row>
    <row r="21" spans="3:16" ht="30" customHeight="1">
      <c r="C21" s="28"/>
      <c r="D21" s="29"/>
      <c r="E21" s="31" t="s">
        <v>48</v>
      </c>
      <c r="F21" s="52">
        <v>6</v>
      </c>
      <c r="G21" s="52">
        <v>8</v>
      </c>
      <c r="H21" s="122">
        <f t="shared" si="0"/>
        <v>14</v>
      </c>
      <c r="I21" s="85"/>
      <c r="J21" s="52">
        <v>111</v>
      </c>
      <c r="K21" s="52">
        <v>103</v>
      </c>
      <c r="L21" s="52">
        <v>153</v>
      </c>
      <c r="M21" s="52">
        <v>133</v>
      </c>
      <c r="N21" s="52">
        <v>56</v>
      </c>
      <c r="O21" s="122">
        <f t="shared" si="1"/>
        <v>556</v>
      </c>
      <c r="P21" s="124">
        <f t="shared" si="2"/>
        <v>570</v>
      </c>
    </row>
    <row r="22" spans="3:16" ht="30" customHeight="1">
      <c r="C22" s="28"/>
      <c r="D22" s="29"/>
      <c r="E22" s="34" t="s">
        <v>49</v>
      </c>
      <c r="F22" s="52">
        <v>3</v>
      </c>
      <c r="G22" s="52">
        <v>0</v>
      </c>
      <c r="H22" s="122">
        <f t="shared" si="0"/>
        <v>3</v>
      </c>
      <c r="I22" s="85"/>
      <c r="J22" s="52">
        <v>23</v>
      </c>
      <c r="K22" s="52">
        <v>12</v>
      </c>
      <c r="L22" s="52">
        <v>13</v>
      </c>
      <c r="M22" s="52">
        <v>4</v>
      </c>
      <c r="N22" s="52">
        <v>4</v>
      </c>
      <c r="O22" s="122">
        <f t="shared" si="1"/>
        <v>56</v>
      </c>
      <c r="P22" s="124">
        <f t="shared" si="2"/>
        <v>59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942</v>
      </c>
      <c r="G25" s="121">
        <f>SUM(G26:G28)</f>
        <v>1034</v>
      </c>
      <c r="H25" s="122">
        <f t="shared" si="0"/>
        <v>1976</v>
      </c>
      <c r="I25" s="123"/>
      <c r="J25" s="121">
        <f>SUM(J26:J28)</f>
        <v>1800</v>
      </c>
      <c r="K25" s="121">
        <f>SUM(K26:K28)</f>
        <v>1430</v>
      </c>
      <c r="L25" s="121">
        <f>SUM(L26:L28)</f>
        <v>897</v>
      </c>
      <c r="M25" s="121">
        <f>SUM(M26:M28)</f>
        <v>644</v>
      </c>
      <c r="N25" s="121">
        <f>SUM(N26:N28)</f>
        <v>263</v>
      </c>
      <c r="O25" s="122">
        <f t="shared" si="1"/>
        <v>5034</v>
      </c>
      <c r="P25" s="124">
        <f t="shared" si="2"/>
        <v>7010</v>
      </c>
    </row>
    <row r="26" spans="3:16" ht="30" customHeight="1">
      <c r="C26" s="28"/>
      <c r="D26" s="29"/>
      <c r="E26" s="34" t="s">
        <v>52</v>
      </c>
      <c r="F26" s="52">
        <v>894</v>
      </c>
      <c r="G26" s="52">
        <v>1011</v>
      </c>
      <c r="H26" s="122">
        <f t="shared" si="0"/>
        <v>1905</v>
      </c>
      <c r="I26" s="85"/>
      <c r="J26" s="52">
        <v>1749</v>
      </c>
      <c r="K26" s="52">
        <v>1403</v>
      </c>
      <c r="L26" s="52">
        <v>879</v>
      </c>
      <c r="M26" s="52">
        <v>634</v>
      </c>
      <c r="N26" s="52">
        <v>262</v>
      </c>
      <c r="O26" s="122">
        <f t="shared" si="1"/>
        <v>4927</v>
      </c>
      <c r="P26" s="124">
        <f t="shared" si="2"/>
        <v>6832</v>
      </c>
    </row>
    <row r="27" spans="3:16" ht="30" customHeight="1">
      <c r="C27" s="28"/>
      <c r="D27" s="29"/>
      <c r="E27" s="34" t="s">
        <v>53</v>
      </c>
      <c r="F27" s="52">
        <v>19</v>
      </c>
      <c r="G27" s="52">
        <v>9</v>
      </c>
      <c r="H27" s="122">
        <f t="shared" si="0"/>
        <v>28</v>
      </c>
      <c r="I27" s="85"/>
      <c r="J27" s="52">
        <v>31</v>
      </c>
      <c r="K27" s="52">
        <v>14</v>
      </c>
      <c r="L27" s="52">
        <v>6</v>
      </c>
      <c r="M27" s="52">
        <v>6</v>
      </c>
      <c r="N27" s="52">
        <v>1</v>
      </c>
      <c r="O27" s="122">
        <f t="shared" si="1"/>
        <v>58</v>
      </c>
      <c r="P27" s="124">
        <f t="shared" si="2"/>
        <v>86</v>
      </c>
    </row>
    <row r="28" spans="3:16" ht="30" customHeight="1">
      <c r="C28" s="28"/>
      <c r="D28" s="29"/>
      <c r="E28" s="34" t="s">
        <v>54</v>
      </c>
      <c r="F28" s="52">
        <v>29</v>
      </c>
      <c r="G28" s="52">
        <v>14</v>
      </c>
      <c r="H28" s="122">
        <f t="shared" si="0"/>
        <v>43</v>
      </c>
      <c r="I28" s="85"/>
      <c r="J28" s="52">
        <v>20</v>
      </c>
      <c r="K28" s="52">
        <v>13</v>
      </c>
      <c r="L28" s="52">
        <v>12</v>
      </c>
      <c r="M28" s="52">
        <v>4</v>
      </c>
      <c r="N28" s="52">
        <v>0</v>
      </c>
      <c r="O28" s="122">
        <f t="shared" si="1"/>
        <v>49</v>
      </c>
      <c r="P28" s="124">
        <f t="shared" si="2"/>
        <v>92</v>
      </c>
    </row>
    <row r="29" spans="3:16" ht="30" customHeight="1">
      <c r="C29" s="28"/>
      <c r="D29" s="36" t="s">
        <v>55</v>
      </c>
      <c r="E29" s="37"/>
      <c r="F29" s="52">
        <v>22</v>
      </c>
      <c r="G29" s="52">
        <v>13</v>
      </c>
      <c r="H29" s="122">
        <f t="shared" si="0"/>
        <v>35</v>
      </c>
      <c r="I29" s="85"/>
      <c r="J29" s="52">
        <v>78</v>
      </c>
      <c r="K29" s="52">
        <v>70</v>
      </c>
      <c r="L29" s="52">
        <v>52</v>
      </c>
      <c r="M29" s="52">
        <v>62</v>
      </c>
      <c r="N29" s="52">
        <v>33</v>
      </c>
      <c r="O29" s="122">
        <f t="shared" si="1"/>
        <v>295</v>
      </c>
      <c r="P29" s="124">
        <f t="shared" si="2"/>
        <v>330</v>
      </c>
    </row>
    <row r="30" spans="3:16" ht="30" customHeight="1" thickBot="1">
      <c r="C30" s="38"/>
      <c r="D30" s="39" t="s">
        <v>56</v>
      </c>
      <c r="E30" s="40"/>
      <c r="F30" s="54">
        <v>1184</v>
      </c>
      <c r="G30" s="54">
        <v>1188</v>
      </c>
      <c r="H30" s="125">
        <f t="shared" si="0"/>
        <v>2372</v>
      </c>
      <c r="I30" s="86"/>
      <c r="J30" s="54">
        <v>3354</v>
      </c>
      <c r="K30" s="54">
        <v>1818</v>
      </c>
      <c r="L30" s="54">
        <v>1053</v>
      </c>
      <c r="M30" s="54">
        <v>809</v>
      </c>
      <c r="N30" s="54">
        <v>325</v>
      </c>
      <c r="O30" s="125">
        <f t="shared" si="1"/>
        <v>7359</v>
      </c>
      <c r="P30" s="126">
        <f t="shared" si="2"/>
        <v>9731</v>
      </c>
    </row>
    <row r="31" spans="3:16" ht="30" customHeight="1">
      <c r="C31" s="25" t="s">
        <v>57</v>
      </c>
      <c r="D31" s="41"/>
      <c r="E31" s="42"/>
      <c r="F31" s="117">
        <f>SUM(F32:F40)</f>
        <v>17</v>
      </c>
      <c r="G31" s="117">
        <f>SUM(G32:G40)</f>
        <v>18</v>
      </c>
      <c r="H31" s="118">
        <f t="shared" si="0"/>
        <v>35</v>
      </c>
      <c r="I31" s="119"/>
      <c r="J31" s="117">
        <f>SUM(J32:J40)</f>
        <v>1191</v>
      </c>
      <c r="K31" s="117">
        <f>SUM(K32:K40)</f>
        <v>748</v>
      </c>
      <c r="L31" s="117">
        <f>SUM(L32:L40)</f>
        <v>612</v>
      </c>
      <c r="M31" s="117">
        <f>SUM(M32:M40)</f>
        <v>577</v>
      </c>
      <c r="N31" s="117">
        <f>SUM(N32:N40)</f>
        <v>291</v>
      </c>
      <c r="O31" s="118">
        <f t="shared" si="1"/>
        <v>3419</v>
      </c>
      <c r="P31" s="120">
        <f t="shared" si="2"/>
        <v>3454</v>
      </c>
    </row>
    <row r="32" spans="3:16" ht="30" customHeight="1">
      <c r="C32" s="43"/>
      <c r="D32" s="36" t="s">
        <v>58</v>
      </c>
      <c r="E32" s="37"/>
      <c r="F32" s="93">
        <v>0</v>
      </c>
      <c r="G32" s="93">
        <v>0</v>
      </c>
      <c r="H32" s="127">
        <f t="shared" si="0"/>
        <v>0</v>
      </c>
      <c r="I32" s="53"/>
      <c r="J32" s="93">
        <v>86</v>
      </c>
      <c r="K32" s="93">
        <v>149</v>
      </c>
      <c r="L32" s="93">
        <v>102</v>
      </c>
      <c r="M32" s="93">
        <v>80</v>
      </c>
      <c r="N32" s="93">
        <v>15</v>
      </c>
      <c r="O32" s="127">
        <f t="shared" si="1"/>
        <v>432</v>
      </c>
      <c r="P32" s="128">
        <f t="shared" si="2"/>
        <v>432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0</v>
      </c>
      <c r="P33" s="124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829</v>
      </c>
      <c r="K34" s="52">
        <v>422</v>
      </c>
      <c r="L34" s="52">
        <v>219</v>
      </c>
      <c r="M34" s="52">
        <v>119</v>
      </c>
      <c r="N34" s="52">
        <v>41</v>
      </c>
      <c r="O34" s="122">
        <f t="shared" si="1"/>
        <v>1630</v>
      </c>
      <c r="P34" s="124">
        <f t="shared" si="2"/>
        <v>1630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3</v>
      </c>
      <c r="H35" s="121">
        <f t="shared" si="0"/>
        <v>3</v>
      </c>
      <c r="I35" s="85"/>
      <c r="J35" s="52">
        <v>40</v>
      </c>
      <c r="K35" s="52">
        <v>25</v>
      </c>
      <c r="L35" s="52">
        <v>43</v>
      </c>
      <c r="M35" s="52">
        <v>33</v>
      </c>
      <c r="N35" s="52">
        <v>17</v>
      </c>
      <c r="O35" s="122">
        <f t="shared" si="1"/>
        <v>158</v>
      </c>
      <c r="P35" s="124">
        <f t="shared" si="2"/>
        <v>161</v>
      </c>
    </row>
    <row r="36" spans="3:16" ht="30" customHeight="1">
      <c r="C36" s="28"/>
      <c r="D36" s="36" t="s">
        <v>61</v>
      </c>
      <c r="E36" s="37"/>
      <c r="F36" s="52">
        <v>17</v>
      </c>
      <c r="G36" s="52">
        <v>14</v>
      </c>
      <c r="H36" s="121">
        <f t="shared" si="0"/>
        <v>31</v>
      </c>
      <c r="I36" s="85"/>
      <c r="J36" s="52">
        <v>98</v>
      </c>
      <c r="K36" s="52">
        <v>47</v>
      </c>
      <c r="L36" s="52">
        <v>57</v>
      </c>
      <c r="M36" s="52">
        <v>28</v>
      </c>
      <c r="N36" s="52">
        <v>2</v>
      </c>
      <c r="O36" s="122">
        <f t="shared" si="1"/>
        <v>232</v>
      </c>
      <c r="P36" s="124">
        <f t="shared" si="2"/>
        <v>263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21">
        <f t="shared" si="0"/>
        <v>1</v>
      </c>
      <c r="I37" s="53"/>
      <c r="J37" s="52">
        <v>132</v>
      </c>
      <c r="K37" s="52">
        <v>97</v>
      </c>
      <c r="L37" s="52">
        <v>100</v>
      </c>
      <c r="M37" s="52">
        <v>58</v>
      </c>
      <c r="N37" s="52">
        <v>27</v>
      </c>
      <c r="O37" s="122">
        <f t="shared" si="1"/>
        <v>414</v>
      </c>
      <c r="P37" s="124">
        <f t="shared" si="2"/>
        <v>415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84" t="s">
        <v>64</v>
      </c>
      <c r="E39" s="185"/>
      <c r="F39" s="52">
        <v>0</v>
      </c>
      <c r="G39" s="52">
        <v>0</v>
      </c>
      <c r="H39" s="122">
        <f t="shared" si="0"/>
        <v>0</v>
      </c>
      <c r="I39" s="53"/>
      <c r="J39" s="52">
        <v>1</v>
      </c>
      <c r="K39" s="52">
        <v>3</v>
      </c>
      <c r="L39" s="52">
        <v>88</v>
      </c>
      <c r="M39" s="52">
        <v>248</v>
      </c>
      <c r="N39" s="52">
        <v>185</v>
      </c>
      <c r="O39" s="122">
        <f t="shared" si="1"/>
        <v>525</v>
      </c>
      <c r="P39" s="124">
        <f t="shared" si="2"/>
        <v>525</v>
      </c>
    </row>
    <row r="40" spans="3:16" ht="30" customHeight="1" thickBot="1">
      <c r="C40" s="38"/>
      <c r="D40" s="186" t="s">
        <v>65</v>
      </c>
      <c r="E40" s="187"/>
      <c r="F40" s="94">
        <v>0</v>
      </c>
      <c r="G40" s="94">
        <v>0</v>
      </c>
      <c r="H40" s="129">
        <f t="shared" si="0"/>
        <v>0</v>
      </c>
      <c r="I40" s="55"/>
      <c r="J40" s="94">
        <v>5</v>
      </c>
      <c r="K40" s="94">
        <v>5</v>
      </c>
      <c r="L40" s="94">
        <v>3</v>
      </c>
      <c r="M40" s="94">
        <v>11</v>
      </c>
      <c r="N40" s="94">
        <v>4</v>
      </c>
      <c r="O40" s="129">
        <f t="shared" si="1"/>
        <v>28</v>
      </c>
      <c r="P40" s="130">
        <f t="shared" si="2"/>
        <v>28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167</v>
      </c>
      <c r="K41" s="117">
        <f>SUM(K42:K45)</f>
        <v>172</v>
      </c>
      <c r="L41" s="117">
        <f>SUM(L42:L45)</f>
        <v>412</v>
      </c>
      <c r="M41" s="117">
        <f>SUM(M42:M45)</f>
        <v>909</v>
      </c>
      <c r="N41" s="117">
        <f>SUM(N42:N45)</f>
        <v>560</v>
      </c>
      <c r="O41" s="118">
        <f t="shared" si="1"/>
        <v>2220</v>
      </c>
      <c r="P41" s="120">
        <f t="shared" si="2"/>
        <v>2220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3</v>
      </c>
      <c r="K42" s="52">
        <v>9</v>
      </c>
      <c r="L42" s="52">
        <v>202</v>
      </c>
      <c r="M42" s="52">
        <v>495</v>
      </c>
      <c r="N42" s="52">
        <v>354</v>
      </c>
      <c r="O42" s="132">
        <f t="shared" si="1"/>
        <v>1063</v>
      </c>
      <c r="P42" s="124">
        <f t="shared" si="2"/>
        <v>1063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161</v>
      </c>
      <c r="K43" s="52">
        <v>146</v>
      </c>
      <c r="L43" s="52">
        <v>175</v>
      </c>
      <c r="M43" s="52">
        <v>228</v>
      </c>
      <c r="N43" s="52">
        <v>90</v>
      </c>
      <c r="O43" s="132">
        <f t="shared" si="1"/>
        <v>800</v>
      </c>
      <c r="P43" s="124">
        <f t="shared" si="2"/>
        <v>800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33">
        <f t="shared" si="0"/>
        <v>0</v>
      </c>
      <c r="I44" s="53"/>
      <c r="J44" s="52">
        <v>0</v>
      </c>
      <c r="K44" s="52">
        <v>3</v>
      </c>
      <c r="L44" s="52">
        <v>4</v>
      </c>
      <c r="M44" s="52">
        <v>17</v>
      </c>
      <c r="N44" s="52">
        <v>7</v>
      </c>
      <c r="O44" s="132">
        <f t="shared" si="1"/>
        <v>31</v>
      </c>
      <c r="P44" s="124">
        <f t="shared" si="2"/>
        <v>31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3</v>
      </c>
      <c r="K45" s="54">
        <v>14</v>
      </c>
      <c r="L45" s="54">
        <v>31</v>
      </c>
      <c r="M45" s="54">
        <v>169</v>
      </c>
      <c r="N45" s="54">
        <v>109</v>
      </c>
      <c r="O45" s="134">
        <f t="shared" si="1"/>
        <v>326</v>
      </c>
      <c r="P45" s="126">
        <f t="shared" si="2"/>
        <v>326</v>
      </c>
    </row>
    <row r="46" spans="3:16" ht="30" customHeight="1" thickBot="1">
      <c r="C46" s="188" t="s">
        <v>70</v>
      </c>
      <c r="D46" s="189"/>
      <c r="E46" s="190"/>
      <c r="F46" s="135">
        <f>SUM(F10,F31,F41)</f>
        <v>2648</v>
      </c>
      <c r="G46" s="135">
        <f>SUM(G10,G31,G41)</f>
        <v>2733</v>
      </c>
      <c r="H46" s="136">
        <f t="shared" si="0"/>
        <v>5381</v>
      </c>
      <c r="I46" s="137"/>
      <c r="J46" s="135">
        <f>SUM(J10,J31,J41)</f>
        <v>11169</v>
      </c>
      <c r="K46" s="135">
        <f>SUM(K10,K31,K41)</f>
        <v>7120</v>
      </c>
      <c r="L46" s="135">
        <f>SUM(L10,L31,L41)</f>
        <v>4789</v>
      </c>
      <c r="M46" s="135">
        <f>SUM(M10,M31,M41)</f>
        <v>4515</v>
      </c>
      <c r="N46" s="135">
        <f>SUM(N10,N31,N41)</f>
        <v>2168</v>
      </c>
      <c r="O46" s="136">
        <f t="shared" si="1"/>
        <v>29761</v>
      </c>
      <c r="P46" s="138">
        <f t="shared" si="2"/>
        <v>35142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2277784</v>
      </c>
      <c r="G48" s="117">
        <f>SUM(G49,G55,G58,G63,G67,G68)</f>
        <v>3130286</v>
      </c>
      <c r="H48" s="118">
        <f t="shared" si="0"/>
        <v>5408070</v>
      </c>
      <c r="I48" s="119"/>
      <c r="J48" s="117">
        <f>SUM(J49,J55,J58,J63,J67,J68)</f>
        <v>27703202</v>
      </c>
      <c r="K48" s="117">
        <f>SUM(K49,K55,K58,K63,K67,K68)</f>
        <v>20448294</v>
      </c>
      <c r="L48" s="117">
        <f>SUM(L49,L55,L58,L63,L67,L68)</f>
        <v>16782664</v>
      </c>
      <c r="M48" s="117">
        <f>SUM(M49,M55,M58,M63,M67,M68)</f>
        <v>16827460</v>
      </c>
      <c r="N48" s="117">
        <f>SUM(N49,N55,N58,N63,N67,N68)</f>
        <v>8517492</v>
      </c>
      <c r="O48" s="118">
        <f t="shared" si="1"/>
        <v>90279112</v>
      </c>
      <c r="P48" s="120">
        <f t="shared" si="2"/>
        <v>95687182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267136</v>
      </c>
      <c r="G49" s="121">
        <f>SUM(G50:G54)</f>
        <v>541459</v>
      </c>
      <c r="H49" s="122">
        <f t="shared" si="0"/>
        <v>808595</v>
      </c>
      <c r="I49" s="123"/>
      <c r="J49" s="121">
        <f>SUM(J50:J54)</f>
        <v>5943606</v>
      </c>
      <c r="K49" s="121">
        <f>SUM(K50:K54)</f>
        <v>3855578</v>
      </c>
      <c r="L49" s="121">
        <f>SUM(L50:L54)</f>
        <v>3110010</v>
      </c>
      <c r="M49" s="121">
        <f>SUM(M50:M54)</f>
        <v>3626514</v>
      </c>
      <c r="N49" s="121">
        <f>SUM(N50:N54)</f>
        <v>2594411</v>
      </c>
      <c r="O49" s="122">
        <f t="shared" si="1"/>
        <v>19130119</v>
      </c>
      <c r="P49" s="124">
        <f t="shared" si="2"/>
        <v>19938714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5"/>
      <c r="J50" s="52">
        <v>3719475</v>
      </c>
      <c r="K50" s="52">
        <v>2105395</v>
      </c>
      <c r="L50" s="52">
        <v>1951172</v>
      </c>
      <c r="M50" s="52">
        <v>2128923</v>
      </c>
      <c r="N50" s="52">
        <v>1419777</v>
      </c>
      <c r="O50" s="132">
        <f t="shared" si="1"/>
        <v>11324742</v>
      </c>
      <c r="P50" s="124">
        <f t="shared" si="2"/>
        <v>11324742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11082</v>
      </c>
      <c r="H51" s="122">
        <f t="shared" si="0"/>
        <v>11082</v>
      </c>
      <c r="I51" s="85"/>
      <c r="J51" s="52">
        <v>28245</v>
      </c>
      <c r="K51" s="52">
        <v>50669</v>
      </c>
      <c r="L51" s="52">
        <v>108577</v>
      </c>
      <c r="M51" s="52">
        <v>200804</v>
      </c>
      <c r="N51" s="52">
        <v>359731</v>
      </c>
      <c r="O51" s="132">
        <f t="shared" si="1"/>
        <v>748026</v>
      </c>
      <c r="P51" s="124">
        <f t="shared" si="2"/>
        <v>759108</v>
      </c>
    </row>
    <row r="52" spans="3:16" ht="30" customHeight="1">
      <c r="C52" s="28"/>
      <c r="D52" s="29"/>
      <c r="E52" s="31" t="s">
        <v>41</v>
      </c>
      <c r="F52" s="52">
        <v>131972</v>
      </c>
      <c r="G52" s="52">
        <v>248859</v>
      </c>
      <c r="H52" s="122">
        <f t="shared" si="0"/>
        <v>380831</v>
      </c>
      <c r="I52" s="85"/>
      <c r="J52" s="52">
        <v>934272</v>
      </c>
      <c r="K52" s="52">
        <v>712626</v>
      </c>
      <c r="L52" s="52">
        <v>459058</v>
      </c>
      <c r="M52" s="52">
        <v>693156</v>
      </c>
      <c r="N52" s="52">
        <v>561812</v>
      </c>
      <c r="O52" s="132">
        <f t="shared" si="1"/>
        <v>3360924</v>
      </c>
      <c r="P52" s="124">
        <f t="shared" si="2"/>
        <v>3741755</v>
      </c>
    </row>
    <row r="53" spans="3:16" ht="30" customHeight="1">
      <c r="C53" s="28"/>
      <c r="D53" s="29"/>
      <c r="E53" s="31" t="s">
        <v>42</v>
      </c>
      <c r="F53" s="52">
        <v>95985</v>
      </c>
      <c r="G53" s="52">
        <v>222960</v>
      </c>
      <c r="H53" s="122">
        <f t="shared" si="0"/>
        <v>318945</v>
      </c>
      <c r="I53" s="85"/>
      <c r="J53" s="52">
        <v>711741</v>
      </c>
      <c r="K53" s="52">
        <v>450145</v>
      </c>
      <c r="L53" s="52">
        <v>251065</v>
      </c>
      <c r="M53" s="52">
        <v>260778</v>
      </c>
      <c r="N53" s="52">
        <v>98810</v>
      </c>
      <c r="O53" s="132">
        <f t="shared" si="1"/>
        <v>1772539</v>
      </c>
      <c r="P53" s="124">
        <f t="shared" si="2"/>
        <v>2091484</v>
      </c>
    </row>
    <row r="54" spans="3:16" ht="30" customHeight="1">
      <c r="C54" s="28"/>
      <c r="D54" s="29"/>
      <c r="E54" s="31" t="s">
        <v>43</v>
      </c>
      <c r="F54" s="52">
        <v>39179</v>
      </c>
      <c r="G54" s="52">
        <v>58558</v>
      </c>
      <c r="H54" s="122">
        <f t="shared" si="0"/>
        <v>97737</v>
      </c>
      <c r="I54" s="85"/>
      <c r="J54" s="52">
        <v>549873</v>
      </c>
      <c r="K54" s="52">
        <v>536743</v>
      </c>
      <c r="L54" s="52">
        <v>340138</v>
      </c>
      <c r="M54" s="52">
        <v>342853</v>
      </c>
      <c r="N54" s="52">
        <v>154281</v>
      </c>
      <c r="O54" s="132">
        <f t="shared" si="1"/>
        <v>1923888</v>
      </c>
      <c r="P54" s="124">
        <f t="shared" si="2"/>
        <v>2021625</v>
      </c>
    </row>
    <row r="55" spans="3:16" ht="30" customHeight="1">
      <c r="C55" s="28"/>
      <c r="D55" s="32" t="s">
        <v>44</v>
      </c>
      <c r="E55" s="33"/>
      <c r="F55" s="121">
        <f>SUM(F56:F57)</f>
        <v>789344</v>
      </c>
      <c r="G55" s="121">
        <f>SUM(G56:G57)</f>
        <v>1169650</v>
      </c>
      <c r="H55" s="122">
        <f t="shared" si="0"/>
        <v>1958994</v>
      </c>
      <c r="I55" s="123"/>
      <c r="J55" s="121">
        <f>SUM(J56:J57)</f>
        <v>13629121</v>
      </c>
      <c r="K55" s="121">
        <f>SUM(K56:K57)</f>
        <v>9968137</v>
      </c>
      <c r="L55" s="121">
        <f>SUM(L56:L57)</f>
        <v>6791398</v>
      </c>
      <c r="M55" s="121">
        <f>SUM(M56:M57)</f>
        <v>6531061</v>
      </c>
      <c r="N55" s="121">
        <f>SUM(N56:N57)</f>
        <v>2910252</v>
      </c>
      <c r="O55" s="122">
        <f t="shared" si="1"/>
        <v>39829969</v>
      </c>
      <c r="P55" s="124">
        <f t="shared" si="2"/>
        <v>41788963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5"/>
      <c r="J56" s="52">
        <v>11059375</v>
      </c>
      <c r="K56" s="52">
        <v>8102797</v>
      </c>
      <c r="L56" s="52">
        <v>5707993</v>
      </c>
      <c r="M56" s="52">
        <v>5751227</v>
      </c>
      <c r="N56" s="52">
        <v>2757437</v>
      </c>
      <c r="O56" s="122">
        <f t="shared" si="1"/>
        <v>33378829</v>
      </c>
      <c r="P56" s="124">
        <f t="shared" si="2"/>
        <v>33378829</v>
      </c>
    </row>
    <row r="57" spans="3:16" ht="30" customHeight="1">
      <c r="C57" s="28"/>
      <c r="D57" s="29"/>
      <c r="E57" s="31" t="s">
        <v>46</v>
      </c>
      <c r="F57" s="52">
        <v>789344</v>
      </c>
      <c r="G57" s="52">
        <v>1169650</v>
      </c>
      <c r="H57" s="122">
        <f t="shared" si="0"/>
        <v>1958994</v>
      </c>
      <c r="I57" s="85"/>
      <c r="J57" s="52">
        <v>2569746</v>
      </c>
      <c r="K57" s="52">
        <v>1865340</v>
      </c>
      <c r="L57" s="52">
        <v>1083405</v>
      </c>
      <c r="M57" s="52">
        <v>779834</v>
      </c>
      <c r="N57" s="52">
        <v>152815</v>
      </c>
      <c r="O57" s="122">
        <f t="shared" si="1"/>
        <v>6451140</v>
      </c>
      <c r="P57" s="124">
        <f t="shared" si="2"/>
        <v>8410134</v>
      </c>
    </row>
    <row r="58" spans="3:16" ht="30" customHeight="1">
      <c r="C58" s="28"/>
      <c r="D58" s="32" t="s">
        <v>47</v>
      </c>
      <c r="E58" s="33"/>
      <c r="F58" s="121">
        <f>SUM(F59:F62)</f>
        <v>18708</v>
      </c>
      <c r="G58" s="121">
        <f>SUM(G59:G62)</f>
        <v>31845</v>
      </c>
      <c r="H58" s="122">
        <f t="shared" si="0"/>
        <v>50553</v>
      </c>
      <c r="I58" s="123"/>
      <c r="J58" s="121">
        <f>SUM(J59:J62)</f>
        <v>971238</v>
      </c>
      <c r="K58" s="121">
        <f>SUM(K59:K62)</f>
        <v>979157</v>
      </c>
      <c r="L58" s="121">
        <f>SUM(L59:L62)</f>
        <v>2617418</v>
      </c>
      <c r="M58" s="121">
        <f>SUM(M59:M62)</f>
        <v>2754578</v>
      </c>
      <c r="N58" s="121">
        <f>SUM(N59:N62)</f>
        <v>1105601</v>
      </c>
      <c r="O58" s="122">
        <f t="shared" si="1"/>
        <v>8427992</v>
      </c>
      <c r="P58" s="124">
        <f t="shared" si="2"/>
        <v>8478545</v>
      </c>
    </row>
    <row r="59" spans="3:16" ht="30" customHeight="1">
      <c r="C59" s="28"/>
      <c r="D59" s="29"/>
      <c r="E59" s="31" t="s">
        <v>48</v>
      </c>
      <c r="F59" s="52">
        <v>13012</v>
      </c>
      <c r="G59" s="52">
        <v>31845</v>
      </c>
      <c r="H59" s="122">
        <f t="shared" si="0"/>
        <v>44857</v>
      </c>
      <c r="I59" s="85"/>
      <c r="J59" s="52">
        <v>784151</v>
      </c>
      <c r="K59" s="52">
        <v>886072</v>
      </c>
      <c r="L59" s="52">
        <v>2500949</v>
      </c>
      <c r="M59" s="52">
        <v>2727428</v>
      </c>
      <c r="N59" s="52">
        <v>1081278</v>
      </c>
      <c r="O59" s="122">
        <f t="shared" si="1"/>
        <v>7979878</v>
      </c>
      <c r="P59" s="124">
        <f t="shared" si="2"/>
        <v>8024735</v>
      </c>
    </row>
    <row r="60" spans="3:16" ht="30" customHeight="1">
      <c r="C60" s="28"/>
      <c r="D60" s="29"/>
      <c r="E60" s="34" t="s">
        <v>49</v>
      </c>
      <c r="F60" s="52">
        <v>5696</v>
      </c>
      <c r="G60" s="52">
        <v>0</v>
      </c>
      <c r="H60" s="122">
        <f t="shared" si="0"/>
        <v>5696</v>
      </c>
      <c r="I60" s="85"/>
      <c r="J60" s="52">
        <v>187087</v>
      </c>
      <c r="K60" s="52">
        <v>93085</v>
      </c>
      <c r="L60" s="52">
        <v>116469</v>
      </c>
      <c r="M60" s="52">
        <v>27150</v>
      </c>
      <c r="N60" s="52">
        <v>24323</v>
      </c>
      <c r="O60" s="122">
        <f t="shared" si="1"/>
        <v>448114</v>
      </c>
      <c r="P60" s="124">
        <f t="shared" si="2"/>
        <v>453810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SUM(F64)</f>
        <v>532998</v>
      </c>
      <c r="G63" s="121">
        <f>SUM(G64)</f>
        <v>714584</v>
      </c>
      <c r="H63" s="122">
        <f t="shared" si="0"/>
        <v>1247582</v>
      </c>
      <c r="I63" s="123"/>
      <c r="J63" s="121">
        <f>SUM(J64)</f>
        <v>1456077</v>
      </c>
      <c r="K63" s="121">
        <f>SUM(K64)</f>
        <v>1935828</v>
      </c>
      <c r="L63" s="121">
        <f>SUM(L64)</f>
        <v>1482330</v>
      </c>
      <c r="M63" s="121">
        <f>SUM(M64)</f>
        <v>1156657</v>
      </c>
      <c r="N63" s="121">
        <f>SUM(N64)</f>
        <v>546809</v>
      </c>
      <c r="O63" s="122">
        <f t="shared" si="1"/>
        <v>6577701</v>
      </c>
      <c r="P63" s="124">
        <f t="shared" si="2"/>
        <v>7825283</v>
      </c>
    </row>
    <row r="64" spans="3:16" ht="30" customHeight="1">
      <c r="C64" s="28"/>
      <c r="D64" s="29"/>
      <c r="E64" s="34" t="s">
        <v>52</v>
      </c>
      <c r="F64" s="52">
        <v>532998</v>
      </c>
      <c r="G64" s="52">
        <v>714584</v>
      </c>
      <c r="H64" s="122">
        <f t="shared" si="0"/>
        <v>1247582</v>
      </c>
      <c r="I64" s="85"/>
      <c r="J64" s="52">
        <v>1456077</v>
      </c>
      <c r="K64" s="52">
        <v>1935828</v>
      </c>
      <c r="L64" s="52">
        <v>1482330</v>
      </c>
      <c r="M64" s="52">
        <v>1156657</v>
      </c>
      <c r="N64" s="52">
        <v>546809</v>
      </c>
      <c r="O64" s="122">
        <f t="shared" si="1"/>
        <v>6577701</v>
      </c>
      <c r="P64" s="124">
        <f t="shared" si="2"/>
        <v>7825283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22">
        <f t="shared" si="0"/>
        <v>0</v>
      </c>
      <c r="I65" s="85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22">
        <f t="shared" si="1"/>
        <v>0</v>
      </c>
      <c r="P65" s="124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22">
        <f t="shared" si="0"/>
        <v>0</v>
      </c>
      <c r="I66" s="85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22">
        <f t="shared" si="1"/>
        <v>0</v>
      </c>
      <c r="P66" s="124">
        <f t="shared" si="2"/>
        <v>0</v>
      </c>
    </row>
    <row r="67" spans="3:16" ht="30" customHeight="1">
      <c r="C67" s="28"/>
      <c r="D67" s="36" t="s">
        <v>55</v>
      </c>
      <c r="E67" s="37"/>
      <c r="F67" s="52">
        <v>133006</v>
      </c>
      <c r="G67" s="52">
        <v>132304</v>
      </c>
      <c r="H67" s="122">
        <f t="shared" si="0"/>
        <v>265310</v>
      </c>
      <c r="I67" s="85"/>
      <c r="J67" s="52">
        <v>1355115</v>
      </c>
      <c r="K67" s="52">
        <v>1328570</v>
      </c>
      <c r="L67" s="52">
        <v>1069574</v>
      </c>
      <c r="M67" s="52">
        <v>1478918</v>
      </c>
      <c r="N67" s="52">
        <v>857480</v>
      </c>
      <c r="O67" s="122">
        <f t="shared" si="1"/>
        <v>6089657</v>
      </c>
      <c r="P67" s="124">
        <f t="shared" si="2"/>
        <v>6354967</v>
      </c>
    </row>
    <row r="68" spans="3:16" ht="30" customHeight="1" thickBot="1">
      <c r="C68" s="38"/>
      <c r="D68" s="39" t="s">
        <v>56</v>
      </c>
      <c r="E68" s="40"/>
      <c r="F68" s="54">
        <v>536592</v>
      </c>
      <c r="G68" s="54">
        <v>540444</v>
      </c>
      <c r="H68" s="125">
        <f t="shared" si="0"/>
        <v>1077036</v>
      </c>
      <c r="I68" s="86"/>
      <c r="J68" s="54">
        <v>4348045</v>
      </c>
      <c r="K68" s="54">
        <v>2381024</v>
      </c>
      <c r="L68" s="54">
        <v>1711934</v>
      </c>
      <c r="M68" s="54">
        <v>1279732</v>
      </c>
      <c r="N68" s="54">
        <v>502939</v>
      </c>
      <c r="O68" s="125">
        <f t="shared" si="1"/>
        <v>10223674</v>
      </c>
      <c r="P68" s="126">
        <f t="shared" si="2"/>
        <v>11300710</v>
      </c>
    </row>
    <row r="69" spans="3:16" ht="30" customHeight="1">
      <c r="C69" s="25" t="s">
        <v>57</v>
      </c>
      <c r="D69" s="41"/>
      <c r="E69" s="42"/>
      <c r="F69" s="117">
        <f>SUM(F70:F78)</f>
        <v>91822</v>
      </c>
      <c r="G69" s="117">
        <f>SUM(G70:G78)</f>
        <v>177207</v>
      </c>
      <c r="H69" s="118">
        <f t="shared" si="0"/>
        <v>269029</v>
      </c>
      <c r="I69" s="119"/>
      <c r="J69" s="117">
        <f>SUM(J70:J78)</f>
        <v>11092076</v>
      </c>
      <c r="K69" s="117">
        <f>SUM(K70:K78)</f>
        <v>9738301</v>
      </c>
      <c r="L69" s="117">
        <f>SUM(L70:L78)</f>
        <v>11850426</v>
      </c>
      <c r="M69" s="117">
        <f>SUM(M70:M78)</f>
        <v>15013375</v>
      </c>
      <c r="N69" s="117">
        <f>SUM(N70:N78)</f>
        <v>8761089</v>
      </c>
      <c r="O69" s="118">
        <f t="shared" si="1"/>
        <v>56455267</v>
      </c>
      <c r="P69" s="120">
        <f t="shared" si="2"/>
        <v>56724296</v>
      </c>
    </row>
    <row r="70" spans="3:16" ht="30" customHeight="1">
      <c r="C70" s="43"/>
      <c r="D70" s="36" t="s">
        <v>58</v>
      </c>
      <c r="E70" s="37"/>
      <c r="F70" s="93">
        <v>0</v>
      </c>
      <c r="G70" s="93">
        <v>0</v>
      </c>
      <c r="H70" s="127">
        <f t="shared" si="0"/>
        <v>0</v>
      </c>
      <c r="I70" s="53"/>
      <c r="J70" s="93">
        <v>671442</v>
      </c>
      <c r="K70" s="93">
        <v>1890779</v>
      </c>
      <c r="L70" s="93">
        <v>1961680</v>
      </c>
      <c r="M70" s="93">
        <v>1994662</v>
      </c>
      <c r="N70" s="93">
        <v>388003</v>
      </c>
      <c r="O70" s="127">
        <f t="shared" si="1"/>
        <v>6906566</v>
      </c>
      <c r="P70" s="128">
        <f t="shared" si="2"/>
        <v>6906566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0</v>
      </c>
      <c r="P71" s="124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5067217</v>
      </c>
      <c r="K72" s="52">
        <v>3677087</v>
      </c>
      <c r="L72" s="52">
        <v>2436659</v>
      </c>
      <c r="M72" s="52">
        <v>1897525</v>
      </c>
      <c r="N72" s="52">
        <v>816007</v>
      </c>
      <c r="O72" s="122">
        <f t="shared" si="1"/>
        <v>13894495</v>
      </c>
      <c r="P72" s="124">
        <f t="shared" si="2"/>
        <v>13894495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23091</v>
      </c>
      <c r="H73" s="121">
        <f t="shared" si="0"/>
        <v>23091</v>
      </c>
      <c r="I73" s="85"/>
      <c r="J73" s="52">
        <v>380138</v>
      </c>
      <c r="K73" s="52">
        <v>312903</v>
      </c>
      <c r="L73" s="52">
        <v>721746</v>
      </c>
      <c r="M73" s="52">
        <v>652631</v>
      </c>
      <c r="N73" s="52">
        <v>379148</v>
      </c>
      <c r="O73" s="122">
        <f t="shared" si="1"/>
        <v>2446566</v>
      </c>
      <c r="P73" s="124">
        <f t="shared" si="2"/>
        <v>2469657</v>
      </c>
    </row>
    <row r="74" spans="3:16" ht="30" customHeight="1">
      <c r="C74" s="28"/>
      <c r="D74" s="36" t="s">
        <v>61</v>
      </c>
      <c r="E74" s="37"/>
      <c r="F74" s="52">
        <v>91822</v>
      </c>
      <c r="G74" s="52">
        <v>128012</v>
      </c>
      <c r="H74" s="121">
        <f t="shared" si="0"/>
        <v>219834</v>
      </c>
      <c r="I74" s="85"/>
      <c r="J74" s="52">
        <v>1379996</v>
      </c>
      <c r="K74" s="52">
        <v>917162</v>
      </c>
      <c r="L74" s="52">
        <v>1402163</v>
      </c>
      <c r="M74" s="52">
        <v>812418</v>
      </c>
      <c r="N74" s="52">
        <v>52975</v>
      </c>
      <c r="O74" s="122">
        <f t="shared" si="1"/>
        <v>4564714</v>
      </c>
      <c r="P74" s="124">
        <f t="shared" si="2"/>
        <v>4784548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26104</v>
      </c>
      <c r="H75" s="121">
        <f aca="true" t="shared" si="3" ref="H75:H84">SUM(F75:G75)</f>
        <v>26104</v>
      </c>
      <c r="I75" s="53"/>
      <c r="J75" s="52">
        <v>3492496</v>
      </c>
      <c r="K75" s="52">
        <v>2761940</v>
      </c>
      <c r="L75" s="52">
        <v>2747653</v>
      </c>
      <c r="M75" s="52">
        <v>1718164</v>
      </c>
      <c r="N75" s="52">
        <v>810174</v>
      </c>
      <c r="O75" s="122">
        <f aca="true" t="shared" si="4" ref="O75:O84">SUM(I75:N75)</f>
        <v>11530427</v>
      </c>
      <c r="P75" s="124">
        <f aca="true" t="shared" si="5" ref="P75:P84">SUM(O75,H75)</f>
        <v>11556531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84" t="s">
        <v>64</v>
      </c>
      <c r="E77" s="185"/>
      <c r="F77" s="52">
        <v>0</v>
      </c>
      <c r="G77" s="52">
        <v>0</v>
      </c>
      <c r="H77" s="122">
        <f t="shared" si="3"/>
        <v>0</v>
      </c>
      <c r="I77" s="53"/>
      <c r="J77" s="52">
        <v>26296</v>
      </c>
      <c r="K77" s="52">
        <v>85326</v>
      </c>
      <c r="L77" s="52">
        <v>2498332</v>
      </c>
      <c r="M77" s="52">
        <v>7589749</v>
      </c>
      <c r="N77" s="52">
        <v>6158482</v>
      </c>
      <c r="O77" s="122">
        <f t="shared" si="4"/>
        <v>16358185</v>
      </c>
      <c r="P77" s="124">
        <f t="shared" si="5"/>
        <v>16358185</v>
      </c>
    </row>
    <row r="78" spans="3:16" ht="30" customHeight="1" thickBot="1">
      <c r="C78" s="38"/>
      <c r="D78" s="186" t="s">
        <v>65</v>
      </c>
      <c r="E78" s="187"/>
      <c r="F78" s="94">
        <v>0</v>
      </c>
      <c r="G78" s="94">
        <v>0</v>
      </c>
      <c r="H78" s="129">
        <f t="shared" si="3"/>
        <v>0</v>
      </c>
      <c r="I78" s="55"/>
      <c r="J78" s="94">
        <v>74491</v>
      </c>
      <c r="K78" s="94">
        <v>93104</v>
      </c>
      <c r="L78" s="94">
        <v>82193</v>
      </c>
      <c r="M78" s="94">
        <v>348226</v>
      </c>
      <c r="N78" s="94">
        <v>156300</v>
      </c>
      <c r="O78" s="129">
        <f t="shared" si="4"/>
        <v>754314</v>
      </c>
      <c r="P78" s="130">
        <f t="shared" si="5"/>
        <v>754314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4544725</v>
      </c>
      <c r="K79" s="117">
        <f>SUM(K80:K83)</f>
        <v>4881653</v>
      </c>
      <c r="L79" s="117">
        <f>SUM(L80:L83)</f>
        <v>11959412</v>
      </c>
      <c r="M79" s="117">
        <f>SUM(M80:M83)</f>
        <v>28463034</v>
      </c>
      <c r="N79" s="117">
        <f>SUM(N80:N83)</f>
        <v>18397003</v>
      </c>
      <c r="O79" s="118">
        <f t="shared" si="4"/>
        <v>68245827</v>
      </c>
      <c r="P79" s="120">
        <f t="shared" si="5"/>
        <v>68245827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67186</v>
      </c>
      <c r="K80" s="52">
        <v>213602</v>
      </c>
      <c r="L80" s="52">
        <v>5311350</v>
      </c>
      <c r="M80" s="52">
        <v>14182864</v>
      </c>
      <c r="N80" s="52">
        <v>10782715</v>
      </c>
      <c r="O80" s="132">
        <f t="shared" si="4"/>
        <v>30557717</v>
      </c>
      <c r="P80" s="124">
        <f t="shared" si="5"/>
        <v>30557717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4396482</v>
      </c>
      <c r="K81" s="52">
        <v>4213589</v>
      </c>
      <c r="L81" s="52">
        <v>5435360</v>
      </c>
      <c r="M81" s="52">
        <v>7356492</v>
      </c>
      <c r="N81" s="52">
        <v>3104908</v>
      </c>
      <c r="O81" s="132">
        <f t="shared" si="4"/>
        <v>24506831</v>
      </c>
      <c r="P81" s="124">
        <f t="shared" si="5"/>
        <v>24506831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75983</v>
      </c>
      <c r="L82" s="52">
        <v>122863</v>
      </c>
      <c r="M82" s="52">
        <v>491450</v>
      </c>
      <c r="N82" s="52">
        <v>247132</v>
      </c>
      <c r="O82" s="132">
        <f t="shared" si="4"/>
        <v>937428</v>
      </c>
      <c r="P82" s="124">
        <f t="shared" si="5"/>
        <v>937428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81057</v>
      </c>
      <c r="K83" s="54">
        <v>378479</v>
      </c>
      <c r="L83" s="54">
        <v>1089839</v>
      </c>
      <c r="M83" s="54">
        <v>6432228</v>
      </c>
      <c r="N83" s="54">
        <v>4262248</v>
      </c>
      <c r="O83" s="134">
        <f t="shared" si="4"/>
        <v>12243851</v>
      </c>
      <c r="P83" s="126">
        <f t="shared" si="5"/>
        <v>12243851</v>
      </c>
    </row>
    <row r="84" spans="3:16" ht="30" customHeight="1" thickBot="1">
      <c r="C84" s="188" t="s">
        <v>70</v>
      </c>
      <c r="D84" s="189"/>
      <c r="E84" s="189"/>
      <c r="F84" s="135">
        <f>SUM(F48,F69,F79)</f>
        <v>2369606</v>
      </c>
      <c r="G84" s="135">
        <f>SUM(G48,G69,G79)</f>
        <v>3307493</v>
      </c>
      <c r="H84" s="136">
        <f t="shared" si="3"/>
        <v>5677099</v>
      </c>
      <c r="I84" s="137"/>
      <c r="J84" s="135">
        <f>SUM(J48,J69,J79)</f>
        <v>43340003</v>
      </c>
      <c r="K84" s="135">
        <f>SUM(K48,K69,K79)</f>
        <v>35068248</v>
      </c>
      <c r="L84" s="135">
        <f>SUM(L48,L69,L79)</f>
        <v>40592502</v>
      </c>
      <c r="M84" s="135">
        <f>SUM(M48,M69,M79)</f>
        <v>60303869</v>
      </c>
      <c r="N84" s="135">
        <f>SUM(N48,N69,N79)</f>
        <v>35675584</v>
      </c>
      <c r="O84" s="136">
        <f t="shared" si="4"/>
        <v>214980206</v>
      </c>
      <c r="P84" s="138">
        <f t="shared" si="5"/>
        <v>220657305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3" sqref="E3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1" t="s">
        <v>21</v>
      </c>
      <c r="H1" s="191"/>
      <c r="I1" s="191"/>
      <c r="J1" s="191"/>
      <c r="K1" s="191"/>
      <c r="L1" s="191"/>
      <c r="M1" s="191"/>
      <c r="N1" s="103"/>
      <c r="O1" s="4"/>
    </row>
    <row r="2" spans="5:16" ht="30" customHeight="1">
      <c r="E2" s="5"/>
      <c r="G2" s="156" t="s">
        <v>92</v>
      </c>
      <c r="H2" s="156"/>
      <c r="I2" s="156"/>
      <c r="J2" s="156"/>
      <c r="K2" s="156"/>
      <c r="L2" s="156"/>
      <c r="M2" s="156"/>
      <c r="N2" s="6"/>
      <c r="O2" s="169">
        <v>41086</v>
      </c>
      <c r="P2" s="169"/>
    </row>
    <row r="3" spans="5:17" ht="24.75" customHeight="1">
      <c r="E3" s="7"/>
      <c r="F3" s="8"/>
      <c r="N3" s="9"/>
      <c r="O3" s="169"/>
      <c r="P3" s="169"/>
      <c r="Q3" s="10"/>
    </row>
    <row r="4" spans="3:17" ht="24.75" customHeight="1">
      <c r="C4" s="11"/>
      <c r="N4" s="7"/>
      <c r="O4" s="169" t="s">
        <v>31</v>
      </c>
      <c r="P4" s="16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2" t="s">
        <v>32</v>
      </c>
      <c r="D7" s="193"/>
      <c r="E7" s="193"/>
      <c r="F7" s="196" t="s">
        <v>33</v>
      </c>
      <c r="G7" s="197"/>
      <c r="H7" s="197"/>
      <c r="I7" s="198" t="s">
        <v>34</v>
      </c>
      <c r="J7" s="198"/>
      <c r="K7" s="198"/>
      <c r="L7" s="198"/>
      <c r="M7" s="198"/>
      <c r="N7" s="198"/>
      <c r="O7" s="199"/>
      <c r="P7" s="200" t="s">
        <v>6</v>
      </c>
      <c r="Q7" s="20"/>
    </row>
    <row r="8" spans="3:17" ht="42" customHeight="1" thickBot="1">
      <c r="C8" s="194"/>
      <c r="D8" s="195"/>
      <c r="E8" s="195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201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25858608</v>
      </c>
      <c r="G10" s="117">
        <f>SUM(G11,G17,G20,G25,G29,G30)</f>
        <v>32399503</v>
      </c>
      <c r="H10" s="118">
        <f>SUM(F10:G10)</f>
        <v>58258111</v>
      </c>
      <c r="I10" s="119"/>
      <c r="J10" s="117">
        <f>SUM(J11,J17,J20,J25,J29,J30)</f>
        <v>279883511</v>
      </c>
      <c r="K10" s="117">
        <f>SUM(K11,K17,K20,K25,K29,K30)</f>
        <v>206436008</v>
      </c>
      <c r="L10" s="117">
        <f>SUM(L11,L17,L20,L25,L29,L30)</f>
        <v>169508442</v>
      </c>
      <c r="M10" s="117">
        <f>SUM(M11,M17,M20,M25,M29,M30)</f>
        <v>168918652</v>
      </c>
      <c r="N10" s="117">
        <f>SUM(N11,N17,N20,N25,N29,N30)</f>
        <v>85538418</v>
      </c>
      <c r="O10" s="118">
        <f>SUM(I10:N10)</f>
        <v>910285031</v>
      </c>
      <c r="P10" s="120">
        <f>SUM(O10,H10)</f>
        <v>968543142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2671360</v>
      </c>
      <c r="G11" s="121">
        <f>SUM(G12:G16)</f>
        <v>5415019</v>
      </c>
      <c r="H11" s="122">
        <f aca="true" t="shared" si="0" ref="H11:H74">SUM(F11:G11)</f>
        <v>8086379</v>
      </c>
      <c r="I11" s="123"/>
      <c r="J11" s="121">
        <f>SUM(J12:J16)</f>
        <v>59471959</v>
      </c>
      <c r="K11" s="121">
        <f>SUM(K12:K16)</f>
        <v>38566636</v>
      </c>
      <c r="L11" s="121">
        <f>SUM(L12:L16)</f>
        <v>31143391</v>
      </c>
      <c r="M11" s="121">
        <f>SUM(M12:M16)</f>
        <v>36385379</v>
      </c>
      <c r="N11" s="121">
        <f>SUM(N12:N16)</f>
        <v>26113128</v>
      </c>
      <c r="O11" s="122">
        <f aca="true" t="shared" si="1" ref="O11:O74">SUM(I11:N11)</f>
        <v>191680493</v>
      </c>
      <c r="P11" s="124">
        <f aca="true" t="shared" si="2" ref="P11:P74">SUM(O11,H11)</f>
        <v>199766872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 t="shared" si="0"/>
        <v>0</v>
      </c>
      <c r="I12" s="85"/>
      <c r="J12" s="52">
        <v>37229997</v>
      </c>
      <c r="K12" s="52">
        <v>21063059</v>
      </c>
      <c r="L12" s="52">
        <v>19538819</v>
      </c>
      <c r="M12" s="52">
        <v>21389224</v>
      </c>
      <c r="N12" s="52">
        <v>14344259</v>
      </c>
      <c r="O12" s="122">
        <f t="shared" si="1"/>
        <v>113565358</v>
      </c>
      <c r="P12" s="124">
        <f t="shared" si="2"/>
        <v>113565358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110820</v>
      </c>
      <c r="H13" s="122">
        <f t="shared" si="0"/>
        <v>110820</v>
      </c>
      <c r="I13" s="85"/>
      <c r="J13" s="52">
        <v>282450</v>
      </c>
      <c r="K13" s="52">
        <v>508437</v>
      </c>
      <c r="L13" s="52">
        <v>1092298</v>
      </c>
      <c r="M13" s="52">
        <v>2012581</v>
      </c>
      <c r="N13" s="52">
        <v>3609428</v>
      </c>
      <c r="O13" s="122">
        <f t="shared" si="1"/>
        <v>7505194</v>
      </c>
      <c r="P13" s="124">
        <f t="shared" si="2"/>
        <v>7616014</v>
      </c>
    </row>
    <row r="14" spans="3:16" ht="30" customHeight="1">
      <c r="C14" s="28"/>
      <c r="D14" s="29"/>
      <c r="E14" s="31" t="s">
        <v>41</v>
      </c>
      <c r="F14" s="52">
        <v>1319720</v>
      </c>
      <c r="G14" s="52">
        <v>2489019</v>
      </c>
      <c r="H14" s="122">
        <f t="shared" si="0"/>
        <v>3808739</v>
      </c>
      <c r="I14" s="85"/>
      <c r="J14" s="52">
        <v>9343372</v>
      </c>
      <c r="K14" s="52">
        <v>7126260</v>
      </c>
      <c r="L14" s="52">
        <v>4598750</v>
      </c>
      <c r="M14" s="52">
        <v>6942675</v>
      </c>
      <c r="N14" s="52">
        <v>5628531</v>
      </c>
      <c r="O14" s="122">
        <f t="shared" si="1"/>
        <v>33639588</v>
      </c>
      <c r="P14" s="124">
        <f t="shared" si="2"/>
        <v>37448327</v>
      </c>
    </row>
    <row r="15" spans="3:16" ht="30" customHeight="1">
      <c r="C15" s="28"/>
      <c r="D15" s="29"/>
      <c r="E15" s="31" t="s">
        <v>42</v>
      </c>
      <c r="F15" s="52">
        <v>959850</v>
      </c>
      <c r="G15" s="52">
        <v>2229600</v>
      </c>
      <c r="H15" s="122">
        <f t="shared" si="0"/>
        <v>3189450</v>
      </c>
      <c r="I15" s="85"/>
      <c r="J15" s="52">
        <v>7117410</v>
      </c>
      <c r="K15" s="52">
        <v>4501450</v>
      </c>
      <c r="L15" s="52">
        <v>2512144</v>
      </c>
      <c r="M15" s="52">
        <v>2612369</v>
      </c>
      <c r="N15" s="52">
        <v>988100</v>
      </c>
      <c r="O15" s="122">
        <f t="shared" si="1"/>
        <v>17731473</v>
      </c>
      <c r="P15" s="124">
        <f t="shared" si="2"/>
        <v>20920923</v>
      </c>
    </row>
    <row r="16" spans="3:16" ht="30" customHeight="1">
      <c r="C16" s="28"/>
      <c r="D16" s="29"/>
      <c r="E16" s="31" t="s">
        <v>43</v>
      </c>
      <c r="F16" s="52">
        <v>391790</v>
      </c>
      <c r="G16" s="52">
        <v>585580</v>
      </c>
      <c r="H16" s="122">
        <f t="shared" si="0"/>
        <v>977370</v>
      </c>
      <c r="I16" s="85"/>
      <c r="J16" s="52">
        <v>5498730</v>
      </c>
      <c r="K16" s="52">
        <v>5367430</v>
      </c>
      <c r="L16" s="52">
        <v>3401380</v>
      </c>
      <c r="M16" s="52">
        <v>3428530</v>
      </c>
      <c r="N16" s="52">
        <v>1542810</v>
      </c>
      <c r="O16" s="122">
        <f t="shared" si="1"/>
        <v>19238880</v>
      </c>
      <c r="P16" s="124">
        <f t="shared" si="2"/>
        <v>20216250</v>
      </c>
    </row>
    <row r="17" spans="3:16" ht="30" customHeight="1">
      <c r="C17" s="28"/>
      <c r="D17" s="32" t="s">
        <v>44</v>
      </c>
      <c r="E17" s="33"/>
      <c r="F17" s="121">
        <f>SUM(F18:F19)</f>
        <v>7893440</v>
      </c>
      <c r="G17" s="121">
        <f>SUM(G18:G19)</f>
        <v>11697307</v>
      </c>
      <c r="H17" s="122">
        <f t="shared" si="0"/>
        <v>19590747</v>
      </c>
      <c r="I17" s="123"/>
      <c r="J17" s="121">
        <f>SUM(J18:J19)</f>
        <v>136315331</v>
      </c>
      <c r="K17" s="121">
        <f>SUM(K18:K19)</f>
        <v>99700806</v>
      </c>
      <c r="L17" s="121">
        <f>SUM(L18:L19)</f>
        <v>67934821</v>
      </c>
      <c r="M17" s="121">
        <f>SUM(M18:M19)</f>
        <v>65328507</v>
      </c>
      <c r="N17" s="121">
        <f>SUM(N18:N19)</f>
        <v>29112936</v>
      </c>
      <c r="O17" s="122">
        <f t="shared" si="1"/>
        <v>398392401</v>
      </c>
      <c r="P17" s="124">
        <f t="shared" si="2"/>
        <v>417983148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5"/>
      <c r="J18" s="52">
        <v>110613905</v>
      </c>
      <c r="K18" s="52">
        <v>81039813</v>
      </c>
      <c r="L18" s="52">
        <v>57090185</v>
      </c>
      <c r="M18" s="52">
        <v>57527953</v>
      </c>
      <c r="N18" s="52">
        <v>27584786</v>
      </c>
      <c r="O18" s="122">
        <f t="shared" si="1"/>
        <v>333856642</v>
      </c>
      <c r="P18" s="124">
        <f t="shared" si="2"/>
        <v>333856642</v>
      </c>
    </row>
    <row r="19" spans="3:16" ht="30" customHeight="1">
      <c r="C19" s="28"/>
      <c r="D19" s="29"/>
      <c r="E19" s="31" t="s">
        <v>46</v>
      </c>
      <c r="F19" s="52">
        <v>7893440</v>
      </c>
      <c r="G19" s="52">
        <v>11697307</v>
      </c>
      <c r="H19" s="122">
        <f t="shared" si="0"/>
        <v>19590747</v>
      </c>
      <c r="I19" s="85"/>
      <c r="J19" s="52">
        <v>25701426</v>
      </c>
      <c r="K19" s="52">
        <v>18660993</v>
      </c>
      <c r="L19" s="52">
        <v>10844636</v>
      </c>
      <c r="M19" s="52">
        <v>7800554</v>
      </c>
      <c r="N19" s="52">
        <v>1528150</v>
      </c>
      <c r="O19" s="122">
        <f t="shared" si="1"/>
        <v>64535759</v>
      </c>
      <c r="P19" s="124">
        <f t="shared" si="2"/>
        <v>84126506</v>
      </c>
    </row>
    <row r="20" spans="3:16" ht="30" customHeight="1">
      <c r="C20" s="28"/>
      <c r="D20" s="32" t="s">
        <v>47</v>
      </c>
      <c r="E20" s="33"/>
      <c r="F20" s="121">
        <f>SUM(F21:F24)</f>
        <v>187080</v>
      </c>
      <c r="G20" s="121">
        <f>SUM(G21:G24)</f>
        <v>318450</v>
      </c>
      <c r="H20" s="122">
        <f t="shared" si="0"/>
        <v>505530</v>
      </c>
      <c r="I20" s="123"/>
      <c r="J20" s="121">
        <f>SUM(J21:J24)</f>
        <v>9714352</v>
      </c>
      <c r="K20" s="121">
        <f>SUM(K21:K24)</f>
        <v>9800245</v>
      </c>
      <c r="L20" s="121">
        <f>SUM(L21:L24)</f>
        <v>26177454</v>
      </c>
      <c r="M20" s="121">
        <f>SUM(M21:M24)</f>
        <v>27545780</v>
      </c>
      <c r="N20" s="121">
        <f>SUM(N21:N24)</f>
        <v>11056010</v>
      </c>
      <c r="O20" s="122">
        <f t="shared" si="1"/>
        <v>84293841</v>
      </c>
      <c r="P20" s="124">
        <f t="shared" si="2"/>
        <v>84799371</v>
      </c>
    </row>
    <row r="21" spans="3:16" ht="30" customHeight="1">
      <c r="C21" s="28"/>
      <c r="D21" s="29"/>
      <c r="E21" s="31" t="s">
        <v>48</v>
      </c>
      <c r="F21" s="52">
        <v>130120</v>
      </c>
      <c r="G21" s="52">
        <v>318450</v>
      </c>
      <c r="H21" s="122">
        <f t="shared" si="0"/>
        <v>448570</v>
      </c>
      <c r="I21" s="85"/>
      <c r="J21" s="52">
        <v>7843482</v>
      </c>
      <c r="K21" s="52">
        <v>8869395</v>
      </c>
      <c r="L21" s="52">
        <v>25012764</v>
      </c>
      <c r="M21" s="52">
        <v>27274280</v>
      </c>
      <c r="N21" s="52">
        <v>10812780</v>
      </c>
      <c r="O21" s="122">
        <f t="shared" si="1"/>
        <v>79812701</v>
      </c>
      <c r="P21" s="124">
        <f t="shared" si="2"/>
        <v>80261271</v>
      </c>
    </row>
    <row r="22" spans="3:16" ht="30" customHeight="1">
      <c r="C22" s="28"/>
      <c r="D22" s="29"/>
      <c r="E22" s="34" t="s">
        <v>49</v>
      </c>
      <c r="F22" s="52">
        <v>56960</v>
      </c>
      <c r="G22" s="52">
        <v>0</v>
      </c>
      <c r="H22" s="122">
        <f t="shared" si="0"/>
        <v>56960</v>
      </c>
      <c r="I22" s="85"/>
      <c r="J22" s="52">
        <v>1870870</v>
      </c>
      <c r="K22" s="52">
        <v>930850</v>
      </c>
      <c r="L22" s="52">
        <v>1164690</v>
      </c>
      <c r="M22" s="52">
        <v>271500</v>
      </c>
      <c r="N22" s="52">
        <v>243230</v>
      </c>
      <c r="O22" s="122">
        <f t="shared" si="1"/>
        <v>4481140</v>
      </c>
      <c r="P22" s="124">
        <f t="shared" si="2"/>
        <v>4538100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8387609</v>
      </c>
      <c r="G25" s="121">
        <f>SUM(G26:G28)</f>
        <v>8226388</v>
      </c>
      <c r="H25" s="122">
        <f t="shared" si="0"/>
        <v>16613997</v>
      </c>
      <c r="I25" s="123"/>
      <c r="J25" s="121">
        <f>SUM(J26:J28)</f>
        <v>17267000</v>
      </c>
      <c r="K25" s="121">
        <f>SUM(K26:K28)</f>
        <v>21184636</v>
      </c>
      <c r="L25" s="121">
        <f>SUM(L26:L28)</f>
        <v>16333869</v>
      </c>
      <c r="M25" s="121">
        <f>SUM(M26:M28)</f>
        <v>12031740</v>
      </c>
      <c r="N25" s="121">
        <f>SUM(N26:N28)</f>
        <v>5561370</v>
      </c>
      <c r="O25" s="122">
        <f t="shared" si="1"/>
        <v>72378615</v>
      </c>
      <c r="P25" s="124">
        <f t="shared" si="2"/>
        <v>88992612</v>
      </c>
    </row>
    <row r="26" spans="3:16" ht="30" customHeight="1">
      <c r="C26" s="28"/>
      <c r="D26" s="29"/>
      <c r="E26" s="34" t="s">
        <v>52</v>
      </c>
      <c r="F26" s="52">
        <v>5329980</v>
      </c>
      <c r="G26" s="52">
        <v>7145840</v>
      </c>
      <c r="H26" s="122">
        <f t="shared" si="0"/>
        <v>12475820</v>
      </c>
      <c r="I26" s="85"/>
      <c r="J26" s="52">
        <v>14560770</v>
      </c>
      <c r="K26" s="52">
        <v>19358280</v>
      </c>
      <c r="L26" s="52">
        <v>14823300</v>
      </c>
      <c r="M26" s="52">
        <v>11566570</v>
      </c>
      <c r="N26" s="52">
        <v>5468090</v>
      </c>
      <c r="O26" s="122">
        <f t="shared" si="1"/>
        <v>65777010</v>
      </c>
      <c r="P26" s="124">
        <f t="shared" si="2"/>
        <v>78252830</v>
      </c>
    </row>
    <row r="27" spans="3:16" ht="30" customHeight="1">
      <c r="C27" s="28"/>
      <c r="D27" s="29"/>
      <c r="E27" s="34" t="s">
        <v>53</v>
      </c>
      <c r="F27" s="52">
        <v>539362</v>
      </c>
      <c r="G27" s="52">
        <v>252090</v>
      </c>
      <c r="H27" s="122">
        <f t="shared" si="0"/>
        <v>791452</v>
      </c>
      <c r="I27" s="85"/>
      <c r="J27" s="52">
        <v>1192957</v>
      </c>
      <c r="K27" s="52">
        <v>546730</v>
      </c>
      <c r="L27" s="52">
        <v>217580</v>
      </c>
      <c r="M27" s="52">
        <v>270620</v>
      </c>
      <c r="N27" s="52">
        <v>93280</v>
      </c>
      <c r="O27" s="122">
        <f t="shared" si="1"/>
        <v>2321167</v>
      </c>
      <c r="P27" s="124">
        <f t="shared" si="2"/>
        <v>3112619</v>
      </c>
    </row>
    <row r="28" spans="3:16" ht="30" customHeight="1">
      <c r="C28" s="28"/>
      <c r="D28" s="29"/>
      <c r="E28" s="34" t="s">
        <v>54</v>
      </c>
      <c r="F28" s="52">
        <v>2518267</v>
      </c>
      <c r="G28" s="52">
        <v>828458</v>
      </c>
      <c r="H28" s="122">
        <f t="shared" si="0"/>
        <v>3346725</v>
      </c>
      <c r="I28" s="85"/>
      <c r="J28" s="52">
        <v>1513273</v>
      </c>
      <c r="K28" s="52">
        <v>1279626</v>
      </c>
      <c r="L28" s="52">
        <v>1292989</v>
      </c>
      <c r="M28" s="52">
        <v>194550</v>
      </c>
      <c r="N28" s="52">
        <v>0</v>
      </c>
      <c r="O28" s="122">
        <f t="shared" si="1"/>
        <v>4280438</v>
      </c>
      <c r="P28" s="124">
        <f t="shared" si="2"/>
        <v>7627163</v>
      </c>
    </row>
    <row r="29" spans="3:16" ht="30" customHeight="1">
      <c r="C29" s="28"/>
      <c r="D29" s="36" t="s">
        <v>55</v>
      </c>
      <c r="E29" s="37"/>
      <c r="F29" s="52">
        <v>1353199</v>
      </c>
      <c r="G29" s="52">
        <v>1337717</v>
      </c>
      <c r="H29" s="122">
        <f t="shared" si="0"/>
        <v>2690916</v>
      </c>
      <c r="I29" s="85"/>
      <c r="J29" s="52">
        <v>13622611</v>
      </c>
      <c r="K29" s="52">
        <v>13366697</v>
      </c>
      <c r="L29" s="52">
        <v>10791373</v>
      </c>
      <c r="M29" s="52">
        <v>14817215</v>
      </c>
      <c r="N29" s="52">
        <v>8654898</v>
      </c>
      <c r="O29" s="122">
        <f t="shared" si="1"/>
        <v>61252794</v>
      </c>
      <c r="P29" s="124">
        <f t="shared" si="2"/>
        <v>63943710</v>
      </c>
    </row>
    <row r="30" spans="3:16" ht="30" customHeight="1" thickBot="1">
      <c r="C30" s="38"/>
      <c r="D30" s="39" t="s">
        <v>56</v>
      </c>
      <c r="E30" s="40"/>
      <c r="F30" s="54">
        <v>5365920</v>
      </c>
      <c r="G30" s="54">
        <v>5404622</v>
      </c>
      <c r="H30" s="125">
        <f t="shared" si="0"/>
        <v>10770542</v>
      </c>
      <c r="I30" s="86"/>
      <c r="J30" s="54">
        <v>43492258</v>
      </c>
      <c r="K30" s="54">
        <v>23816988</v>
      </c>
      <c r="L30" s="54">
        <v>17127534</v>
      </c>
      <c r="M30" s="54">
        <v>12810031</v>
      </c>
      <c r="N30" s="54">
        <v>5040076</v>
      </c>
      <c r="O30" s="125">
        <f t="shared" si="1"/>
        <v>102286887</v>
      </c>
      <c r="P30" s="126">
        <f t="shared" si="2"/>
        <v>113057429</v>
      </c>
    </row>
    <row r="31" spans="3:16" ht="30" customHeight="1">
      <c r="C31" s="25" t="s">
        <v>57</v>
      </c>
      <c r="D31" s="41"/>
      <c r="E31" s="42"/>
      <c r="F31" s="117">
        <f>SUM(F32:F40)</f>
        <v>918220</v>
      </c>
      <c r="G31" s="117">
        <f>SUM(G32:G40)</f>
        <v>1772070</v>
      </c>
      <c r="H31" s="118">
        <f t="shared" si="0"/>
        <v>2690290</v>
      </c>
      <c r="I31" s="119"/>
      <c r="J31" s="117">
        <f>SUM(J32:J40)</f>
        <v>110923429</v>
      </c>
      <c r="K31" s="117">
        <f>SUM(K32:K40)</f>
        <v>97385641</v>
      </c>
      <c r="L31" s="117">
        <f>SUM(L32:L40)</f>
        <v>118504260</v>
      </c>
      <c r="M31" s="117">
        <f>SUM(M32:M40)</f>
        <v>150170715</v>
      </c>
      <c r="N31" s="117">
        <f>SUM(N32:N40)</f>
        <v>87610890</v>
      </c>
      <c r="O31" s="118">
        <f t="shared" si="1"/>
        <v>564594935</v>
      </c>
      <c r="P31" s="120">
        <f t="shared" si="2"/>
        <v>567285225</v>
      </c>
    </row>
    <row r="32" spans="3:16" ht="30" customHeight="1">
      <c r="C32" s="43"/>
      <c r="D32" s="36" t="s">
        <v>58</v>
      </c>
      <c r="E32" s="37"/>
      <c r="F32" s="93">
        <v>0</v>
      </c>
      <c r="G32" s="93">
        <v>0</v>
      </c>
      <c r="H32" s="127">
        <f t="shared" si="0"/>
        <v>0</v>
      </c>
      <c r="I32" s="53"/>
      <c r="J32" s="93">
        <v>6716162</v>
      </c>
      <c r="K32" s="93">
        <v>18907790</v>
      </c>
      <c r="L32" s="93">
        <v>19616800</v>
      </c>
      <c r="M32" s="93">
        <v>19973540</v>
      </c>
      <c r="N32" s="93">
        <v>3880030</v>
      </c>
      <c r="O32" s="127">
        <f t="shared" si="1"/>
        <v>69094322</v>
      </c>
      <c r="P32" s="128">
        <f t="shared" si="2"/>
        <v>69094322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0</v>
      </c>
      <c r="P33" s="124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50673097</v>
      </c>
      <c r="K34" s="52">
        <v>36773501</v>
      </c>
      <c r="L34" s="52">
        <v>24366590</v>
      </c>
      <c r="M34" s="52">
        <v>18981499</v>
      </c>
      <c r="N34" s="52">
        <v>8160070</v>
      </c>
      <c r="O34" s="122">
        <f t="shared" si="1"/>
        <v>138954757</v>
      </c>
      <c r="P34" s="124">
        <f t="shared" si="2"/>
        <v>138954757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230910</v>
      </c>
      <c r="H35" s="121">
        <f t="shared" si="0"/>
        <v>230910</v>
      </c>
      <c r="I35" s="85"/>
      <c r="J35" s="52">
        <v>3801380</v>
      </c>
      <c r="K35" s="52">
        <v>3129030</v>
      </c>
      <c r="L35" s="52">
        <v>7217460</v>
      </c>
      <c r="M35" s="52">
        <v>6530106</v>
      </c>
      <c r="N35" s="52">
        <v>3791480</v>
      </c>
      <c r="O35" s="122">
        <f t="shared" si="1"/>
        <v>24469456</v>
      </c>
      <c r="P35" s="124">
        <f t="shared" si="2"/>
        <v>24700366</v>
      </c>
    </row>
    <row r="36" spans="3:16" ht="30" customHeight="1">
      <c r="C36" s="28"/>
      <c r="D36" s="36" t="s">
        <v>61</v>
      </c>
      <c r="E36" s="37"/>
      <c r="F36" s="52">
        <v>918220</v>
      </c>
      <c r="G36" s="52">
        <v>1280120</v>
      </c>
      <c r="H36" s="121">
        <f t="shared" si="0"/>
        <v>2198340</v>
      </c>
      <c r="I36" s="85"/>
      <c r="J36" s="52">
        <v>13799960</v>
      </c>
      <c r="K36" s="52">
        <v>9171620</v>
      </c>
      <c r="L36" s="52">
        <v>14021630</v>
      </c>
      <c r="M36" s="52">
        <v>8124180</v>
      </c>
      <c r="N36" s="52">
        <v>529750</v>
      </c>
      <c r="O36" s="122">
        <f t="shared" si="1"/>
        <v>45647140</v>
      </c>
      <c r="P36" s="124">
        <f t="shared" si="2"/>
        <v>47845480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261040</v>
      </c>
      <c r="H37" s="121">
        <f t="shared" si="0"/>
        <v>261040</v>
      </c>
      <c r="I37" s="53"/>
      <c r="J37" s="52">
        <v>34924960</v>
      </c>
      <c r="K37" s="52">
        <v>27619400</v>
      </c>
      <c r="L37" s="52">
        <v>27476530</v>
      </c>
      <c r="M37" s="52">
        <v>17181640</v>
      </c>
      <c r="N37" s="52">
        <v>8101740</v>
      </c>
      <c r="O37" s="122">
        <f t="shared" si="1"/>
        <v>115304270</v>
      </c>
      <c r="P37" s="124">
        <f t="shared" si="2"/>
        <v>115565310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84" t="s">
        <v>64</v>
      </c>
      <c r="E39" s="202"/>
      <c r="F39" s="52">
        <v>0</v>
      </c>
      <c r="G39" s="52">
        <v>0</v>
      </c>
      <c r="H39" s="122">
        <f t="shared" si="0"/>
        <v>0</v>
      </c>
      <c r="I39" s="53"/>
      <c r="J39" s="52">
        <v>262960</v>
      </c>
      <c r="K39" s="52">
        <v>853260</v>
      </c>
      <c r="L39" s="52">
        <v>24983320</v>
      </c>
      <c r="M39" s="52">
        <v>75897490</v>
      </c>
      <c r="N39" s="52">
        <v>61584820</v>
      </c>
      <c r="O39" s="122">
        <f t="shared" si="1"/>
        <v>163581850</v>
      </c>
      <c r="P39" s="124">
        <f t="shared" si="2"/>
        <v>163581850</v>
      </c>
    </row>
    <row r="40" spans="3:16" ht="30" customHeight="1" thickBot="1">
      <c r="C40" s="38"/>
      <c r="D40" s="186" t="s">
        <v>65</v>
      </c>
      <c r="E40" s="187"/>
      <c r="F40" s="94">
        <v>0</v>
      </c>
      <c r="G40" s="94">
        <v>0</v>
      </c>
      <c r="H40" s="129">
        <f t="shared" si="0"/>
        <v>0</v>
      </c>
      <c r="I40" s="55"/>
      <c r="J40" s="94">
        <v>744910</v>
      </c>
      <c r="K40" s="94">
        <v>931040</v>
      </c>
      <c r="L40" s="94">
        <v>821930</v>
      </c>
      <c r="M40" s="94">
        <v>3482260</v>
      </c>
      <c r="N40" s="94">
        <v>1563000</v>
      </c>
      <c r="O40" s="129">
        <f t="shared" si="1"/>
        <v>7543140</v>
      </c>
      <c r="P40" s="130">
        <f t="shared" si="2"/>
        <v>7543140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45477516</v>
      </c>
      <c r="K41" s="117">
        <f>SUM(K42:K45)</f>
        <v>48828674</v>
      </c>
      <c r="L41" s="117">
        <f>SUM(L42:L45)</f>
        <v>119825767</v>
      </c>
      <c r="M41" s="117">
        <f>SUM(M42:M45)</f>
        <v>284699582</v>
      </c>
      <c r="N41" s="117">
        <f>SUM(N42:N45)</f>
        <v>184042760</v>
      </c>
      <c r="O41" s="118">
        <f t="shared" si="1"/>
        <v>682874299</v>
      </c>
      <c r="P41" s="120">
        <f t="shared" si="2"/>
        <v>682874299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671860</v>
      </c>
      <c r="K42" s="52">
        <v>2136020</v>
      </c>
      <c r="L42" s="52">
        <v>53336125</v>
      </c>
      <c r="M42" s="52">
        <v>141850779</v>
      </c>
      <c r="N42" s="52">
        <v>107850732</v>
      </c>
      <c r="O42" s="122">
        <f>SUM(I42:N42)</f>
        <v>305845516</v>
      </c>
      <c r="P42" s="124">
        <f>SUM(O42,H42)</f>
        <v>305845516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43995086</v>
      </c>
      <c r="K43" s="52">
        <v>42148034</v>
      </c>
      <c r="L43" s="52">
        <v>54362622</v>
      </c>
      <c r="M43" s="52">
        <v>73600700</v>
      </c>
      <c r="N43" s="52">
        <v>31054178</v>
      </c>
      <c r="O43" s="122">
        <f>SUM(I43:N43)</f>
        <v>245160620</v>
      </c>
      <c r="P43" s="124">
        <f>SUM(O43,H43)</f>
        <v>245160620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2">
        <f t="shared" si="0"/>
        <v>0</v>
      </c>
      <c r="I44" s="53"/>
      <c r="J44" s="52">
        <v>0</v>
      </c>
      <c r="K44" s="52">
        <v>759830</v>
      </c>
      <c r="L44" s="52">
        <v>1228630</v>
      </c>
      <c r="M44" s="52">
        <v>4914500</v>
      </c>
      <c r="N44" s="52">
        <v>2471320</v>
      </c>
      <c r="O44" s="122">
        <f>SUM(I44:N44)</f>
        <v>9374280</v>
      </c>
      <c r="P44" s="124">
        <f>SUM(O44,H44)</f>
        <v>9374280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810570</v>
      </c>
      <c r="K45" s="54">
        <v>3784790</v>
      </c>
      <c r="L45" s="54">
        <v>10898390</v>
      </c>
      <c r="M45" s="54">
        <v>64333603</v>
      </c>
      <c r="N45" s="54">
        <v>42666530</v>
      </c>
      <c r="O45" s="139">
        <f>SUM(I45:N45)</f>
        <v>122493883</v>
      </c>
      <c r="P45" s="140">
        <f>SUM(O45,H45)</f>
        <v>122493883</v>
      </c>
    </row>
    <row r="46" spans="3:16" ht="30" customHeight="1" thickBot="1">
      <c r="C46" s="188" t="s">
        <v>70</v>
      </c>
      <c r="D46" s="189"/>
      <c r="E46" s="189"/>
      <c r="F46" s="135">
        <f>SUM(F10,F31,F41)</f>
        <v>26776828</v>
      </c>
      <c r="G46" s="135">
        <f>SUM(G10,G31,G41)</f>
        <v>34171573</v>
      </c>
      <c r="H46" s="136">
        <f t="shared" si="0"/>
        <v>60948401</v>
      </c>
      <c r="I46" s="137"/>
      <c r="J46" s="135">
        <f>SUM(J10,J31,J41)</f>
        <v>436284456</v>
      </c>
      <c r="K46" s="135">
        <f>SUM(K10,K31,K41)</f>
        <v>352650323</v>
      </c>
      <c r="L46" s="135">
        <f>SUM(L10,L31,L41)</f>
        <v>407838469</v>
      </c>
      <c r="M46" s="135">
        <f>SUM(M10,M31,M41)</f>
        <v>603788949</v>
      </c>
      <c r="N46" s="135">
        <f>SUM(N10,N31,N41)</f>
        <v>357192068</v>
      </c>
      <c r="O46" s="136">
        <f t="shared" si="1"/>
        <v>2157754265</v>
      </c>
      <c r="P46" s="138">
        <f t="shared" si="2"/>
        <v>2218702666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23552690</v>
      </c>
      <c r="G48" s="117">
        <f>SUM(G49,G55,G58,G63,G67,G68)</f>
        <v>29508008</v>
      </c>
      <c r="H48" s="118">
        <f t="shared" si="0"/>
        <v>53060698</v>
      </c>
      <c r="I48" s="119"/>
      <c r="J48" s="117">
        <f>SUM(J49,J55,J58,J63,J67,J68)</f>
        <v>253788629</v>
      </c>
      <c r="K48" s="117">
        <f>SUM(K49,K55,K58,K63,K67,K68)</f>
        <v>186654276</v>
      </c>
      <c r="L48" s="117">
        <f>SUM(L49,L55,L58,L63,L67,L68)</f>
        <v>152639417</v>
      </c>
      <c r="M48" s="117">
        <f>SUM(M49,M55,M58,M63,M67,M68)</f>
        <v>151612142</v>
      </c>
      <c r="N48" s="117">
        <f>SUM(N49,N55,N58,N63,N67,N68)</f>
        <v>76738631</v>
      </c>
      <c r="O48" s="118">
        <f t="shared" si="1"/>
        <v>821433095</v>
      </c>
      <c r="P48" s="120">
        <f t="shared" si="2"/>
        <v>874493793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2366194</v>
      </c>
      <c r="G49" s="121">
        <f>SUM(G50:G54)</f>
        <v>4828441</v>
      </c>
      <c r="H49" s="122">
        <f t="shared" si="0"/>
        <v>7194635</v>
      </c>
      <c r="I49" s="123"/>
      <c r="J49" s="121">
        <f>SUM(J50:J54)</f>
        <v>52908055</v>
      </c>
      <c r="K49" s="121">
        <f>SUM(K50:K54)</f>
        <v>34339474</v>
      </c>
      <c r="L49" s="121">
        <f>SUM(L50:L54)</f>
        <v>27652108</v>
      </c>
      <c r="M49" s="121">
        <f>SUM(M50:M54)</f>
        <v>32385324</v>
      </c>
      <c r="N49" s="121">
        <f>SUM(N50:N54)</f>
        <v>23266689</v>
      </c>
      <c r="O49" s="122">
        <f t="shared" si="1"/>
        <v>170551650</v>
      </c>
      <c r="P49" s="124">
        <f t="shared" si="2"/>
        <v>177746285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5"/>
      <c r="J50" s="52">
        <v>33119467</v>
      </c>
      <c r="K50" s="52">
        <v>18703897</v>
      </c>
      <c r="L50" s="52">
        <v>17352296</v>
      </c>
      <c r="M50" s="52">
        <v>19024962</v>
      </c>
      <c r="N50" s="52">
        <v>12797178</v>
      </c>
      <c r="O50" s="122">
        <f t="shared" si="1"/>
        <v>100997800</v>
      </c>
      <c r="P50" s="124">
        <f t="shared" si="2"/>
        <v>100997800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97480</v>
      </c>
      <c r="H51" s="122">
        <f t="shared" si="0"/>
        <v>97480</v>
      </c>
      <c r="I51" s="85"/>
      <c r="J51" s="52">
        <v>254205</v>
      </c>
      <c r="K51" s="52">
        <v>457592</v>
      </c>
      <c r="L51" s="52">
        <v>974815</v>
      </c>
      <c r="M51" s="52">
        <v>1805913</v>
      </c>
      <c r="N51" s="52">
        <v>3200476</v>
      </c>
      <c r="O51" s="122">
        <f t="shared" si="1"/>
        <v>6693001</v>
      </c>
      <c r="P51" s="124">
        <f t="shared" si="2"/>
        <v>6790481</v>
      </c>
    </row>
    <row r="52" spans="3:16" ht="30" customHeight="1">
      <c r="C52" s="28"/>
      <c r="D52" s="29"/>
      <c r="E52" s="31" t="s">
        <v>41</v>
      </c>
      <c r="F52" s="52">
        <v>1165562</v>
      </c>
      <c r="G52" s="52">
        <v>2233517</v>
      </c>
      <c r="H52" s="122">
        <f t="shared" si="0"/>
        <v>3399079</v>
      </c>
      <c r="I52" s="85"/>
      <c r="J52" s="52">
        <v>8281422</v>
      </c>
      <c r="K52" s="52">
        <v>6356866</v>
      </c>
      <c r="L52" s="52">
        <v>4082083</v>
      </c>
      <c r="M52" s="52">
        <v>6163156</v>
      </c>
      <c r="N52" s="52">
        <v>5002100</v>
      </c>
      <c r="O52" s="122">
        <f t="shared" si="1"/>
        <v>29885627</v>
      </c>
      <c r="P52" s="124">
        <f t="shared" si="2"/>
        <v>33284706</v>
      </c>
    </row>
    <row r="53" spans="3:16" ht="30" customHeight="1">
      <c r="C53" s="28"/>
      <c r="D53" s="29"/>
      <c r="E53" s="31" t="s">
        <v>42</v>
      </c>
      <c r="F53" s="52">
        <v>851619</v>
      </c>
      <c r="G53" s="52">
        <v>1977102</v>
      </c>
      <c r="H53" s="122">
        <f t="shared" si="0"/>
        <v>2828721</v>
      </c>
      <c r="I53" s="85"/>
      <c r="J53" s="52">
        <v>6346038</v>
      </c>
      <c r="K53" s="52">
        <v>4043429</v>
      </c>
      <c r="L53" s="52">
        <v>2210135</v>
      </c>
      <c r="M53" s="52">
        <v>2333252</v>
      </c>
      <c r="N53" s="52">
        <v>889290</v>
      </c>
      <c r="O53" s="122">
        <f t="shared" si="1"/>
        <v>15822144</v>
      </c>
      <c r="P53" s="124">
        <f t="shared" si="2"/>
        <v>18650865</v>
      </c>
    </row>
    <row r="54" spans="3:16" ht="30" customHeight="1">
      <c r="C54" s="28"/>
      <c r="D54" s="29"/>
      <c r="E54" s="31" t="s">
        <v>43</v>
      </c>
      <c r="F54" s="52">
        <v>349013</v>
      </c>
      <c r="G54" s="52">
        <v>520342</v>
      </c>
      <c r="H54" s="122">
        <f t="shared" si="0"/>
        <v>869355</v>
      </c>
      <c r="I54" s="85"/>
      <c r="J54" s="52">
        <v>4906923</v>
      </c>
      <c r="K54" s="52">
        <v>4777690</v>
      </c>
      <c r="L54" s="52">
        <v>3032779</v>
      </c>
      <c r="M54" s="52">
        <v>3058041</v>
      </c>
      <c r="N54" s="52">
        <v>1377645</v>
      </c>
      <c r="O54" s="122">
        <f t="shared" si="1"/>
        <v>17153078</v>
      </c>
      <c r="P54" s="124">
        <f t="shared" si="2"/>
        <v>18022433</v>
      </c>
    </row>
    <row r="55" spans="3:16" ht="30" customHeight="1">
      <c r="C55" s="28"/>
      <c r="D55" s="32" t="s">
        <v>44</v>
      </c>
      <c r="E55" s="33"/>
      <c r="F55" s="121">
        <f>SUM(F56:F57)</f>
        <v>7014507</v>
      </c>
      <c r="G55" s="121">
        <f>SUM(G56:G57)</f>
        <v>10459108</v>
      </c>
      <c r="H55" s="122">
        <f t="shared" si="0"/>
        <v>17473615</v>
      </c>
      <c r="I55" s="123"/>
      <c r="J55" s="121">
        <f>SUM(J56:J57)</f>
        <v>121303518</v>
      </c>
      <c r="K55" s="121">
        <f>SUM(K56:K57)</f>
        <v>88998066</v>
      </c>
      <c r="L55" s="121">
        <f>SUM(L56:L57)</f>
        <v>60570663</v>
      </c>
      <c r="M55" s="121">
        <f>SUM(M56:M57)</f>
        <v>57913757</v>
      </c>
      <c r="N55" s="121">
        <f>SUM(N56:N57)</f>
        <v>26009095</v>
      </c>
      <c r="O55" s="122">
        <f t="shared" si="1"/>
        <v>354795099</v>
      </c>
      <c r="P55" s="124">
        <f t="shared" si="2"/>
        <v>372268714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5"/>
      <c r="J56" s="52">
        <v>98368984</v>
      </c>
      <c r="K56" s="52">
        <v>72378556</v>
      </c>
      <c r="L56" s="52">
        <v>50940443</v>
      </c>
      <c r="M56" s="52">
        <v>51038061</v>
      </c>
      <c r="N56" s="52">
        <v>24633760</v>
      </c>
      <c r="O56" s="122">
        <f t="shared" si="1"/>
        <v>297359804</v>
      </c>
      <c r="P56" s="124">
        <f t="shared" si="2"/>
        <v>297359804</v>
      </c>
    </row>
    <row r="57" spans="3:16" ht="30" customHeight="1">
      <c r="C57" s="28"/>
      <c r="D57" s="29"/>
      <c r="E57" s="31" t="s">
        <v>46</v>
      </c>
      <c r="F57" s="52">
        <v>7014507</v>
      </c>
      <c r="G57" s="52">
        <v>10459108</v>
      </c>
      <c r="H57" s="122">
        <f t="shared" si="0"/>
        <v>17473615</v>
      </c>
      <c r="I57" s="85"/>
      <c r="J57" s="52">
        <v>22934534</v>
      </c>
      <c r="K57" s="52">
        <v>16619510</v>
      </c>
      <c r="L57" s="52">
        <v>9630220</v>
      </c>
      <c r="M57" s="52">
        <v>6875696</v>
      </c>
      <c r="N57" s="52">
        <v>1375335</v>
      </c>
      <c r="O57" s="122">
        <f t="shared" si="1"/>
        <v>57435295</v>
      </c>
      <c r="P57" s="124">
        <f t="shared" si="2"/>
        <v>74908910</v>
      </c>
    </row>
    <row r="58" spans="3:16" ht="30" customHeight="1">
      <c r="C58" s="28"/>
      <c r="D58" s="32" t="s">
        <v>47</v>
      </c>
      <c r="E58" s="33"/>
      <c r="F58" s="121">
        <f>SUM(F59:F62)</f>
        <v>164377</v>
      </c>
      <c r="G58" s="121">
        <f>SUM(G59:G62)</f>
        <v>286605</v>
      </c>
      <c r="H58" s="122">
        <f t="shared" si="0"/>
        <v>450982</v>
      </c>
      <c r="I58" s="123"/>
      <c r="J58" s="121">
        <f>SUM(J59:J62)</f>
        <v>8595304</v>
      </c>
      <c r="K58" s="121">
        <f>SUM(K59:K62)</f>
        <v>8782000</v>
      </c>
      <c r="L58" s="121">
        <f>SUM(L59:L62)</f>
        <v>23349445</v>
      </c>
      <c r="M58" s="121">
        <f>SUM(M59:M62)</f>
        <v>24539330</v>
      </c>
      <c r="N58" s="121">
        <f>SUM(N59:N62)</f>
        <v>9858910</v>
      </c>
      <c r="O58" s="122">
        <f t="shared" si="1"/>
        <v>75124989</v>
      </c>
      <c r="P58" s="124">
        <f t="shared" si="2"/>
        <v>75575971</v>
      </c>
    </row>
    <row r="59" spans="3:16" ht="30" customHeight="1">
      <c r="C59" s="28"/>
      <c r="D59" s="29"/>
      <c r="E59" s="31" t="s">
        <v>48</v>
      </c>
      <c r="F59" s="52">
        <v>115544</v>
      </c>
      <c r="G59" s="52">
        <v>286605</v>
      </c>
      <c r="H59" s="122">
        <f t="shared" si="0"/>
        <v>402149</v>
      </c>
      <c r="I59" s="85"/>
      <c r="J59" s="52">
        <v>6928392</v>
      </c>
      <c r="K59" s="52">
        <v>7944235</v>
      </c>
      <c r="L59" s="52">
        <v>22324377</v>
      </c>
      <c r="M59" s="52">
        <v>24309816</v>
      </c>
      <c r="N59" s="52">
        <v>9640003</v>
      </c>
      <c r="O59" s="122">
        <f t="shared" si="1"/>
        <v>71146823</v>
      </c>
      <c r="P59" s="124">
        <f t="shared" si="2"/>
        <v>71548972</v>
      </c>
    </row>
    <row r="60" spans="3:16" ht="30" customHeight="1">
      <c r="C60" s="28"/>
      <c r="D60" s="29"/>
      <c r="E60" s="34" t="s">
        <v>49</v>
      </c>
      <c r="F60" s="52">
        <v>48833</v>
      </c>
      <c r="G60" s="52">
        <v>0</v>
      </c>
      <c r="H60" s="122">
        <f t="shared" si="0"/>
        <v>48833</v>
      </c>
      <c r="I60" s="85"/>
      <c r="J60" s="52">
        <v>1666912</v>
      </c>
      <c r="K60" s="52">
        <v>837765</v>
      </c>
      <c r="L60" s="52">
        <v>1025068</v>
      </c>
      <c r="M60" s="52">
        <v>229514</v>
      </c>
      <c r="N60" s="52">
        <v>218907</v>
      </c>
      <c r="O60" s="122">
        <f t="shared" si="1"/>
        <v>3978166</v>
      </c>
      <c r="P60" s="124">
        <f t="shared" si="2"/>
        <v>4026999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SUM(F64:F66)</f>
        <v>7453912</v>
      </c>
      <c r="G63" s="121">
        <f>SUM(G64:G66)</f>
        <v>7348301</v>
      </c>
      <c r="H63" s="122">
        <f t="shared" si="0"/>
        <v>14802213</v>
      </c>
      <c r="I63" s="123"/>
      <c r="J63" s="121">
        <f>SUM(J64:J66)</f>
        <v>15373773</v>
      </c>
      <c r="K63" s="121">
        <f>SUM(K64:K66)</f>
        <v>18897144</v>
      </c>
      <c r="L63" s="121">
        <f>SUM(L64:L66)</f>
        <v>14485177</v>
      </c>
      <c r="M63" s="121">
        <f>SUM(M64:M66)</f>
        <v>10729324</v>
      </c>
      <c r="N63" s="121">
        <f>SUM(N64:N66)</f>
        <v>4969095</v>
      </c>
      <c r="O63" s="122">
        <f t="shared" si="1"/>
        <v>64454513</v>
      </c>
      <c r="P63" s="124">
        <f t="shared" si="2"/>
        <v>79256726</v>
      </c>
    </row>
    <row r="64" spans="3:16" ht="30" customHeight="1">
      <c r="C64" s="28"/>
      <c r="D64" s="29"/>
      <c r="E64" s="34" t="s">
        <v>52</v>
      </c>
      <c r="F64" s="52">
        <v>4755278</v>
      </c>
      <c r="G64" s="52">
        <v>6384715</v>
      </c>
      <c r="H64" s="122">
        <f t="shared" si="0"/>
        <v>11139993</v>
      </c>
      <c r="I64" s="85"/>
      <c r="J64" s="52">
        <v>12977854</v>
      </c>
      <c r="K64" s="52">
        <v>17265555</v>
      </c>
      <c r="L64" s="52">
        <v>13160166</v>
      </c>
      <c r="M64" s="52">
        <v>10310671</v>
      </c>
      <c r="N64" s="52">
        <v>4885143</v>
      </c>
      <c r="O64" s="122">
        <f t="shared" si="1"/>
        <v>58599389</v>
      </c>
      <c r="P64" s="124">
        <f t="shared" si="2"/>
        <v>69739382</v>
      </c>
    </row>
    <row r="65" spans="3:16" ht="30" customHeight="1">
      <c r="C65" s="28"/>
      <c r="D65" s="29"/>
      <c r="E65" s="34" t="s">
        <v>53</v>
      </c>
      <c r="F65" s="52">
        <v>476097</v>
      </c>
      <c r="G65" s="52">
        <v>217975</v>
      </c>
      <c r="H65" s="122">
        <f t="shared" si="0"/>
        <v>694072</v>
      </c>
      <c r="I65" s="85"/>
      <c r="J65" s="52">
        <v>1065455</v>
      </c>
      <c r="K65" s="52">
        <v>485677</v>
      </c>
      <c r="L65" s="52">
        <v>195822</v>
      </c>
      <c r="M65" s="52">
        <v>243558</v>
      </c>
      <c r="N65" s="52">
        <v>83952</v>
      </c>
      <c r="O65" s="122">
        <f t="shared" si="1"/>
        <v>2074464</v>
      </c>
      <c r="P65" s="124">
        <f t="shared" si="2"/>
        <v>2768536</v>
      </c>
    </row>
    <row r="66" spans="3:16" ht="30" customHeight="1">
      <c r="C66" s="28"/>
      <c r="D66" s="29"/>
      <c r="E66" s="34" t="s">
        <v>54</v>
      </c>
      <c r="F66" s="52">
        <v>2222537</v>
      </c>
      <c r="G66" s="52">
        <v>745611</v>
      </c>
      <c r="H66" s="122">
        <f t="shared" si="0"/>
        <v>2968148</v>
      </c>
      <c r="I66" s="85"/>
      <c r="J66" s="52">
        <v>1330464</v>
      </c>
      <c r="K66" s="52">
        <v>1145912</v>
      </c>
      <c r="L66" s="52">
        <v>1129189</v>
      </c>
      <c r="M66" s="52">
        <v>175095</v>
      </c>
      <c r="N66" s="52">
        <v>0</v>
      </c>
      <c r="O66" s="122">
        <f t="shared" si="1"/>
        <v>3780660</v>
      </c>
      <c r="P66" s="124">
        <f t="shared" si="2"/>
        <v>6748808</v>
      </c>
    </row>
    <row r="67" spans="3:16" ht="30" customHeight="1">
      <c r="C67" s="28"/>
      <c r="D67" s="36" t="s">
        <v>55</v>
      </c>
      <c r="E67" s="37"/>
      <c r="F67" s="52">
        <v>1187780</v>
      </c>
      <c r="G67" s="52">
        <v>1180931</v>
      </c>
      <c r="H67" s="122">
        <f t="shared" si="0"/>
        <v>2368711</v>
      </c>
      <c r="I67" s="85"/>
      <c r="J67" s="52">
        <v>12115721</v>
      </c>
      <c r="K67" s="52">
        <v>11820604</v>
      </c>
      <c r="L67" s="52">
        <v>9454490</v>
      </c>
      <c r="M67" s="52">
        <v>13234376</v>
      </c>
      <c r="N67" s="52">
        <v>7594766</v>
      </c>
      <c r="O67" s="122">
        <f t="shared" si="1"/>
        <v>54219957</v>
      </c>
      <c r="P67" s="124">
        <f t="shared" si="2"/>
        <v>56588668</v>
      </c>
    </row>
    <row r="68" spans="3:16" ht="30" customHeight="1" thickBot="1">
      <c r="C68" s="38"/>
      <c r="D68" s="39" t="s">
        <v>56</v>
      </c>
      <c r="E68" s="40"/>
      <c r="F68" s="54">
        <v>5365920</v>
      </c>
      <c r="G68" s="54">
        <v>5404622</v>
      </c>
      <c r="H68" s="125">
        <f t="shared" si="0"/>
        <v>10770542</v>
      </c>
      <c r="I68" s="86"/>
      <c r="J68" s="54">
        <v>43492258</v>
      </c>
      <c r="K68" s="54">
        <v>23816988</v>
      </c>
      <c r="L68" s="54">
        <v>17127534</v>
      </c>
      <c r="M68" s="54">
        <v>12810031</v>
      </c>
      <c r="N68" s="54">
        <v>5040076</v>
      </c>
      <c r="O68" s="125">
        <f t="shared" si="1"/>
        <v>102286887</v>
      </c>
      <c r="P68" s="126">
        <f t="shared" si="2"/>
        <v>113057429</v>
      </c>
    </row>
    <row r="69" spans="3:16" ht="30" customHeight="1">
      <c r="C69" s="25" t="s">
        <v>57</v>
      </c>
      <c r="D69" s="41"/>
      <c r="E69" s="42"/>
      <c r="F69" s="117">
        <f>SUM(F70:F78)</f>
        <v>793728</v>
      </c>
      <c r="G69" s="117">
        <f>SUM(G70:G78)</f>
        <v>1594863</v>
      </c>
      <c r="H69" s="118">
        <f t="shared" si="0"/>
        <v>2388591</v>
      </c>
      <c r="I69" s="119"/>
      <c r="J69" s="117">
        <f>SUM(J70:J78)</f>
        <v>98919419</v>
      </c>
      <c r="K69" s="117">
        <f>SUM(K70:K78)</f>
        <v>87034684</v>
      </c>
      <c r="L69" s="117">
        <f>SUM(L70:L78)</f>
        <v>105627807</v>
      </c>
      <c r="M69" s="117">
        <f>SUM(M70:M78)</f>
        <v>134090381</v>
      </c>
      <c r="N69" s="117">
        <f>SUM(N70:N78)</f>
        <v>78053680</v>
      </c>
      <c r="O69" s="118">
        <f t="shared" si="1"/>
        <v>503725971</v>
      </c>
      <c r="P69" s="120">
        <f t="shared" si="2"/>
        <v>506114562</v>
      </c>
    </row>
    <row r="70" spans="3:16" ht="30" customHeight="1">
      <c r="C70" s="43"/>
      <c r="D70" s="36" t="s">
        <v>58</v>
      </c>
      <c r="E70" s="37"/>
      <c r="F70" s="93">
        <v>0</v>
      </c>
      <c r="G70" s="93">
        <v>0</v>
      </c>
      <c r="H70" s="127">
        <f t="shared" si="0"/>
        <v>0</v>
      </c>
      <c r="I70" s="53"/>
      <c r="J70" s="93">
        <v>5941447</v>
      </c>
      <c r="K70" s="93">
        <v>16922007</v>
      </c>
      <c r="L70" s="93">
        <v>17421580</v>
      </c>
      <c r="M70" s="93">
        <v>17902991</v>
      </c>
      <c r="N70" s="93">
        <v>3459547</v>
      </c>
      <c r="O70" s="127">
        <f t="shared" si="1"/>
        <v>61647572</v>
      </c>
      <c r="P70" s="128">
        <f t="shared" si="2"/>
        <v>61647572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0</v>
      </c>
      <c r="P71" s="124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45255642</v>
      </c>
      <c r="K72" s="52">
        <v>32834136</v>
      </c>
      <c r="L72" s="52">
        <v>21714945</v>
      </c>
      <c r="M72" s="52">
        <v>16900996</v>
      </c>
      <c r="N72" s="52">
        <v>7344063</v>
      </c>
      <c r="O72" s="122">
        <f t="shared" si="1"/>
        <v>124049782</v>
      </c>
      <c r="P72" s="124">
        <f t="shared" si="2"/>
        <v>124049782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207819</v>
      </c>
      <c r="H73" s="121">
        <f t="shared" si="0"/>
        <v>207819</v>
      </c>
      <c r="I73" s="85"/>
      <c r="J73" s="52">
        <v>3400920</v>
      </c>
      <c r="K73" s="52">
        <v>2783310</v>
      </c>
      <c r="L73" s="52">
        <v>6495714</v>
      </c>
      <c r="M73" s="52">
        <v>5863383</v>
      </c>
      <c r="N73" s="52">
        <v>3412332</v>
      </c>
      <c r="O73" s="122">
        <f t="shared" si="1"/>
        <v>21955659</v>
      </c>
      <c r="P73" s="124">
        <f t="shared" si="2"/>
        <v>22163478</v>
      </c>
    </row>
    <row r="74" spans="3:16" ht="30" customHeight="1">
      <c r="C74" s="28"/>
      <c r="D74" s="36" t="s">
        <v>61</v>
      </c>
      <c r="E74" s="37"/>
      <c r="F74" s="52">
        <v>793728</v>
      </c>
      <c r="G74" s="52">
        <v>1152108</v>
      </c>
      <c r="H74" s="121">
        <f t="shared" si="0"/>
        <v>1945836</v>
      </c>
      <c r="I74" s="85"/>
      <c r="J74" s="52">
        <v>12282845</v>
      </c>
      <c r="K74" s="52">
        <v>8174263</v>
      </c>
      <c r="L74" s="52">
        <v>12492229</v>
      </c>
      <c r="M74" s="52">
        <v>7191246</v>
      </c>
      <c r="N74" s="52">
        <v>476775</v>
      </c>
      <c r="O74" s="122">
        <f t="shared" si="1"/>
        <v>40617358</v>
      </c>
      <c r="P74" s="124">
        <f t="shared" si="2"/>
        <v>42563194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234936</v>
      </c>
      <c r="H75" s="121">
        <f aca="true" t="shared" si="3" ref="H75:H84">SUM(F75:G75)</f>
        <v>234936</v>
      </c>
      <c r="I75" s="53"/>
      <c r="J75" s="52">
        <v>31156498</v>
      </c>
      <c r="K75" s="52">
        <v>24715098</v>
      </c>
      <c r="L75" s="52">
        <v>24485185</v>
      </c>
      <c r="M75" s="52">
        <v>15373765</v>
      </c>
      <c r="N75" s="52">
        <v>7206966</v>
      </c>
      <c r="O75" s="122">
        <f aca="true" t="shared" si="4" ref="O75:O84">SUM(I75:N75)</f>
        <v>102937512</v>
      </c>
      <c r="P75" s="124">
        <f aca="true" t="shared" si="5" ref="P75:P84">SUM(O75,H75)</f>
        <v>103172448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84" t="s">
        <v>64</v>
      </c>
      <c r="E77" s="202"/>
      <c r="F77" s="52">
        <v>0</v>
      </c>
      <c r="G77" s="52">
        <v>0</v>
      </c>
      <c r="H77" s="122">
        <f t="shared" si="3"/>
        <v>0</v>
      </c>
      <c r="I77" s="53"/>
      <c r="J77" s="52">
        <v>236664</v>
      </c>
      <c r="K77" s="52">
        <v>767934</v>
      </c>
      <c r="L77" s="52">
        <v>22305857</v>
      </c>
      <c r="M77" s="52">
        <v>67853460</v>
      </c>
      <c r="N77" s="52">
        <v>54864547</v>
      </c>
      <c r="O77" s="122">
        <f t="shared" si="4"/>
        <v>146028462</v>
      </c>
      <c r="P77" s="124">
        <f t="shared" si="5"/>
        <v>146028462</v>
      </c>
    </row>
    <row r="78" spans="3:16" ht="30" customHeight="1" thickBot="1">
      <c r="C78" s="38"/>
      <c r="D78" s="186" t="s">
        <v>65</v>
      </c>
      <c r="E78" s="187"/>
      <c r="F78" s="94">
        <v>0</v>
      </c>
      <c r="G78" s="94">
        <v>0</v>
      </c>
      <c r="H78" s="129">
        <f t="shared" si="3"/>
        <v>0</v>
      </c>
      <c r="I78" s="55"/>
      <c r="J78" s="94">
        <v>645403</v>
      </c>
      <c r="K78" s="94">
        <v>837936</v>
      </c>
      <c r="L78" s="94">
        <v>712297</v>
      </c>
      <c r="M78" s="94">
        <v>3004540</v>
      </c>
      <c r="N78" s="94">
        <v>1289450</v>
      </c>
      <c r="O78" s="129">
        <f t="shared" si="4"/>
        <v>6489626</v>
      </c>
      <c r="P78" s="130">
        <f t="shared" si="5"/>
        <v>6489626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40704913</v>
      </c>
      <c r="K79" s="117">
        <f>SUM(K80:K83)</f>
        <v>43563397</v>
      </c>
      <c r="L79" s="117">
        <f>SUM(L80:L83)</f>
        <v>107346961</v>
      </c>
      <c r="M79" s="117">
        <f>SUM(M80:M83)</f>
        <v>254887396</v>
      </c>
      <c r="N79" s="117">
        <f>SUM(N80:N83)</f>
        <v>164705348</v>
      </c>
      <c r="O79" s="118">
        <f t="shared" si="4"/>
        <v>611208015</v>
      </c>
      <c r="P79" s="120">
        <f t="shared" si="5"/>
        <v>611208015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604674</v>
      </c>
      <c r="K80" s="52">
        <v>1922418</v>
      </c>
      <c r="L80" s="52">
        <v>47890499</v>
      </c>
      <c r="M80" s="52">
        <v>127052362</v>
      </c>
      <c r="N80" s="52">
        <v>96616508</v>
      </c>
      <c r="O80" s="122">
        <f t="shared" si="4"/>
        <v>274086461</v>
      </c>
      <c r="P80" s="124">
        <f t="shared" si="5"/>
        <v>274086461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39370726</v>
      </c>
      <c r="K81" s="52">
        <v>37550821</v>
      </c>
      <c r="L81" s="52">
        <v>48606063</v>
      </c>
      <c r="M81" s="52">
        <v>65880081</v>
      </c>
      <c r="N81" s="52">
        <v>27665077</v>
      </c>
      <c r="O81" s="122">
        <f t="shared" si="4"/>
        <v>219072768</v>
      </c>
      <c r="P81" s="124">
        <f t="shared" si="5"/>
        <v>219072768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683847</v>
      </c>
      <c r="L82" s="52">
        <v>1105767</v>
      </c>
      <c r="M82" s="52">
        <v>4423050</v>
      </c>
      <c r="N82" s="52">
        <v>2224188</v>
      </c>
      <c r="O82" s="122">
        <f t="shared" si="4"/>
        <v>8436852</v>
      </c>
      <c r="P82" s="124">
        <f t="shared" si="5"/>
        <v>8436852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729513</v>
      </c>
      <c r="K83" s="54">
        <v>3406311</v>
      </c>
      <c r="L83" s="54">
        <v>9744632</v>
      </c>
      <c r="M83" s="54">
        <v>57531903</v>
      </c>
      <c r="N83" s="54">
        <v>38199575</v>
      </c>
      <c r="O83" s="125">
        <f t="shared" si="4"/>
        <v>109611934</v>
      </c>
      <c r="P83" s="126">
        <f t="shared" si="5"/>
        <v>109611934</v>
      </c>
    </row>
    <row r="84" spans="3:16" ht="30" customHeight="1" thickBot="1">
      <c r="C84" s="188" t="s">
        <v>70</v>
      </c>
      <c r="D84" s="189"/>
      <c r="E84" s="189"/>
      <c r="F84" s="135">
        <f>SUM(F48,F69,F79)</f>
        <v>24346418</v>
      </c>
      <c r="G84" s="135">
        <f>SUM(G48,G69,G79)</f>
        <v>31102871</v>
      </c>
      <c r="H84" s="136">
        <f t="shared" si="3"/>
        <v>55449289</v>
      </c>
      <c r="I84" s="137"/>
      <c r="J84" s="135">
        <f>SUM(J48,J69,J79)</f>
        <v>393412961</v>
      </c>
      <c r="K84" s="135">
        <f>SUM(K48,K69,K79)</f>
        <v>317252357</v>
      </c>
      <c r="L84" s="135">
        <f>SUM(L48,L69,L79)</f>
        <v>365614185</v>
      </c>
      <c r="M84" s="135">
        <f>SUM(M48,M69,M79)</f>
        <v>540589919</v>
      </c>
      <c r="N84" s="135">
        <f>SUM(N48,N69,N79)</f>
        <v>319497659</v>
      </c>
      <c r="O84" s="136">
        <f t="shared" si="4"/>
        <v>1936367081</v>
      </c>
      <c r="P84" s="138">
        <f t="shared" si="5"/>
        <v>1991816370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1" bottom="0.1968503937007874" header="0.5118110236220472" footer="0.2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2022-12-21T08:32:17Z</cp:lastPrinted>
  <dcterms:created xsi:type="dcterms:W3CDTF">2012-04-10T04:28:23Z</dcterms:created>
  <dcterms:modified xsi:type="dcterms:W3CDTF">2022-12-21T08:32:35Z</dcterms:modified>
  <cp:category/>
  <cp:version/>
  <cp:contentType/>
  <cp:contentStatus/>
</cp:coreProperties>
</file>