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<sst xmlns="http://schemas.openxmlformats.org/spreadsheetml/2006/main" count="283" uniqueCount="93">
  <si>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</si>
  <si>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</si>
  <si>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</si>
  <si>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</si>
  <si>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</si>
  <si>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</si>
  <si>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</si>
  <si>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</si>
  <si>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</si>
  <si>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</si>
  <si>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</si>
  <si>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</si>
  <si>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</si>
  <si>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</si>
  <si>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</si>
  <si>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</si>
  <si>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</si>
  <si>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</si>
  <si>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</si>
  <si>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</si>
  <si>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</si>
  <si>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</si>
  <si>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</si>
  <si>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</si>
  <si>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</si>
  <si>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</si>
  <si>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</si>
  <si>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</si>
  <si>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</si>
  <si>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</si>
  <si>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</si>
  <si>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</si>
  <si>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</si>
  <si>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</si>
  <si>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</si>
  <si>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</si>
  <si>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</si>
  <si>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</si>
  <si>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</si>
  <si>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</si>
  <si>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</si>
  <si>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</si>
  <si>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</si>
  <si>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</si>
  <si>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</si>
  <si>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</si>
  <si>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</si>
  <si>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</si>
  <si>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</si>
  <si>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</si>
  <si>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</si>
  <si>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</si>
  <si>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</si>
  <si>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</si>
  <si>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</si>
  <si>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</si>
  <si>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</si>
  <si>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</si>
  <si>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</si>
  <si>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</si>
  <si>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</si>
  <si>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</si>
  <si>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</si>
  <si>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</si>
  <si>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</si>
  <si>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</si>
  <si>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</si>
  <si>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</si>
  <si>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</si>
  <si>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</si>
  <si>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</si>
  <si>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</si>
  <si>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</si>
  <si>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</si>
  <si>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</si>
  <si>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</si>
  <si>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</si>
  <si>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</si>
  <si>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</si>
  <si>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</si>
  <si>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</si>
  <si>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</si>
  <si>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</si>
  <si>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</si>
  <si>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</si>
  <si>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</si>
  <si>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</si>
  <si>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</si>
  <si>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</si>
  <si>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</si>
  <si>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</si>
  <si>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04年 12月分）</t>
  </si>
  <si>
    <t>（令和 04年 12月分）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</si>
</sst>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double"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double"/>
      <top style="medium"/>
      <bottom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6" fontId="48" fillId="0" borderId="45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45" xfId="0" applyNumberFormat="1" applyFont="1" applyFill="1" applyBorder="1" applyAlignment="1">
      <alignment vertical="center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8" fontId="48" fillId="0" borderId="46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>
      <alignment vertical="center"/>
    </xf>
    <xf numFmtId="178" fontId="48" fillId="0" borderId="53" xfId="0" applyNumberFormat="1" applyFont="1" applyFill="1" applyBorder="1" applyAlignment="1">
      <alignment vertical="center"/>
    </xf>
    <xf numFmtId="178" fontId="48" fillId="0" borderId="48" xfId="0" applyNumberFormat="1" applyFont="1" applyFill="1" applyBorder="1" applyAlignment="1">
      <alignment vertical="center"/>
    </xf>
    <xf numFmtId="178" fontId="48" fillId="0" borderId="54" xfId="0" applyNumberFormat="1" applyFont="1" applyFill="1" applyBorder="1" applyAlignment="1">
      <alignment vertical="center"/>
    </xf>
    <xf numFmtId="178" fontId="48" fillId="0" borderId="55" xfId="0" applyNumberFormat="1" applyFont="1" applyFill="1" applyBorder="1" applyAlignment="1">
      <alignment vertical="center"/>
    </xf>
    <xf numFmtId="178" fontId="48" fillId="0" borderId="56" xfId="0" applyNumberFormat="1" applyFont="1" applyFill="1" applyBorder="1" applyAlignment="1" applyProtection="1">
      <alignment vertical="center" shrinkToFit="1"/>
      <protection locked="0"/>
    </xf>
    <xf numFmtId="178" fontId="48" fillId="0" borderId="57" xfId="0" applyNumberFormat="1" applyFont="1" applyFill="1" applyBorder="1" applyAlignment="1" applyProtection="1">
      <alignment vertical="center" shrinkToFit="1"/>
      <protection locked="0"/>
    </xf>
    <xf numFmtId="0" fontId="48" fillId="0" borderId="58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48" fillId="0" borderId="46" xfId="0" applyFont="1" applyFill="1" applyBorder="1" applyAlignment="1">
      <alignment horizontal="left" vertical="center"/>
    </xf>
    <xf numFmtId="0" fontId="48" fillId="0" borderId="61" xfId="0" applyFont="1" applyFill="1" applyBorder="1" applyAlignment="1">
      <alignment horizontal="left" vertical="center"/>
    </xf>
    <xf numFmtId="0" fontId="48" fillId="0" borderId="52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left" vertical="center"/>
    </xf>
    <xf numFmtId="0" fontId="48" fillId="0" borderId="53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48" fillId="0" borderId="72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73" xfId="0" applyNumberFormat="1" applyFont="1" applyFill="1" applyBorder="1" applyAlignment="1">
      <alignment vertical="center"/>
    </xf>
    <xf numFmtId="178" fontId="52" fillId="0" borderId="74" xfId="0" applyNumberFormat="1" applyFont="1" applyFill="1" applyBorder="1" applyAlignment="1">
      <alignment vertical="center"/>
    </xf>
    <xf numFmtId="0" fontId="48" fillId="0" borderId="75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left" vertical="center"/>
    </xf>
    <xf numFmtId="0" fontId="50" fillId="0" borderId="52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77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left" vertical="center"/>
    </xf>
    <xf numFmtId="0" fontId="48" fillId="0" borderId="78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79" xfId="0" applyFont="1" applyFill="1" applyBorder="1" applyAlignment="1">
      <alignment horizontal="center" vertical="center"/>
    </xf>
    <xf numFmtId="0" fontId="48" fillId="0" borderId="80" xfId="0" applyFont="1" applyFill="1" applyBorder="1" applyAlignment="1">
      <alignment horizontal="center" vertical="center"/>
    </xf>
    <xf numFmtId="0" fontId="48" fillId="0" borderId="81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 wrapText="1"/>
    </xf>
    <xf numFmtId="0" fontId="48" fillId="0" borderId="84" xfId="0" applyFont="1" applyFill="1" applyBorder="1" applyAlignment="1">
      <alignment horizontal="center" vertical="center" wrapText="1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87" xfId="0" applyFont="1" applyFill="1" applyBorder="1" applyAlignment="1">
      <alignment horizontal="left" vertical="center"/>
    </xf>
    <xf numFmtId="0" fontId="50" fillId="0" borderId="88" xfId="0" applyFont="1" applyFill="1" applyBorder="1" applyAlignment="1">
      <alignment horizontal="left" vertical="center"/>
    </xf>
    <xf numFmtId="0" fontId="50" fillId="0" borderId="89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 shrinkToFit="1"/>
    </xf>
    <xf numFmtId="178" fontId="52" fillId="0" borderId="28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8" fontId="48" fillId="0" borderId="72" xfId="0" applyNumberFormat="1" applyFont="1" applyFill="1" applyBorder="1" applyAlignment="1">
      <alignment vertical="center"/>
    </xf>
    <xf numFmtId="176" fontId="48" fillId="0" borderId="90" xfId="0" applyNumberFormat="1" applyFont="1" applyFill="1" applyBorder="1" applyAlignment="1">
      <alignment vertical="center"/>
    </xf>
    <xf numFmtId="178" fontId="48" fillId="0" borderId="91" xfId="0" applyNumberFormat="1" applyFont="1" applyFill="1" applyBorder="1" applyAlignment="1">
      <alignment vertical="center"/>
    </xf>
    <xf numFmtId="178" fontId="48" fillId="0" borderId="92" xfId="0" applyNumberFormat="1" applyFont="1" applyFill="1" applyBorder="1" applyAlignment="1">
      <alignment vertical="center"/>
    </xf>
    <xf numFmtId="178" fontId="48" fillId="0" borderId="90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58" xfId="0" applyNumberFormat="1" applyFont="1" applyFill="1" applyBorder="1" applyAlignment="1">
      <alignment vertical="center"/>
    </xf>
    <xf numFmtId="178" fontId="48" fillId="0" borderId="93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94" xfId="0" applyNumberFormat="1" applyFont="1" applyFill="1" applyBorder="1" applyAlignment="1" applyProtection="1">
      <alignment vertical="center" shrinkToFit="1"/>
      <protection/>
    </xf>
    <xf numFmtId="178" fontId="48" fillId="0" borderId="95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97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98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99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 applyProtection="1">
      <alignment vertical="center" shrinkToFit="1"/>
      <protection/>
    </xf>
    <xf numFmtId="178" fontId="48" fillId="0" borderId="101" xfId="0" applyNumberFormat="1" applyFont="1" applyFill="1" applyBorder="1" applyAlignment="1" applyProtection="1">
      <alignment vertical="center" shrinkToFit="1"/>
      <protection/>
    </xf>
    <xf numFmtId="178" fontId="48" fillId="0" borderId="102" xfId="0" applyNumberFormat="1" applyFont="1" applyFill="1" applyBorder="1" applyAlignment="1" applyProtection="1">
      <alignment vertical="center" shrinkToFit="1"/>
      <protection/>
    </xf>
    <xf numFmtId="178" fontId="48" fillId="0" borderId="103" xfId="0" applyNumberFormat="1" applyFont="1" applyFill="1" applyBorder="1" applyAlignment="1" applyProtection="1">
      <alignment vertical="center" shrinkToFit="1"/>
      <protection/>
    </xf>
    <xf numFmtId="178" fontId="48" fillId="0" borderId="104" xfId="0" applyNumberFormat="1" applyFont="1" applyFill="1" applyBorder="1" applyAlignment="1" applyProtection="1">
      <alignment vertical="center" shrinkToFit="1"/>
      <protection/>
    </xf>
    <xf numFmtId="178" fontId="48" fillId="0" borderId="105" xfId="0" applyNumberFormat="1" applyFont="1" applyFill="1" applyBorder="1" applyAlignment="1" applyProtection="1">
      <alignment vertical="center" shrinkToFit="1"/>
      <protection/>
    </xf>
    <xf numFmtId="176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106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107" xfId="0" applyNumberFormat="1" applyFont="1" applyFill="1" applyBorder="1" applyAlignment="1" applyProtection="1">
      <alignment vertical="center" shrinkToFit="1"/>
      <protection/>
    </xf>
    <xf numFmtId="178" fontId="48" fillId="0" borderId="108" xfId="0" applyNumberFormat="1" applyFont="1" applyFill="1" applyBorder="1" applyAlignment="1" applyProtection="1">
      <alignment vertical="center" shrinkToFit="1"/>
      <protection/>
    </xf>
    <xf numFmtId="178" fontId="48" fillId="0" borderId="109" xfId="0" applyNumberFormat="1" applyFont="1" applyFill="1" applyBorder="1" applyAlignment="1" applyProtection="1">
      <alignment vertical="center" shrinkToFit="1"/>
      <protection/>
    </xf>
    <xf numFmtId="178" fontId="48" fillId="0" borderId="110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>
      <alignment vertical="center" shrinkToFit="1"/>
    </xf>
    <xf numFmtId="178" fontId="48" fillId="0" borderId="101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C11" sqref="C11:E11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31" t="s">
        <v>21</v>
      </c>
      <c r="G1" s="131"/>
      <c r="H1" s="131"/>
      <c r="I1" s="131"/>
      <c r="J1" s="131"/>
      <c r="K1" s="131"/>
      <c r="L1" s="131"/>
      <c r="M1" s="131"/>
      <c r="N1" s="131"/>
      <c r="O1" s="4"/>
    </row>
    <row r="2" spans="5:16" ht="45" customHeight="1">
      <c r="E2" s="5"/>
      <c r="F2" s="132" t="s">
        <v>91</v>
      </c>
      <c r="G2" s="132"/>
      <c r="H2" s="132"/>
      <c r="I2" s="132"/>
      <c r="J2" s="132"/>
      <c r="K2" s="133"/>
      <c r="L2" s="133"/>
      <c r="M2" s="133"/>
      <c r="N2" s="133"/>
      <c r="O2" s="125">
        <v>41009</v>
      </c>
      <c r="P2" s="125"/>
    </row>
    <row r="3" spans="6:17" ht="30" customHeight="1">
      <c r="F3" s="57"/>
      <c r="G3" s="57"/>
      <c r="H3" s="57"/>
      <c r="I3" s="57"/>
      <c r="J3" s="57"/>
      <c r="N3" s="58"/>
      <c r="O3" s="125" t="s">
        <v>0</v>
      </c>
      <c r="P3" s="125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9"/>
      <c r="Q4" s="10"/>
    </row>
    <row r="5" spans="6:17" ht="7.5" customHeight="1" thickBot="1">
      <c r="F5" s="57"/>
      <c r="G5" s="57"/>
      <c r="H5" s="57"/>
      <c r="I5" s="57"/>
      <c r="J5" s="57"/>
      <c r="N5" s="58"/>
      <c r="O5" s="99"/>
      <c r="P5" s="99"/>
      <c r="Q5" s="10"/>
    </row>
    <row r="6" spans="3:19" ht="45" customHeight="1">
      <c r="C6" s="121" t="s">
        <v>20</v>
      </c>
      <c r="D6" s="122"/>
      <c r="E6" s="123"/>
      <c r="F6" s="124" t="s">
        <v>80</v>
      </c>
      <c r="G6" s="123"/>
      <c r="H6" s="122" t="s">
        <v>81</v>
      </c>
      <c r="I6" s="122"/>
      <c r="J6" s="124" t="s">
        <v>82</v>
      </c>
      <c r="K6" s="137"/>
      <c r="L6" s="122" t="s">
        <v>85</v>
      </c>
      <c r="M6" s="136"/>
      <c r="P6" s="58"/>
      <c r="Q6" s="99"/>
      <c r="R6" s="99"/>
      <c r="S6" s="10"/>
    </row>
    <row r="7" spans="3:19" ht="45" customHeight="1" thickBot="1">
      <c r="C7" s="145" t="s">
        <v>19</v>
      </c>
      <c r="D7" s="146"/>
      <c r="E7" s="146"/>
      <c r="F7" s="140">
        <v>40426</v>
      </c>
      <c r="G7" s="135"/>
      <c r="H7" s="134">
        <v>31860</v>
      </c>
      <c r="I7" s="135"/>
      <c r="J7" s="140">
        <v>18244</v>
      </c>
      <c r="K7" s="141"/>
      <c r="L7" s="134">
        <f>SUM(F7:K7)</f>
        <v>90530</v>
      </c>
      <c r="M7" s="166"/>
      <c r="P7" s="58"/>
      <c r="Q7" s="99"/>
      <c r="R7" s="99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9"/>
      <c r="T8" s="99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42"/>
      <c r="O10" s="142"/>
      <c r="P10" s="142"/>
      <c r="Q10" s="18"/>
    </row>
    <row r="11" spans="3:17" ht="49.5" customHeight="1">
      <c r="C11" s="111"/>
      <c r="D11" s="112"/>
      <c r="E11" s="112"/>
      <c r="F11" s="68" t="s">
        <v>10</v>
      </c>
      <c r="G11" s="68" t="s">
        <v>28</v>
      </c>
      <c r="H11" s="100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95" t="s">
        <v>83</v>
      </c>
      <c r="Q11" s="20"/>
    </row>
    <row r="12" spans="3:17" ht="49.5" customHeight="1">
      <c r="C12" s="96" t="s">
        <v>86</v>
      </c>
      <c r="D12" s="102"/>
      <c r="E12" s="102"/>
      <c r="F12" s="87">
        <f>SUM(F13:F15)</f>
        <v>4073</v>
      </c>
      <c r="G12" s="87">
        <f>SUM(G13:G15)</f>
        <v>2414</v>
      </c>
      <c r="H12" s="167">
        <f>SUM(H13:H15)</f>
        <v>6487</v>
      </c>
      <c r="I12" s="72">
        <v>0</v>
      </c>
      <c r="J12" s="87">
        <f aca="true" t="shared" si="0" ref="J12:O12">SUM(J13:J15)</f>
        <v>4619</v>
      </c>
      <c r="K12" s="87">
        <f t="shared" si="0"/>
        <v>2470</v>
      </c>
      <c r="L12" s="87">
        <f t="shared" si="0"/>
        <v>1988</v>
      </c>
      <c r="M12" s="87">
        <f t="shared" si="0"/>
        <v>2481</v>
      </c>
      <c r="N12" s="87">
        <f t="shared" si="0"/>
        <v>1374</v>
      </c>
      <c r="O12" s="167">
        <f t="shared" si="0"/>
        <v>12932</v>
      </c>
      <c r="P12" s="168">
        <f aca="true" t="shared" si="1" ref="P12:P17">H12+O12</f>
        <v>19419</v>
      </c>
      <c r="Q12" s="20"/>
    </row>
    <row r="13" spans="3:16" ht="49.5" customHeight="1">
      <c r="C13" s="96" t="s">
        <v>87</v>
      </c>
      <c r="D13" s="97"/>
      <c r="E13" s="97"/>
      <c r="F13" s="87">
        <v>452</v>
      </c>
      <c r="G13" s="87">
        <v>275</v>
      </c>
      <c r="H13" s="167">
        <f>SUM(F13:G13)</f>
        <v>727</v>
      </c>
      <c r="I13" s="72">
        <v>0</v>
      </c>
      <c r="J13" s="87">
        <v>423</v>
      </c>
      <c r="K13" s="87">
        <v>236</v>
      </c>
      <c r="L13" s="87">
        <v>207</v>
      </c>
      <c r="M13" s="87">
        <v>213</v>
      </c>
      <c r="N13" s="87">
        <v>129</v>
      </c>
      <c r="O13" s="167">
        <f>SUM(J13:N13)</f>
        <v>1208</v>
      </c>
      <c r="P13" s="168">
        <f t="shared" si="1"/>
        <v>1935</v>
      </c>
    </row>
    <row r="14" spans="3:16" ht="49.5" customHeight="1">
      <c r="C14" s="143" t="s">
        <v>88</v>
      </c>
      <c r="D14" s="144"/>
      <c r="E14" s="144"/>
      <c r="F14" s="87">
        <v>1647</v>
      </c>
      <c r="G14" s="87">
        <v>825</v>
      </c>
      <c r="H14" s="167">
        <f>SUM(F14:G14)</f>
        <v>2472</v>
      </c>
      <c r="I14" s="72">
        <v>0</v>
      </c>
      <c r="J14" s="87">
        <v>1610</v>
      </c>
      <c r="K14" s="87">
        <v>656</v>
      </c>
      <c r="L14" s="87">
        <v>487</v>
      </c>
      <c r="M14" s="87">
        <v>616</v>
      </c>
      <c r="N14" s="87">
        <v>324</v>
      </c>
      <c r="O14" s="167">
        <f>SUM(J14:N14)</f>
        <v>3693</v>
      </c>
      <c r="P14" s="168">
        <f t="shared" si="1"/>
        <v>6165</v>
      </c>
    </row>
    <row r="15" spans="3:16" ht="49.5" customHeight="1">
      <c r="C15" s="96" t="s">
        <v>89</v>
      </c>
      <c r="D15" s="97"/>
      <c r="E15" s="97"/>
      <c r="F15" s="87">
        <v>1974</v>
      </c>
      <c r="G15" s="87">
        <v>1314</v>
      </c>
      <c r="H15" s="167">
        <f>SUM(F15:G15)</f>
        <v>3288</v>
      </c>
      <c r="I15" s="72"/>
      <c r="J15" s="87">
        <v>2586</v>
      </c>
      <c r="K15" s="87">
        <v>1578</v>
      </c>
      <c r="L15" s="87">
        <v>1294</v>
      </c>
      <c r="M15" s="87">
        <v>1652</v>
      </c>
      <c r="N15" s="87">
        <v>921</v>
      </c>
      <c r="O15" s="167">
        <f>SUM(J15:N15)</f>
        <v>8031</v>
      </c>
      <c r="P15" s="168">
        <f t="shared" si="1"/>
        <v>11319</v>
      </c>
    </row>
    <row r="16" spans="3:16" ht="49.5" customHeight="1">
      <c r="C16" s="143" t="s">
        <v>90</v>
      </c>
      <c r="D16" s="144"/>
      <c r="E16" s="144"/>
      <c r="F16" s="87">
        <v>38</v>
      </c>
      <c r="G16" s="87">
        <v>40</v>
      </c>
      <c r="H16" s="167">
        <f>SUM(F16:G16)</f>
        <v>78</v>
      </c>
      <c r="I16" s="72">
        <v>0</v>
      </c>
      <c r="J16" s="87">
        <v>65</v>
      </c>
      <c r="K16" s="87">
        <v>36</v>
      </c>
      <c r="L16" s="87">
        <v>35</v>
      </c>
      <c r="M16" s="87">
        <v>48</v>
      </c>
      <c r="N16" s="87">
        <v>29</v>
      </c>
      <c r="O16" s="167">
        <f>SUM(J16:N16)</f>
        <v>213</v>
      </c>
      <c r="P16" s="168">
        <f t="shared" si="1"/>
        <v>291</v>
      </c>
    </row>
    <row r="17" spans="3:16" ht="49.5" customHeight="1" thickBot="1">
      <c r="C17" s="138" t="s">
        <v>14</v>
      </c>
      <c r="D17" s="139"/>
      <c r="E17" s="139"/>
      <c r="F17" s="88">
        <f>F12+F16</f>
        <v>4111</v>
      </c>
      <c r="G17" s="88">
        <f>G12+G16</f>
        <v>2454</v>
      </c>
      <c r="H17" s="88">
        <f>H12+H16</f>
        <v>6565</v>
      </c>
      <c r="I17" s="169">
        <v>0</v>
      </c>
      <c r="J17" s="88">
        <f aca="true" t="shared" si="2" ref="J17:O17">J12+J16</f>
        <v>4684</v>
      </c>
      <c r="K17" s="88">
        <f t="shared" si="2"/>
        <v>2506</v>
      </c>
      <c r="L17" s="88">
        <f t="shared" si="2"/>
        <v>2023</v>
      </c>
      <c r="M17" s="88">
        <f t="shared" si="2"/>
        <v>2529</v>
      </c>
      <c r="N17" s="88">
        <f t="shared" si="2"/>
        <v>1403</v>
      </c>
      <c r="O17" s="88">
        <f t="shared" si="2"/>
        <v>13145</v>
      </c>
      <c r="P17" s="170">
        <f t="shared" si="1"/>
        <v>19710</v>
      </c>
    </row>
    <row r="18" ht="30" customHeight="1"/>
    <row r="19" spans="3:17" ht="39.75" customHeight="1">
      <c r="C19" s="59" t="s">
        <v>24</v>
      </c>
      <c r="E19" s="12"/>
      <c r="N19" s="73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11"/>
      <c r="D21" s="112"/>
      <c r="E21" s="112"/>
      <c r="F21" s="109" t="s">
        <v>15</v>
      </c>
      <c r="G21" s="110"/>
      <c r="H21" s="110"/>
      <c r="I21" s="110" t="s">
        <v>16</v>
      </c>
      <c r="J21" s="110"/>
      <c r="K21" s="110"/>
      <c r="L21" s="110"/>
      <c r="M21" s="110"/>
      <c r="N21" s="110"/>
      <c r="O21" s="110"/>
      <c r="P21" s="129" t="s">
        <v>84</v>
      </c>
      <c r="Q21" s="20"/>
    </row>
    <row r="22" spans="3:17" ht="49.5" customHeight="1">
      <c r="C22" s="115"/>
      <c r="D22" s="116"/>
      <c r="E22" s="116"/>
      <c r="F22" s="74" t="s">
        <v>7</v>
      </c>
      <c r="G22" s="74" t="s">
        <v>8</v>
      </c>
      <c r="H22" s="75" t="s">
        <v>9</v>
      </c>
      <c r="I22" s="76" t="s">
        <v>29</v>
      </c>
      <c r="J22" s="74" t="s">
        <v>1</v>
      </c>
      <c r="K22" s="77" t="s">
        <v>2</v>
      </c>
      <c r="L22" s="77" t="s">
        <v>3</v>
      </c>
      <c r="M22" s="77" t="s">
        <v>4</v>
      </c>
      <c r="N22" s="77" t="s">
        <v>5</v>
      </c>
      <c r="O22" s="78" t="s">
        <v>9</v>
      </c>
      <c r="P22" s="130"/>
      <c r="Q22" s="20"/>
    </row>
    <row r="23" spans="3:17" ht="49.5" customHeight="1">
      <c r="C23" s="101" t="s">
        <v>12</v>
      </c>
      <c r="D23" s="74"/>
      <c r="E23" s="74"/>
      <c r="F23" s="87">
        <v>1244</v>
      </c>
      <c r="G23" s="87">
        <v>1219</v>
      </c>
      <c r="H23" s="167">
        <f>SUM(F23:G23)</f>
        <v>2463</v>
      </c>
      <c r="I23" s="84"/>
      <c r="J23" s="87">
        <v>3467</v>
      </c>
      <c r="K23" s="87">
        <v>1918</v>
      </c>
      <c r="L23" s="87">
        <v>1145</v>
      </c>
      <c r="M23" s="87">
        <v>912</v>
      </c>
      <c r="N23" s="87">
        <v>357</v>
      </c>
      <c r="O23" s="167">
        <f>SUM(I23:N23)</f>
        <v>7799</v>
      </c>
      <c r="P23" s="168">
        <f>H23+O23</f>
        <v>10262</v>
      </c>
      <c r="Q23" s="20"/>
    </row>
    <row r="24" spans="3:16" ht="49.5" customHeight="1">
      <c r="C24" s="105" t="s">
        <v>13</v>
      </c>
      <c r="D24" s="106"/>
      <c r="E24" s="106"/>
      <c r="F24" s="87">
        <v>10</v>
      </c>
      <c r="G24" s="87">
        <v>17</v>
      </c>
      <c r="H24" s="167">
        <f>SUM(F24:G24)</f>
        <v>27</v>
      </c>
      <c r="I24" s="84"/>
      <c r="J24" s="87">
        <v>50</v>
      </c>
      <c r="K24" s="87">
        <v>29</v>
      </c>
      <c r="L24" s="87">
        <v>25</v>
      </c>
      <c r="M24" s="87">
        <v>18</v>
      </c>
      <c r="N24" s="87">
        <v>12</v>
      </c>
      <c r="O24" s="167">
        <f>SUM(I24:N24)</f>
        <v>134</v>
      </c>
      <c r="P24" s="168">
        <f>H24+O24</f>
        <v>161</v>
      </c>
    </row>
    <row r="25" spans="3:16" ht="49.5" customHeight="1" thickBot="1">
      <c r="C25" s="107" t="s">
        <v>14</v>
      </c>
      <c r="D25" s="108"/>
      <c r="E25" s="108"/>
      <c r="F25" s="88">
        <f>SUM(F23:F24)</f>
        <v>1254</v>
      </c>
      <c r="G25" s="88">
        <f>SUM(G23:G24)</f>
        <v>1236</v>
      </c>
      <c r="H25" s="171">
        <f>SUM(F25:G25)</f>
        <v>2490</v>
      </c>
      <c r="I25" s="172"/>
      <c r="J25" s="88">
        <f aca="true" t="shared" si="3" ref="J25:O25">SUM(J23:J24)</f>
        <v>3517</v>
      </c>
      <c r="K25" s="88">
        <f t="shared" si="3"/>
        <v>1947</v>
      </c>
      <c r="L25" s="88">
        <f t="shared" si="3"/>
        <v>1170</v>
      </c>
      <c r="M25" s="88">
        <f t="shared" si="3"/>
        <v>930</v>
      </c>
      <c r="N25" s="88">
        <f t="shared" si="3"/>
        <v>369</v>
      </c>
      <c r="O25" s="171">
        <f t="shared" si="3"/>
        <v>7933</v>
      </c>
      <c r="P25" s="170">
        <f>H25+O25</f>
        <v>10423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11"/>
      <c r="D29" s="112"/>
      <c r="E29" s="112"/>
      <c r="F29" s="109" t="s">
        <v>15</v>
      </c>
      <c r="G29" s="110"/>
      <c r="H29" s="110"/>
      <c r="I29" s="110" t="s">
        <v>16</v>
      </c>
      <c r="J29" s="110"/>
      <c r="K29" s="110"/>
      <c r="L29" s="110"/>
      <c r="M29" s="110"/>
      <c r="N29" s="110"/>
      <c r="O29" s="110"/>
      <c r="P29" s="129" t="s">
        <v>84</v>
      </c>
      <c r="Q29" s="20"/>
    </row>
    <row r="30" spans="3:17" ht="49.5" customHeight="1">
      <c r="C30" s="115"/>
      <c r="D30" s="116"/>
      <c r="E30" s="116"/>
      <c r="F30" s="74" t="s">
        <v>7</v>
      </c>
      <c r="G30" s="74" t="s">
        <v>8</v>
      </c>
      <c r="H30" s="75" t="s">
        <v>9</v>
      </c>
      <c r="I30" s="76" t="s">
        <v>29</v>
      </c>
      <c r="J30" s="74" t="s">
        <v>1</v>
      </c>
      <c r="K30" s="77" t="s">
        <v>2</v>
      </c>
      <c r="L30" s="77" t="s">
        <v>3</v>
      </c>
      <c r="M30" s="77" t="s">
        <v>4</v>
      </c>
      <c r="N30" s="77" t="s">
        <v>5</v>
      </c>
      <c r="O30" s="78" t="s">
        <v>9</v>
      </c>
      <c r="P30" s="130"/>
      <c r="Q30" s="20"/>
    </row>
    <row r="31" spans="3:17" ht="49.5" customHeight="1">
      <c r="C31" s="101" t="s">
        <v>12</v>
      </c>
      <c r="D31" s="74"/>
      <c r="E31" s="74"/>
      <c r="F31" s="87">
        <v>17</v>
      </c>
      <c r="G31" s="87">
        <v>21</v>
      </c>
      <c r="H31" s="167">
        <f>SUM(F31:G31)</f>
        <v>38</v>
      </c>
      <c r="I31" s="84"/>
      <c r="J31" s="87">
        <v>1119</v>
      </c>
      <c r="K31" s="87">
        <v>678</v>
      </c>
      <c r="L31" s="87">
        <v>552</v>
      </c>
      <c r="M31" s="87">
        <v>536</v>
      </c>
      <c r="N31" s="87">
        <v>275</v>
      </c>
      <c r="O31" s="167">
        <f>SUM(I31:N31)</f>
        <v>3160</v>
      </c>
      <c r="P31" s="168">
        <f>H31+O31</f>
        <v>3198</v>
      </c>
      <c r="Q31" s="20"/>
    </row>
    <row r="32" spans="3:16" ht="49.5" customHeight="1">
      <c r="C32" s="105" t="s">
        <v>13</v>
      </c>
      <c r="D32" s="106"/>
      <c r="E32" s="106"/>
      <c r="F32" s="87">
        <v>0</v>
      </c>
      <c r="G32" s="87">
        <v>0</v>
      </c>
      <c r="H32" s="167">
        <f>SUM(F32:G32)</f>
        <v>0</v>
      </c>
      <c r="I32" s="84"/>
      <c r="J32" s="87">
        <v>9</v>
      </c>
      <c r="K32" s="87">
        <v>6</v>
      </c>
      <c r="L32" s="87">
        <v>6</v>
      </c>
      <c r="M32" s="87">
        <v>8</v>
      </c>
      <c r="N32" s="87">
        <v>5</v>
      </c>
      <c r="O32" s="167">
        <f>SUM(I32:N32)</f>
        <v>34</v>
      </c>
      <c r="P32" s="168">
        <f>H32+O32</f>
        <v>34</v>
      </c>
    </row>
    <row r="33" spans="3:16" ht="49.5" customHeight="1" thickBot="1">
      <c r="C33" s="107" t="s">
        <v>14</v>
      </c>
      <c r="D33" s="108"/>
      <c r="E33" s="108"/>
      <c r="F33" s="88">
        <f>SUM(F31:F32)</f>
        <v>17</v>
      </c>
      <c r="G33" s="88">
        <f>SUM(G31:G32)</f>
        <v>21</v>
      </c>
      <c r="H33" s="171">
        <f>SUM(F33:G33)</f>
        <v>38</v>
      </c>
      <c r="I33" s="172"/>
      <c r="J33" s="88">
        <f>SUM(J31:J32)</f>
        <v>1128</v>
      </c>
      <c r="K33" s="88">
        <f>SUM(K31:K32)</f>
        <v>684</v>
      </c>
      <c r="L33" s="88">
        <f>SUM(L31:L32)</f>
        <v>558</v>
      </c>
      <c r="M33" s="88">
        <f>SUM(M31:M32)</f>
        <v>544</v>
      </c>
      <c r="N33" s="88">
        <f>SUM(N31:N32)</f>
        <v>280</v>
      </c>
      <c r="O33" s="171">
        <f>SUM(I33:N33)</f>
        <v>3194</v>
      </c>
      <c r="P33" s="170">
        <f>H33+O33</f>
        <v>3232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11"/>
      <c r="D37" s="112"/>
      <c r="E37" s="112"/>
      <c r="F37" s="109" t="s">
        <v>15</v>
      </c>
      <c r="G37" s="110"/>
      <c r="H37" s="110"/>
      <c r="I37" s="110" t="s">
        <v>16</v>
      </c>
      <c r="J37" s="110"/>
      <c r="K37" s="110"/>
      <c r="L37" s="110"/>
      <c r="M37" s="110"/>
      <c r="N37" s="128"/>
      <c r="O37" s="126" t="s">
        <v>84</v>
      </c>
      <c r="P37" s="20"/>
      <c r="Q37" s="20"/>
    </row>
    <row r="38" spans="3:17" ht="49.5" customHeight="1" thickBot="1">
      <c r="C38" s="113"/>
      <c r="D38" s="114"/>
      <c r="E38" s="114"/>
      <c r="F38" s="79" t="s">
        <v>7</v>
      </c>
      <c r="G38" s="79" t="s">
        <v>8</v>
      </c>
      <c r="H38" s="80" t="s">
        <v>9</v>
      </c>
      <c r="I38" s="81" t="s">
        <v>1</v>
      </c>
      <c r="J38" s="79" t="s">
        <v>2</v>
      </c>
      <c r="K38" s="82" t="s">
        <v>3</v>
      </c>
      <c r="L38" s="82" t="s">
        <v>4</v>
      </c>
      <c r="M38" s="82" t="s">
        <v>5</v>
      </c>
      <c r="N38" s="83" t="s">
        <v>11</v>
      </c>
      <c r="O38" s="127"/>
      <c r="P38" s="20"/>
      <c r="Q38" s="20"/>
    </row>
    <row r="39" spans="3:17" ht="49.5" customHeight="1">
      <c r="C39" s="98" t="s">
        <v>17</v>
      </c>
      <c r="D39" s="68"/>
      <c r="E39" s="68"/>
      <c r="F39" s="173">
        <f>SUM(F40:F41)</f>
        <v>0</v>
      </c>
      <c r="G39" s="173">
        <f>SUM(G40:G41)</f>
        <v>0</v>
      </c>
      <c r="H39" s="174">
        <f aca="true" t="shared" si="4" ref="H39:H51">SUM(F39:G39)</f>
        <v>0</v>
      </c>
      <c r="I39" s="175">
        <f>SUM(I40:I41)</f>
        <v>3</v>
      </c>
      <c r="J39" s="173">
        <f>SUM(J40:J41)</f>
        <v>8</v>
      </c>
      <c r="K39" s="173">
        <f>SUM(K40:K41)</f>
        <v>199</v>
      </c>
      <c r="L39" s="173">
        <f>SUM(L40:L41)</f>
        <v>504</v>
      </c>
      <c r="M39" s="173">
        <f>SUM(M40:M41)</f>
        <v>348</v>
      </c>
      <c r="N39" s="174">
        <f aca="true" t="shared" si="5" ref="N39:N47">SUM(I39:M39)</f>
        <v>1062</v>
      </c>
      <c r="O39" s="176">
        <f>H39+N39</f>
        <v>1062</v>
      </c>
      <c r="P39" s="20"/>
      <c r="Q39" s="20"/>
    </row>
    <row r="40" spans="3:15" ht="49.5" customHeight="1">
      <c r="C40" s="105" t="s">
        <v>12</v>
      </c>
      <c r="D40" s="106"/>
      <c r="E40" s="106"/>
      <c r="F40" s="87">
        <v>0</v>
      </c>
      <c r="G40" s="87">
        <v>0</v>
      </c>
      <c r="H40" s="167">
        <f t="shared" si="4"/>
        <v>0</v>
      </c>
      <c r="I40" s="90">
        <v>3</v>
      </c>
      <c r="J40" s="87">
        <v>8</v>
      </c>
      <c r="K40" s="87">
        <v>198</v>
      </c>
      <c r="L40" s="87">
        <v>504</v>
      </c>
      <c r="M40" s="87">
        <v>348</v>
      </c>
      <c r="N40" s="167">
        <f>SUM(I40:M40)</f>
        <v>1061</v>
      </c>
      <c r="O40" s="168">
        <f aca="true" t="shared" si="6" ref="O40:O50">H40+N40</f>
        <v>1061</v>
      </c>
    </row>
    <row r="41" spans="3:15" ht="49.5" customHeight="1" thickBot="1">
      <c r="C41" s="107" t="s">
        <v>13</v>
      </c>
      <c r="D41" s="108"/>
      <c r="E41" s="108"/>
      <c r="F41" s="88">
        <v>0</v>
      </c>
      <c r="G41" s="88">
        <v>0</v>
      </c>
      <c r="H41" s="171">
        <f t="shared" si="4"/>
        <v>0</v>
      </c>
      <c r="I41" s="91">
        <v>0</v>
      </c>
      <c r="J41" s="88">
        <v>0</v>
      </c>
      <c r="K41" s="88">
        <v>1</v>
      </c>
      <c r="L41" s="88">
        <v>0</v>
      </c>
      <c r="M41" s="88">
        <v>0</v>
      </c>
      <c r="N41" s="171">
        <f t="shared" si="5"/>
        <v>1</v>
      </c>
      <c r="O41" s="170">
        <f t="shared" si="6"/>
        <v>1</v>
      </c>
    </row>
    <row r="42" spans="3:15" ht="49.5" customHeight="1">
      <c r="C42" s="119" t="s">
        <v>30</v>
      </c>
      <c r="D42" s="120"/>
      <c r="E42" s="120"/>
      <c r="F42" s="173">
        <f>SUM(F43:F44)</f>
        <v>0</v>
      </c>
      <c r="G42" s="173">
        <f>SUM(G43:G44)</f>
        <v>0</v>
      </c>
      <c r="H42" s="174">
        <f t="shared" si="4"/>
        <v>0</v>
      </c>
      <c r="I42" s="175">
        <f>SUM(I43:I44)</f>
        <v>156</v>
      </c>
      <c r="J42" s="173">
        <f>SUM(J43:J44)</f>
        <v>138</v>
      </c>
      <c r="K42" s="173">
        <f>SUM(K43:K44)</f>
        <v>163</v>
      </c>
      <c r="L42" s="173">
        <f>SUM(L43:L44)</f>
        <v>231</v>
      </c>
      <c r="M42" s="173">
        <f>SUM(M43:M44)</f>
        <v>89</v>
      </c>
      <c r="N42" s="167">
        <f t="shared" si="5"/>
        <v>777</v>
      </c>
      <c r="O42" s="176">
        <f t="shared" si="6"/>
        <v>777</v>
      </c>
    </row>
    <row r="43" spans="3:15" ht="49.5" customHeight="1">
      <c r="C43" s="105" t="s">
        <v>12</v>
      </c>
      <c r="D43" s="106"/>
      <c r="E43" s="106"/>
      <c r="F43" s="87">
        <v>0</v>
      </c>
      <c r="G43" s="87">
        <v>0</v>
      </c>
      <c r="H43" s="167">
        <f t="shared" si="4"/>
        <v>0</v>
      </c>
      <c r="I43" s="90">
        <v>155</v>
      </c>
      <c r="J43" s="87">
        <v>137</v>
      </c>
      <c r="K43" s="87">
        <v>162</v>
      </c>
      <c r="L43" s="87">
        <v>220</v>
      </c>
      <c r="M43" s="87">
        <v>88</v>
      </c>
      <c r="N43" s="167">
        <f t="shared" si="5"/>
        <v>762</v>
      </c>
      <c r="O43" s="168">
        <f t="shared" si="6"/>
        <v>762</v>
      </c>
    </row>
    <row r="44" spans="3:15" ht="49.5" customHeight="1" thickBot="1">
      <c r="C44" s="107" t="s">
        <v>13</v>
      </c>
      <c r="D44" s="108"/>
      <c r="E44" s="108"/>
      <c r="F44" s="88">
        <v>0</v>
      </c>
      <c r="G44" s="88">
        <v>0</v>
      </c>
      <c r="H44" s="171">
        <f t="shared" si="4"/>
        <v>0</v>
      </c>
      <c r="I44" s="91">
        <v>1</v>
      </c>
      <c r="J44" s="88">
        <v>1</v>
      </c>
      <c r="K44" s="88">
        <v>1</v>
      </c>
      <c r="L44" s="88">
        <v>11</v>
      </c>
      <c r="M44" s="88">
        <v>1</v>
      </c>
      <c r="N44" s="171">
        <f t="shared" si="5"/>
        <v>15</v>
      </c>
      <c r="O44" s="170">
        <f t="shared" si="6"/>
        <v>15</v>
      </c>
    </row>
    <row r="45" spans="3:15" ht="49.5" customHeight="1">
      <c r="C45" s="119" t="s">
        <v>18</v>
      </c>
      <c r="D45" s="120"/>
      <c r="E45" s="120"/>
      <c r="F45" s="173">
        <f>SUM(F46:F47)</f>
        <v>0</v>
      </c>
      <c r="G45" s="173">
        <f>SUM(G46:G47)</f>
        <v>0</v>
      </c>
      <c r="H45" s="174">
        <f t="shared" si="4"/>
        <v>0</v>
      </c>
      <c r="I45" s="175">
        <f>SUM(I46:I47)</f>
        <v>0</v>
      </c>
      <c r="J45" s="173">
        <f>SUM(J46:J47)</f>
        <v>3</v>
      </c>
      <c r="K45" s="173">
        <f>SUM(K46:K47)</f>
        <v>5</v>
      </c>
      <c r="L45" s="173">
        <f>SUM(L46:L47)</f>
        <v>15</v>
      </c>
      <c r="M45" s="173">
        <f>SUM(M46:M47)</f>
        <v>7</v>
      </c>
      <c r="N45" s="174">
        <f>SUM(I45:M45)</f>
        <v>30</v>
      </c>
      <c r="O45" s="176">
        <f t="shared" si="6"/>
        <v>30</v>
      </c>
    </row>
    <row r="46" spans="3:15" ht="49.5" customHeight="1">
      <c r="C46" s="105" t="s">
        <v>12</v>
      </c>
      <c r="D46" s="106"/>
      <c r="E46" s="106"/>
      <c r="F46" s="87">
        <v>0</v>
      </c>
      <c r="G46" s="87">
        <v>0</v>
      </c>
      <c r="H46" s="167">
        <f t="shared" si="4"/>
        <v>0</v>
      </c>
      <c r="I46" s="90">
        <v>0</v>
      </c>
      <c r="J46" s="87">
        <v>3</v>
      </c>
      <c r="K46" s="87">
        <v>5</v>
      </c>
      <c r="L46" s="87">
        <v>15</v>
      </c>
      <c r="M46" s="87">
        <v>7</v>
      </c>
      <c r="N46" s="167">
        <f t="shared" si="5"/>
        <v>30</v>
      </c>
      <c r="O46" s="168">
        <f>H46+N46</f>
        <v>30</v>
      </c>
    </row>
    <row r="47" spans="3:15" ht="49.5" customHeight="1" thickBot="1">
      <c r="C47" s="107" t="s">
        <v>13</v>
      </c>
      <c r="D47" s="108"/>
      <c r="E47" s="108"/>
      <c r="F47" s="88">
        <v>0</v>
      </c>
      <c r="G47" s="88">
        <v>0</v>
      </c>
      <c r="H47" s="171">
        <f t="shared" si="4"/>
        <v>0</v>
      </c>
      <c r="I47" s="91">
        <v>0</v>
      </c>
      <c r="J47" s="88">
        <v>0</v>
      </c>
      <c r="K47" s="88">
        <v>0</v>
      </c>
      <c r="L47" s="88">
        <v>0</v>
      </c>
      <c r="M47" s="88">
        <v>0</v>
      </c>
      <c r="N47" s="171">
        <f t="shared" si="5"/>
        <v>0</v>
      </c>
      <c r="O47" s="170">
        <f t="shared" si="6"/>
        <v>0</v>
      </c>
    </row>
    <row r="48" spans="3:15" ht="49.5" customHeight="1">
      <c r="C48" s="119" t="s">
        <v>76</v>
      </c>
      <c r="D48" s="120"/>
      <c r="E48" s="120"/>
      <c r="F48" s="173">
        <f>SUM(F49:F50)</f>
        <v>0</v>
      </c>
      <c r="G48" s="173">
        <f>SUM(G49:G50)</f>
        <v>0</v>
      </c>
      <c r="H48" s="174">
        <f>SUM(F48:G48)</f>
        <v>0</v>
      </c>
      <c r="I48" s="175">
        <f>SUM(I49:I50)</f>
        <v>3</v>
      </c>
      <c r="J48" s="173">
        <f>SUM(J49:J50)</f>
        <v>13</v>
      </c>
      <c r="K48" s="173">
        <f>SUM(K49:K50)</f>
        <v>31</v>
      </c>
      <c r="L48" s="173">
        <f>SUM(L49:L50)</f>
        <v>176</v>
      </c>
      <c r="M48" s="173">
        <f>SUM(M49:M50)</f>
        <v>101</v>
      </c>
      <c r="N48" s="174">
        <f>SUM(I48:M48)</f>
        <v>324</v>
      </c>
      <c r="O48" s="176">
        <f>H48+N48</f>
        <v>324</v>
      </c>
    </row>
    <row r="49" spans="3:15" ht="49.5" customHeight="1">
      <c r="C49" s="105" t="s">
        <v>12</v>
      </c>
      <c r="D49" s="106"/>
      <c r="E49" s="106"/>
      <c r="F49" s="87">
        <v>0</v>
      </c>
      <c r="G49" s="87">
        <v>0</v>
      </c>
      <c r="H49" s="167">
        <f t="shared" si="4"/>
        <v>0</v>
      </c>
      <c r="I49" s="90">
        <v>3</v>
      </c>
      <c r="J49" s="87">
        <v>13</v>
      </c>
      <c r="K49" s="87">
        <v>31</v>
      </c>
      <c r="L49" s="87">
        <v>172</v>
      </c>
      <c r="M49" s="87">
        <v>99</v>
      </c>
      <c r="N49" s="167">
        <f>SUM(I49:M49)</f>
        <v>318</v>
      </c>
      <c r="O49" s="168">
        <f t="shared" si="6"/>
        <v>318</v>
      </c>
    </row>
    <row r="50" spans="3:15" ht="49.5" customHeight="1" thickBot="1">
      <c r="C50" s="107" t="s">
        <v>13</v>
      </c>
      <c r="D50" s="108"/>
      <c r="E50" s="108"/>
      <c r="F50" s="88">
        <v>0</v>
      </c>
      <c r="G50" s="88">
        <v>0</v>
      </c>
      <c r="H50" s="171">
        <f t="shared" si="4"/>
        <v>0</v>
      </c>
      <c r="I50" s="91">
        <v>0</v>
      </c>
      <c r="J50" s="88">
        <v>0</v>
      </c>
      <c r="K50" s="88">
        <v>0</v>
      </c>
      <c r="L50" s="88">
        <v>4</v>
      </c>
      <c r="M50" s="88">
        <v>2</v>
      </c>
      <c r="N50" s="171">
        <f>SUM(I50:M50)</f>
        <v>6</v>
      </c>
      <c r="O50" s="170">
        <f t="shared" si="6"/>
        <v>6</v>
      </c>
    </row>
    <row r="51" spans="3:15" ht="49.5" customHeight="1" thickBot="1">
      <c r="C51" s="117" t="s">
        <v>14</v>
      </c>
      <c r="D51" s="118"/>
      <c r="E51" s="118"/>
      <c r="F51" s="89">
        <v>0</v>
      </c>
      <c r="G51" s="89">
        <v>0</v>
      </c>
      <c r="H51" s="177">
        <f t="shared" si="4"/>
        <v>0</v>
      </c>
      <c r="I51" s="92">
        <v>162</v>
      </c>
      <c r="J51" s="89">
        <v>160</v>
      </c>
      <c r="K51" s="89">
        <v>396</v>
      </c>
      <c r="L51" s="89">
        <v>921</v>
      </c>
      <c r="M51" s="89">
        <v>542</v>
      </c>
      <c r="N51" s="177">
        <f>SUM(I51:M51)</f>
        <v>2181</v>
      </c>
      <c r="O51" s="178">
        <f>H51+N51</f>
        <v>2181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P84" sqref="P84"/>
      <selection pane="bottomLeft" activeCell="E17" sqref="E17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47" t="s">
        <v>21</v>
      </c>
      <c r="H1" s="147"/>
      <c r="I1" s="147"/>
      <c r="J1" s="147"/>
      <c r="K1" s="147"/>
      <c r="L1" s="147"/>
      <c r="M1" s="147"/>
      <c r="N1" s="103"/>
      <c r="O1" s="4"/>
    </row>
    <row r="2" spans="5:16" ht="30" customHeight="1">
      <c r="E2" s="5"/>
      <c r="G2" s="132" t="s">
        <v>92</v>
      </c>
      <c r="H2" s="132"/>
      <c r="I2" s="132"/>
      <c r="J2" s="132"/>
      <c r="K2" s="132"/>
      <c r="L2" s="132"/>
      <c r="M2" s="132"/>
      <c r="N2" s="6"/>
      <c r="O2" s="125">
        <v>41086</v>
      </c>
      <c r="P2" s="125"/>
    </row>
    <row r="3" spans="5:17" ht="24.75" customHeight="1">
      <c r="E3" s="7"/>
      <c r="F3" s="8"/>
      <c r="N3" s="9"/>
      <c r="O3" s="125"/>
      <c r="P3" s="125"/>
      <c r="Q3" s="10"/>
    </row>
    <row r="4" spans="3:17" ht="24.75" customHeight="1">
      <c r="C4" s="11"/>
      <c r="N4" s="7"/>
      <c r="O4" s="125" t="s">
        <v>31</v>
      </c>
      <c r="P4" s="125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48" t="s">
        <v>32</v>
      </c>
      <c r="D7" s="149"/>
      <c r="E7" s="149"/>
      <c r="F7" s="152" t="s">
        <v>33</v>
      </c>
      <c r="G7" s="153"/>
      <c r="H7" s="153"/>
      <c r="I7" s="154" t="s">
        <v>34</v>
      </c>
      <c r="J7" s="154"/>
      <c r="K7" s="154"/>
      <c r="L7" s="154"/>
      <c r="M7" s="154"/>
      <c r="N7" s="154"/>
      <c r="O7" s="155"/>
      <c r="P7" s="156" t="s">
        <v>6</v>
      </c>
      <c r="Q7" s="20"/>
    </row>
    <row r="8" spans="3:17" ht="42" customHeight="1" thickBot="1">
      <c r="C8" s="150"/>
      <c r="D8" s="151"/>
      <c r="E8" s="151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57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2654</v>
      </c>
      <c r="G10" s="179">
        <f>SUM(G11,G17,G20,G25,G29,G30)</f>
        <v>2741</v>
      </c>
      <c r="H10" s="180">
        <f>SUM(F10:G10)</f>
        <v>5395</v>
      </c>
      <c r="I10" s="181"/>
      <c r="J10" s="179">
        <f>SUM(J11,J17,J20,J25,J29,J30)</f>
        <v>10095</v>
      </c>
      <c r="K10" s="179">
        <f>SUM(K11,K17,K20,K25,K29,K30)</f>
        <v>6151</v>
      </c>
      <c r="L10" s="179">
        <f>SUM(L11,L17,L20,L25,L29,L30)</f>
        <v>3762</v>
      </c>
      <c r="M10" s="179">
        <f>SUM(M11,M17,M20,M25,M29,M30)</f>
        <v>3077</v>
      </c>
      <c r="N10" s="179">
        <f>SUM(N11,N17,N20,N25,N29,N30)</f>
        <v>1308</v>
      </c>
      <c r="O10" s="180">
        <f>SUM(I10:N10)</f>
        <v>24393</v>
      </c>
      <c r="P10" s="182">
        <f>SUM(O10,H10)</f>
        <v>29788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150</v>
      </c>
      <c r="G11" s="183">
        <f>SUM(G12:G16)</f>
        <v>221</v>
      </c>
      <c r="H11" s="184">
        <f aca="true" t="shared" si="0" ref="H11:H74">SUM(F11:G11)</f>
        <v>371</v>
      </c>
      <c r="I11" s="185"/>
      <c r="J11" s="183">
        <f>SUM(J12:J16)</f>
        <v>2475</v>
      </c>
      <c r="K11" s="183">
        <f>SUM(K12:K16)</f>
        <v>1555</v>
      </c>
      <c r="L11" s="183">
        <f>SUM(L12:L16)</f>
        <v>960</v>
      </c>
      <c r="M11" s="183">
        <f>SUM(M12:M16)</f>
        <v>891</v>
      </c>
      <c r="N11" s="183">
        <f>SUM(N12:N16)</f>
        <v>481</v>
      </c>
      <c r="O11" s="184">
        <f aca="true" t="shared" si="1" ref="O11:O74">SUM(I11:N11)</f>
        <v>6362</v>
      </c>
      <c r="P11" s="186">
        <f aca="true" t="shared" si="2" ref="P11:P74">SUM(O11,H11)</f>
        <v>6733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>SUM(F12:G12)</f>
        <v>0</v>
      </c>
      <c r="I12" s="85"/>
      <c r="J12" s="52">
        <v>1248</v>
      </c>
      <c r="K12" s="52">
        <v>574</v>
      </c>
      <c r="L12" s="52">
        <v>283</v>
      </c>
      <c r="M12" s="52">
        <v>214</v>
      </c>
      <c r="N12" s="52">
        <v>113</v>
      </c>
      <c r="O12" s="184">
        <f t="shared" si="1"/>
        <v>2432</v>
      </c>
      <c r="P12" s="186">
        <f t="shared" si="2"/>
        <v>2432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2</v>
      </c>
      <c r="H13" s="184">
        <f t="shared" si="0"/>
        <v>2</v>
      </c>
      <c r="I13" s="85"/>
      <c r="J13" s="52">
        <v>2</v>
      </c>
      <c r="K13" s="52">
        <v>6</v>
      </c>
      <c r="L13" s="52">
        <v>23</v>
      </c>
      <c r="M13" s="52">
        <v>31</v>
      </c>
      <c r="N13" s="52">
        <v>47</v>
      </c>
      <c r="O13" s="184">
        <f t="shared" si="1"/>
        <v>109</v>
      </c>
      <c r="P13" s="186">
        <f t="shared" si="2"/>
        <v>111</v>
      </c>
    </row>
    <row r="14" spans="3:16" ht="30" customHeight="1">
      <c r="C14" s="28"/>
      <c r="D14" s="29"/>
      <c r="E14" s="31" t="s">
        <v>41</v>
      </c>
      <c r="F14" s="52">
        <v>60</v>
      </c>
      <c r="G14" s="52">
        <v>75</v>
      </c>
      <c r="H14" s="184">
        <f t="shared" si="0"/>
        <v>135</v>
      </c>
      <c r="I14" s="85"/>
      <c r="J14" s="52">
        <v>243</v>
      </c>
      <c r="K14" s="52">
        <v>171</v>
      </c>
      <c r="L14" s="52">
        <v>115</v>
      </c>
      <c r="M14" s="52">
        <v>131</v>
      </c>
      <c r="N14" s="52">
        <v>97</v>
      </c>
      <c r="O14" s="184">
        <f t="shared" si="1"/>
        <v>757</v>
      </c>
      <c r="P14" s="186">
        <f t="shared" si="2"/>
        <v>892</v>
      </c>
    </row>
    <row r="15" spans="3:16" ht="30" customHeight="1">
      <c r="C15" s="28"/>
      <c r="D15" s="29"/>
      <c r="E15" s="31" t="s">
        <v>42</v>
      </c>
      <c r="F15" s="52">
        <v>35</v>
      </c>
      <c r="G15" s="52">
        <v>62</v>
      </c>
      <c r="H15" s="184">
        <f t="shared" si="0"/>
        <v>97</v>
      </c>
      <c r="I15" s="85"/>
      <c r="J15" s="52">
        <v>168</v>
      </c>
      <c r="K15" s="52">
        <v>102</v>
      </c>
      <c r="L15" s="52">
        <v>66</v>
      </c>
      <c r="M15" s="52">
        <v>70</v>
      </c>
      <c r="N15" s="52">
        <v>24</v>
      </c>
      <c r="O15" s="184">
        <f t="shared" si="1"/>
        <v>430</v>
      </c>
      <c r="P15" s="186">
        <f t="shared" si="2"/>
        <v>527</v>
      </c>
    </row>
    <row r="16" spans="3:16" ht="30" customHeight="1">
      <c r="C16" s="28"/>
      <c r="D16" s="29"/>
      <c r="E16" s="31" t="s">
        <v>43</v>
      </c>
      <c r="F16" s="52">
        <v>55</v>
      </c>
      <c r="G16" s="52">
        <v>82</v>
      </c>
      <c r="H16" s="184">
        <f t="shared" si="0"/>
        <v>137</v>
      </c>
      <c r="I16" s="85"/>
      <c r="J16" s="52">
        <v>814</v>
      </c>
      <c r="K16" s="52">
        <v>702</v>
      </c>
      <c r="L16" s="52">
        <v>473</v>
      </c>
      <c r="M16" s="52">
        <v>445</v>
      </c>
      <c r="N16" s="52">
        <v>200</v>
      </c>
      <c r="O16" s="184">
        <f t="shared" si="1"/>
        <v>2634</v>
      </c>
      <c r="P16" s="186">
        <f t="shared" si="2"/>
        <v>2771</v>
      </c>
    </row>
    <row r="17" spans="3:16" ht="30" customHeight="1">
      <c r="C17" s="28"/>
      <c r="D17" s="32" t="s">
        <v>44</v>
      </c>
      <c r="E17" s="33"/>
      <c r="F17" s="183">
        <f>SUM(F18:F19)</f>
        <v>344</v>
      </c>
      <c r="G17" s="183">
        <f>SUM(G18:G19)</f>
        <v>285</v>
      </c>
      <c r="H17" s="184">
        <f t="shared" si="0"/>
        <v>629</v>
      </c>
      <c r="I17" s="185"/>
      <c r="J17" s="183">
        <f>SUM(J18:J19)</f>
        <v>2194</v>
      </c>
      <c r="K17" s="183">
        <f>SUM(K18:K19)</f>
        <v>1201</v>
      </c>
      <c r="L17" s="183">
        <f>SUM(L18:L19)</f>
        <v>657</v>
      </c>
      <c r="M17" s="183">
        <f>SUM(M18:M19)</f>
        <v>472</v>
      </c>
      <c r="N17" s="183">
        <f>SUM(N18:N19)</f>
        <v>150</v>
      </c>
      <c r="O17" s="184">
        <f t="shared" si="1"/>
        <v>4674</v>
      </c>
      <c r="P17" s="186">
        <f t="shared" si="2"/>
        <v>5303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85"/>
      <c r="J18" s="52">
        <v>1680</v>
      </c>
      <c r="K18" s="52">
        <v>921</v>
      </c>
      <c r="L18" s="52">
        <v>518</v>
      </c>
      <c r="M18" s="52">
        <v>385</v>
      </c>
      <c r="N18" s="52">
        <v>133</v>
      </c>
      <c r="O18" s="184">
        <f t="shared" si="1"/>
        <v>3637</v>
      </c>
      <c r="P18" s="186">
        <f t="shared" si="2"/>
        <v>3637</v>
      </c>
    </row>
    <row r="19" spans="3:16" ht="30" customHeight="1">
      <c r="C19" s="28"/>
      <c r="D19" s="29"/>
      <c r="E19" s="31" t="s">
        <v>46</v>
      </c>
      <c r="F19" s="52">
        <v>344</v>
      </c>
      <c r="G19" s="52">
        <v>285</v>
      </c>
      <c r="H19" s="184">
        <f t="shared" si="0"/>
        <v>629</v>
      </c>
      <c r="I19" s="85"/>
      <c r="J19" s="52">
        <v>514</v>
      </c>
      <c r="K19" s="52">
        <v>280</v>
      </c>
      <c r="L19" s="52">
        <v>139</v>
      </c>
      <c r="M19" s="52">
        <v>87</v>
      </c>
      <c r="N19" s="52">
        <v>17</v>
      </c>
      <c r="O19" s="184">
        <f t="shared" si="1"/>
        <v>1037</v>
      </c>
      <c r="P19" s="186">
        <f t="shared" si="2"/>
        <v>1666</v>
      </c>
    </row>
    <row r="20" spans="3:16" ht="30" customHeight="1">
      <c r="C20" s="28"/>
      <c r="D20" s="32" t="s">
        <v>47</v>
      </c>
      <c r="E20" s="33"/>
      <c r="F20" s="183">
        <f>SUM(F21:F24)</f>
        <v>7</v>
      </c>
      <c r="G20" s="183">
        <f>SUM(G21:G24)</f>
        <v>12</v>
      </c>
      <c r="H20" s="184">
        <f t="shared" si="0"/>
        <v>19</v>
      </c>
      <c r="I20" s="185"/>
      <c r="J20" s="183">
        <f>SUM(J21:J24)</f>
        <v>147</v>
      </c>
      <c r="K20" s="183">
        <f>SUM(K21:K24)</f>
        <v>109</v>
      </c>
      <c r="L20" s="183">
        <f>SUM(L21:L24)</f>
        <v>168</v>
      </c>
      <c r="M20" s="183">
        <f>SUM(M21:M24)</f>
        <v>157</v>
      </c>
      <c r="N20" s="183">
        <f>SUM(N21:N24)</f>
        <v>63</v>
      </c>
      <c r="O20" s="184">
        <f t="shared" si="1"/>
        <v>644</v>
      </c>
      <c r="P20" s="186">
        <f t="shared" si="2"/>
        <v>663</v>
      </c>
    </row>
    <row r="21" spans="3:16" ht="30" customHeight="1">
      <c r="C21" s="28"/>
      <c r="D21" s="29"/>
      <c r="E21" s="31" t="s">
        <v>48</v>
      </c>
      <c r="F21" s="52">
        <v>4</v>
      </c>
      <c r="G21" s="52">
        <v>10</v>
      </c>
      <c r="H21" s="184">
        <f t="shared" si="0"/>
        <v>14</v>
      </c>
      <c r="I21" s="85"/>
      <c r="J21" s="52">
        <v>118</v>
      </c>
      <c r="K21" s="52">
        <v>93</v>
      </c>
      <c r="L21" s="52">
        <v>155</v>
      </c>
      <c r="M21" s="52">
        <v>145</v>
      </c>
      <c r="N21" s="52">
        <v>59</v>
      </c>
      <c r="O21" s="184">
        <f t="shared" si="1"/>
        <v>570</v>
      </c>
      <c r="P21" s="186">
        <f t="shared" si="2"/>
        <v>584</v>
      </c>
    </row>
    <row r="22" spans="3:16" ht="30" customHeight="1">
      <c r="C22" s="28"/>
      <c r="D22" s="29"/>
      <c r="E22" s="34" t="s">
        <v>49</v>
      </c>
      <c r="F22" s="52">
        <v>3</v>
      </c>
      <c r="G22" s="52">
        <v>2</v>
      </c>
      <c r="H22" s="184">
        <f t="shared" si="0"/>
        <v>5</v>
      </c>
      <c r="I22" s="85"/>
      <c r="J22" s="52">
        <v>29</v>
      </c>
      <c r="K22" s="52">
        <v>16</v>
      </c>
      <c r="L22" s="52">
        <v>13</v>
      </c>
      <c r="M22" s="52">
        <v>12</v>
      </c>
      <c r="N22" s="52">
        <v>4</v>
      </c>
      <c r="O22" s="184">
        <f t="shared" si="1"/>
        <v>74</v>
      </c>
      <c r="P22" s="186">
        <f t="shared" si="2"/>
        <v>79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85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947</v>
      </c>
      <c r="G25" s="183">
        <f>SUM(G26:G28)</f>
        <v>1018</v>
      </c>
      <c r="H25" s="184">
        <f t="shared" si="0"/>
        <v>1965</v>
      </c>
      <c r="I25" s="185"/>
      <c r="J25" s="183">
        <f>SUM(J26:J28)</f>
        <v>1817</v>
      </c>
      <c r="K25" s="183">
        <f>SUM(K26:K28)</f>
        <v>1418</v>
      </c>
      <c r="L25" s="183">
        <f>SUM(L26:L28)</f>
        <v>868</v>
      </c>
      <c r="M25" s="183">
        <f>SUM(M26:M28)</f>
        <v>672</v>
      </c>
      <c r="N25" s="183">
        <f>SUM(N26:N28)</f>
        <v>262</v>
      </c>
      <c r="O25" s="184">
        <f t="shared" si="1"/>
        <v>5037</v>
      </c>
      <c r="P25" s="186">
        <f t="shared" si="2"/>
        <v>7002</v>
      </c>
    </row>
    <row r="26" spans="3:16" ht="30" customHeight="1">
      <c r="C26" s="28"/>
      <c r="D26" s="29"/>
      <c r="E26" s="34" t="s">
        <v>52</v>
      </c>
      <c r="F26" s="52">
        <v>897</v>
      </c>
      <c r="G26" s="52">
        <v>986</v>
      </c>
      <c r="H26" s="184">
        <f t="shared" si="0"/>
        <v>1883</v>
      </c>
      <c r="I26" s="85"/>
      <c r="J26" s="52">
        <v>1776</v>
      </c>
      <c r="K26" s="52">
        <v>1385</v>
      </c>
      <c r="L26" s="52">
        <v>849</v>
      </c>
      <c r="M26" s="52">
        <v>660</v>
      </c>
      <c r="N26" s="52">
        <v>260</v>
      </c>
      <c r="O26" s="184">
        <f t="shared" si="1"/>
        <v>4930</v>
      </c>
      <c r="P26" s="186">
        <f t="shared" si="2"/>
        <v>6813</v>
      </c>
    </row>
    <row r="27" spans="3:16" ht="30" customHeight="1">
      <c r="C27" s="28"/>
      <c r="D27" s="29"/>
      <c r="E27" s="34" t="s">
        <v>53</v>
      </c>
      <c r="F27" s="52">
        <v>20</v>
      </c>
      <c r="G27" s="52">
        <v>15</v>
      </c>
      <c r="H27" s="184">
        <f t="shared" si="0"/>
        <v>35</v>
      </c>
      <c r="I27" s="85"/>
      <c r="J27" s="52">
        <v>22</v>
      </c>
      <c r="K27" s="52">
        <v>15</v>
      </c>
      <c r="L27" s="52">
        <v>11</v>
      </c>
      <c r="M27" s="52">
        <v>7</v>
      </c>
      <c r="N27" s="52">
        <v>2</v>
      </c>
      <c r="O27" s="184">
        <f t="shared" si="1"/>
        <v>57</v>
      </c>
      <c r="P27" s="186">
        <f t="shared" si="2"/>
        <v>92</v>
      </c>
    </row>
    <row r="28" spans="3:16" ht="30" customHeight="1">
      <c r="C28" s="28"/>
      <c r="D28" s="29"/>
      <c r="E28" s="34" t="s">
        <v>54</v>
      </c>
      <c r="F28" s="52">
        <v>30</v>
      </c>
      <c r="G28" s="52">
        <v>17</v>
      </c>
      <c r="H28" s="184">
        <f t="shared" si="0"/>
        <v>47</v>
      </c>
      <c r="I28" s="85"/>
      <c r="J28" s="52">
        <v>19</v>
      </c>
      <c r="K28" s="52">
        <v>18</v>
      </c>
      <c r="L28" s="52">
        <v>8</v>
      </c>
      <c r="M28" s="52">
        <v>5</v>
      </c>
      <c r="N28" s="52">
        <v>0</v>
      </c>
      <c r="O28" s="184">
        <f t="shared" si="1"/>
        <v>50</v>
      </c>
      <c r="P28" s="186">
        <f t="shared" si="2"/>
        <v>97</v>
      </c>
    </row>
    <row r="29" spans="3:16" ht="30" customHeight="1">
      <c r="C29" s="28"/>
      <c r="D29" s="36" t="s">
        <v>55</v>
      </c>
      <c r="E29" s="37"/>
      <c r="F29" s="52">
        <v>21</v>
      </c>
      <c r="G29" s="52">
        <v>11</v>
      </c>
      <c r="H29" s="184">
        <f t="shared" si="0"/>
        <v>32</v>
      </c>
      <c r="I29" s="85"/>
      <c r="J29" s="52">
        <v>80</v>
      </c>
      <c r="K29" s="52">
        <v>70</v>
      </c>
      <c r="L29" s="52">
        <v>52</v>
      </c>
      <c r="M29" s="52">
        <v>63</v>
      </c>
      <c r="N29" s="52">
        <v>31</v>
      </c>
      <c r="O29" s="184">
        <f t="shared" si="1"/>
        <v>296</v>
      </c>
      <c r="P29" s="186">
        <f t="shared" si="2"/>
        <v>328</v>
      </c>
    </row>
    <row r="30" spans="3:16" ht="30" customHeight="1" thickBot="1">
      <c r="C30" s="38"/>
      <c r="D30" s="39" t="s">
        <v>56</v>
      </c>
      <c r="E30" s="40"/>
      <c r="F30" s="54">
        <v>1185</v>
      </c>
      <c r="G30" s="54">
        <v>1194</v>
      </c>
      <c r="H30" s="187">
        <f t="shared" si="0"/>
        <v>2379</v>
      </c>
      <c r="I30" s="86"/>
      <c r="J30" s="54">
        <v>3382</v>
      </c>
      <c r="K30" s="54">
        <v>1798</v>
      </c>
      <c r="L30" s="54">
        <v>1057</v>
      </c>
      <c r="M30" s="54">
        <v>822</v>
      </c>
      <c r="N30" s="54">
        <v>321</v>
      </c>
      <c r="O30" s="187">
        <f t="shared" si="1"/>
        <v>7380</v>
      </c>
      <c r="P30" s="188">
        <f t="shared" si="2"/>
        <v>9759</v>
      </c>
    </row>
    <row r="31" spans="3:16" ht="30" customHeight="1">
      <c r="C31" s="25" t="s">
        <v>57</v>
      </c>
      <c r="D31" s="41"/>
      <c r="E31" s="42"/>
      <c r="F31" s="179">
        <f>SUM(F32:F40)</f>
        <v>18</v>
      </c>
      <c r="G31" s="179">
        <f>SUM(G32:G40)</f>
        <v>24</v>
      </c>
      <c r="H31" s="180">
        <f t="shared" si="0"/>
        <v>42</v>
      </c>
      <c r="I31" s="181"/>
      <c r="J31" s="179">
        <f>SUM(J32:J40)</f>
        <v>1226</v>
      </c>
      <c r="K31" s="179">
        <f>SUM(K32:K40)</f>
        <v>759</v>
      </c>
      <c r="L31" s="179">
        <f>SUM(L32:L40)</f>
        <v>635</v>
      </c>
      <c r="M31" s="179">
        <f>SUM(M32:M40)</f>
        <v>582</v>
      </c>
      <c r="N31" s="179">
        <f>SUM(N32:N40)</f>
        <v>288</v>
      </c>
      <c r="O31" s="180">
        <f t="shared" si="1"/>
        <v>3490</v>
      </c>
      <c r="P31" s="182">
        <f t="shared" si="2"/>
        <v>3532</v>
      </c>
    </row>
    <row r="32" spans="3:16" ht="30" customHeight="1">
      <c r="C32" s="43"/>
      <c r="D32" s="36" t="s">
        <v>58</v>
      </c>
      <c r="E32" s="37"/>
      <c r="F32" s="93">
        <v>0</v>
      </c>
      <c r="G32" s="93">
        <v>0</v>
      </c>
      <c r="H32" s="189">
        <f t="shared" si="0"/>
        <v>0</v>
      </c>
      <c r="I32" s="53"/>
      <c r="J32" s="93">
        <v>80</v>
      </c>
      <c r="K32" s="93">
        <v>148</v>
      </c>
      <c r="L32" s="93">
        <v>116</v>
      </c>
      <c r="M32" s="93">
        <v>88</v>
      </c>
      <c r="N32" s="93">
        <v>14</v>
      </c>
      <c r="O32" s="189">
        <f t="shared" si="1"/>
        <v>446</v>
      </c>
      <c r="P32" s="190">
        <f t="shared" si="2"/>
        <v>446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0</v>
      </c>
      <c r="P33" s="186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858</v>
      </c>
      <c r="K34" s="52">
        <v>420</v>
      </c>
      <c r="L34" s="52">
        <v>223</v>
      </c>
      <c r="M34" s="52">
        <v>124</v>
      </c>
      <c r="N34" s="52">
        <v>37</v>
      </c>
      <c r="O34" s="184">
        <f t="shared" si="1"/>
        <v>1662</v>
      </c>
      <c r="P34" s="186">
        <f t="shared" si="2"/>
        <v>1662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3</v>
      </c>
      <c r="H35" s="183">
        <f t="shared" si="0"/>
        <v>3</v>
      </c>
      <c r="I35" s="85"/>
      <c r="J35" s="52">
        <v>41</v>
      </c>
      <c r="K35" s="52">
        <v>25</v>
      </c>
      <c r="L35" s="52">
        <v>54</v>
      </c>
      <c r="M35" s="52">
        <v>30</v>
      </c>
      <c r="N35" s="52">
        <v>18</v>
      </c>
      <c r="O35" s="184">
        <f t="shared" si="1"/>
        <v>168</v>
      </c>
      <c r="P35" s="186">
        <f t="shared" si="2"/>
        <v>171</v>
      </c>
    </row>
    <row r="36" spans="3:16" ht="30" customHeight="1">
      <c r="C36" s="28"/>
      <c r="D36" s="36" t="s">
        <v>61</v>
      </c>
      <c r="E36" s="37"/>
      <c r="F36" s="52">
        <v>18</v>
      </c>
      <c r="G36" s="52">
        <v>20</v>
      </c>
      <c r="H36" s="183">
        <f t="shared" si="0"/>
        <v>38</v>
      </c>
      <c r="I36" s="85"/>
      <c r="J36" s="52">
        <v>103</v>
      </c>
      <c r="K36" s="52">
        <v>59</v>
      </c>
      <c r="L36" s="52">
        <v>56</v>
      </c>
      <c r="M36" s="52">
        <v>28</v>
      </c>
      <c r="N36" s="52">
        <v>4</v>
      </c>
      <c r="O36" s="184">
        <f t="shared" si="1"/>
        <v>250</v>
      </c>
      <c r="P36" s="186">
        <f t="shared" si="2"/>
        <v>288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1</v>
      </c>
      <c r="H37" s="183">
        <f t="shared" si="0"/>
        <v>1</v>
      </c>
      <c r="I37" s="53"/>
      <c r="J37" s="52">
        <v>138</v>
      </c>
      <c r="K37" s="52">
        <v>101</v>
      </c>
      <c r="L37" s="52">
        <v>95</v>
      </c>
      <c r="M37" s="52">
        <v>59</v>
      </c>
      <c r="N37" s="52">
        <v>27</v>
      </c>
      <c r="O37" s="184">
        <f t="shared" si="1"/>
        <v>420</v>
      </c>
      <c r="P37" s="186">
        <f t="shared" si="2"/>
        <v>421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58" t="s">
        <v>64</v>
      </c>
      <c r="E39" s="159"/>
      <c r="F39" s="52">
        <v>0</v>
      </c>
      <c r="G39" s="52">
        <v>0</v>
      </c>
      <c r="H39" s="184">
        <f t="shared" si="0"/>
        <v>0</v>
      </c>
      <c r="I39" s="53"/>
      <c r="J39" s="52">
        <v>1</v>
      </c>
      <c r="K39" s="52">
        <v>3</v>
      </c>
      <c r="L39" s="52">
        <v>88</v>
      </c>
      <c r="M39" s="52">
        <v>243</v>
      </c>
      <c r="N39" s="52">
        <v>185</v>
      </c>
      <c r="O39" s="184">
        <f t="shared" si="1"/>
        <v>520</v>
      </c>
      <c r="P39" s="186">
        <f t="shared" si="2"/>
        <v>520</v>
      </c>
    </row>
    <row r="40" spans="3:16" ht="30" customHeight="1" thickBot="1">
      <c r="C40" s="38"/>
      <c r="D40" s="160" t="s">
        <v>65</v>
      </c>
      <c r="E40" s="161"/>
      <c r="F40" s="94">
        <v>0</v>
      </c>
      <c r="G40" s="94">
        <v>0</v>
      </c>
      <c r="H40" s="191">
        <f t="shared" si="0"/>
        <v>0</v>
      </c>
      <c r="I40" s="55"/>
      <c r="J40" s="94">
        <v>5</v>
      </c>
      <c r="K40" s="94">
        <v>3</v>
      </c>
      <c r="L40" s="94">
        <v>3</v>
      </c>
      <c r="M40" s="94">
        <v>10</v>
      </c>
      <c r="N40" s="94">
        <v>3</v>
      </c>
      <c r="O40" s="191">
        <f t="shared" si="1"/>
        <v>24</v>
      </c>
      <c r="P40" s="192">
        <f t="shared" si="2"/>
        <v>24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165</v>
      </c>
      <c r="K41" s="179">
        <f>SUM(K42:K45)</f>
        <v>163</v>
      </c>
      <c r="L41" s="179">
        <f>SUM(L42:L45)</f>
        <v>409</v>
      </c>
      <c r="M41" s="179">
        <f>SUM(M42:M45)</f>
        <v>940</v>
      </c>
      <c r="N41" s="179">
        <f>SUM(N42:N45)</f>
        <v>552</v>
      </c>
      <c r="O41" s="180">
        <f t="shared" si="1"/>
        <v>2229</v>
      </c>
      <c r="P41" s="182">
        <f t="shared" si="2"/>
        <v>2229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3</v>
      </c>
      <c r="K42" s="52">
        <v>8</v>
      </c>
      <c r="L42" s="52">
        <v>201</v>
      </c>
      <c r="M42" s="52">
        <v>511</v>
      </c>
      <c r="N42" s="52">
        <v>353</v>
      </c>
      <c r="O42" s="194">
        <f t="shared" si="1"/>
        <v>1076</v>
      </c>
      <c r="P42" s="186">
        <f t="shared" si="2"/>
        <v>1076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159</v>
      </c>
      <c r="K43" s="52">
        <v>139</v>
      </c>
      <c r="L43" s="52">
        <v>170</v>
      </c>
      <c r="M43" s="52">
        <v>235</v>
      </c>
      <c r="N43" s="52">
        <v>91</v>
      </c>
      <c r="O43" s="194">
        <f t="shared" si="1"/>
        <v>794</v>
      </c>
      <c r="P43" s="186">
        <f t="shared" si="2"/>
        <v>794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95">
        <f t="shared" si="0"/>
        <v>0</v>
      </c>
      <c r="I44" s="53"/>
      <c r="J44" s="52">
        <v>0</v>
      </c>
      <c r="K44" s="52">
        <v>3</v>
      </c>
      <c r="L44" s="52">
        <v>5</v>
      </c>
      <c r="M44" s="52">
        <v>15</v>
      </c>
      <c r="N44" s="52">
        <v>7</v>
      </c>
      <c r="O44" s="194">
        <f t="shared" si="1"/>
        <v>30</v>
      </c>
      <c r="P44" s="186">
        <f t="shared" si="2"/>
        <v>30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3</v>
      </c>
      <c r="K45" s="54">
        <v>13</v>
      </c>
      <c r="L45" s="54">
        <v>33</v>
      </c>
      <c r="M45" s="54">
        <v>179</v>
      </c>
      <c r="N45" s="54">
        <v>101</v>
      </c>
      <c r="O45" s="196">
        <f t="shared" si="1"/>
        <v>329</v>
      </c>
      <c r="P45" s="188">
        <f t="shared" si="2"/>
        <v>329</v>
      </c>
    </row>
    <row r="46" spans="3:16" ht="30" customHeight="1" thickBot="1">
      <c r="C46" s="162" t="s">
        <v>70</v>
      </c>
      <c r="D46" s="163"/>
      <c r="E46" s="164"/>
      <c r="F46" s="197">
        <f>SUM(F10,F31,F41)</f>
        <v>2672</v>
      </c>
      <c r="G46" s="197">
        <f>SUM(G10,G31,G41)</f>
        <v>2765</v>
      </c>
      <c r="H46" s="198">
        <f t="shared" si="0"/>
        <v>5437</v>
      </c>
      <c r="I46" s="199"/>
      <c r="J46" s="197">
        <f>SUM(J10,J31,J41)</f>
        <v>11486</v>
      </c>
      <c r="K46" s="197">
        <f>SUM(K10,K31,K41)</f>
        <v>7073</v>
      </c>
      <c r="L46" s="197">
        <f>SUM(L10,L31,L41)</f>
        <v>4806</v>
      </c>
      <c r="M46" s="197">
        <f>SUM(M10,M31,M41)</f>
        <v>4599</v>
      </c>
      <c r="N46" s="197">
        <f>SUM(N10,N31,N41)</f>
        <v>2148</v>
      </c>
      <c r="O46" s="198">
        <f t="shared" si="1"/>
        <v>30112</v>
      </c>
      <c r="P46" s="200">
        <f t="shared" si="2"/>
        <v>35549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2317689</v>
      </c>
      <c r="G48" s="179">
        <f>SUM(G49,G55,G58,G63,G67,G68)</f>
        <v>3236466</v>
      </c>
      <c r="H48" s="180">
        <f t="shared" si="0"/>
        <v>5554155</v>
      </c>
      <c r="I48" s="181"/>
      <c r="J48" s="179">
        <f>SUM(J49,J55,J58,J63,J67,J68)</f>
        <v>30038032</v>
      </c>
      <c r="K48" s="179">
        <f>SUM(K49,K55,K58,K63,K67,K68)</f>
        <v>21402888</v>
      </c>
      <c r="L48" s="179">
        <f>SUM(L49,L55,L58,L63,L67,L68)</f>
        <v>17576072</v>
      </c>
      <c r="M48" s="179">
        <f>SUM(M49,M55,M58,M63,M67,M68)</f>
        <v>17660407</v>
      </c>
      <c r="N48" s="179">
        <f>SUM(N49,N55,N58,N63,N67,N68)</f>
        <v>8895453</v>
      </c>
      <c r="O48" s="180">
        <f t="shared" si="1"/>
        <v>95572852</v>
      </c>
      <c r="P48" s="182">
        <f t="shared" si="2"/>
        <v>101127007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269867</v>
      </c>
      <c r="G49" s="183">
        <f>SUM(G50:G54)</f>
        <v>557662</v>
      </c>
      <c r="H49" s="184">
        <f t="shared" si="0"/>
        <v>827529</v>
      </c>
      <c r="I49" s="185"/>
      <c r="J49" s="183">
        <f>SUM(J50:J54)</f>
        <v>6479520</v>
      </c>
      <c r="K49" s="183">
        <f>SUM(K50:K54)</f>
        <v>3918993</v>
      </c>
      <c r="L49" s="183">
        <f>SUM(L50:L54)</f>
        <v>3182995</v>
      </c>
      <c r="M49" s="183">
        <f>SUM(M50:M54)</f>
        <v>3547727</v>
      </c>
      <c r="N49" s="183">
        <f>SUM(N50:N54)</f>
        <v>2863066</v>
      </c>
      <c r="O49" s="184">
        <f t="shared" si="1"/>
        <v>19992301</v>
      </c>
      <c r="P49" s="186">
        <f t="shared" si="2"/>
        <v>20819830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85"/>
      <c r="J50" s="52">
        <v>4103916</v>
      </c>
      <c r="K50" s="52">
        <v>2141941</v>
      </c>
      <c r="L50" s="52">
        <v>1926317</v>
      </c>
      <c r="M50" s="52">
        <v>2047826</v>
      </c>
      <c r="N50" s="52">
        <v>1653828</v>
      </c>
      <c r="O50" s="194">
        <f t="shared" si="1"/>
        <v>11873828</v>
      </c>
      <c r="P50" s="186">
        <f t="shared" si="2"/>
        <v>11873828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5502</v>
      </c>
      <c r="H51" s="184">
        <f t="shared" si="0"/>
        <v>5502</v>
      </c>
      <c r="I51" s="85"/>
      <c r="J51" s="52">
        <v>10870</v>
      </c>
      <c r="K51" s="52">
        <v>61262</v>
      </c>
      <c r="L51" s="52">
        <v>146204</v>
      </c>
      <c r="M51" s="52">
        <v>212100</v>
      </c>
      <c r="N51" s="52">
        <v>378663</v>
      </c>
      <c r="O51" s="194">
        <f t="shared" si="1"/>
        <v>809099</v>
      </c>
      <c r="P51" s="186">
        <f t="shared" si="2"/>
        <v>814601</v>
      </c>
    </row>
    <row r="52" spans="3:16" ht="30" customHeight="1">
      <c r="C52" s="28"/>
      <c r="D52" s="29"/>
      <c r="E52" s="31" t="s">
        <v>41</v>
      </c>
      <c r="F52" s="52">
        <v>140514</v>
      </c>
      <c r="G52" s="52">
        <v>246785</v>
      </c>
      <c r="H52" s="184">
        <f t="shared" si="0"/>
        <v>387299</v>
      </c>
      <c r="I52" s="85"/>
      <c r="J52" s="52">
        <v>964870</v>
      </c>
      <c r="K52" s="52">
        <v>732653</v>
      </c>
      <c r="L52" s="52">
        <v>439880</v>
      </c>
      <c r="M52" s="52">
        <v>630781</v>
      </c>
      <c r="N52" s="52">
        <v>561721</v>
      </c>
      <c r="O52" s="194">
        <f t="shared" si="1"/>
        <v>3329905</v>
      </c>
      <c r="P52" s="186">
        <f t="shared" si="2"/>
        <v>3717204</v>
      </c>
    </row>
    <row r="53" spans="3:16" ht="30" customHeight="1">
      <c r="C53" s="28"/>
      <c r="D53" s="29"/>
      <c r="E53" s="31" t="s">
        <v>42</v>
      </c>
      <c r="F53" s="52">
        <v>83800</v>
      </c>
      <c r="G53" s="52">
        <v>227111</v>
      </c>
      <c r="H53" s="184">
        <f t="shared" si="0"/>
        <v>310911</v>
      </c>
      <c r="I53" s="85"/>
      <c r="J53" s="52">
        <v>721841</v>
      </c>
      <c r="K53" s="52">
        <v>426244</v>
      </c>
      <c r="L53" s="52">
        <v>294246</v>
      </c>
      <c r="M53" s="52">
        <v>294083</v>
      </c>
      <c r="N53" s="52">
        <v>109169</v>
      </c>
      <c r="O53" s="194">
        <f t="shared" si="1"/>
        <v>1845583</v>
      </c>
      <c r="P53" s="186">
        <f t="shared" si="2"/>
        <v>2156494</v>
      </c>
    </row>
    <row r="54" spans="3:16" ht="30" customHeight="1">
      <c r="C54" s="28"/>
      <c r="D54" s="29"/>
      <c r="E54" s="31" t="s">
        <v>43</v>
      </c>
      <c r="F54" s="52">
        <v>45553</v>
      </c>
      <c r="G54" s="52">
        <v>78264</v>
      </c>
      <c r="H54" s="184">
        <f t="shared" si="0"/>
        <v>123817</v>
      </c>
      <c r="I54" s="85"/>
      <c r="J54" s="52">
        <v>678023</v>
      </c>
      <c r="K54" s="52">
        <v>556893</v>
      </c>
      <c r="L54" s="52">
        <v>376348</v>
      </c>
      <c r="M54" s="52">
        <v>362937</v>
      </c>
      <c r="N54" s="52">
        <v>159685</v>
      </c>
      <c r="O54" s="194">
        <f t="shared" si="1"/>
        <v>2133886</v>
      </c>
      <c r="P54" s="186">
        <f t="shared" si="2"/>
        <v>2257703</v>
      </c>
    </row>
    <row r="55" spans="3:16" ht="30" customHeight="1">
      <c r="C55" s="28"/>
      <c r="D55" s="32" t="s">
        <v>44</v>
      </c>
      <c r="E55" s="33"/>
      <c r="F55" s="183">
        <f>SUM(F56:F57)</f>
        <v>832227</v>
      </c>
      <c r="G55" s="183">
        <f>SUM(G56:G57)</f>
        <v>1283290</v>
      </c>
      <c r="H55" s="184">
        <f t="shared" si="0"/>
        <v>2115517</v>
      </c>
      <c r="I55" s="185"/>
      <c r="J55" s="183">
        <f>SUM(J56:J57)</f>
        <v>15403548</v>
      </c>
      <c r="K55" s="183">
        <f>SUM(K56:K57)</f>
        <v>10909508</v>
      </c>
      <c r="L55" s="183">
        <f>SUM(L56:L57)</f>
        <v>7356522</v>
      </c>
      <c r="M55" s="183">
        <f>SUM(M56:M57)</f>
        <v>6932904</v>
      </c>
      <c r="N55" s="183">
        <f>SUM(N56:N57)</f>
        <v>2949937</v>
      </c>
      <c r="O55" s="184">
        <f t="shared" si="1"/>
        <v>43552419</v>
      </c>
      <c r="P55" s="186">
        <f t="shared" si="2"/>
        <v>45667936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85"/>
      <c r="J56" s="52">
        <v>12422837</v>
      </c>
      <c r="K56" s="52">
        <v>8803661</v>
      </c>
      <c r="L56" s="52">
        <v>6140110</v>
      </c>
      <c r="M56" s="52">
        <v>5947558</v>
      </c>
      <c r="N56" s="52">
        <v>2728459</v>
      </c>
      <c r="O56" s="184">
        <f t="shared" si="1"/>
        <v>36042625</v>
      </c>
      <c r="P56" s="186">
        <f t="shared" si="2"/>
        <v>36042625</v>
      </c>
    </row>
    <row r="57" spans="3:16" ht="30" customHeight="1">
      <c r="C57" s="28"/>
      <c r="D57" s="29"/>
      <c r="E57" s="31" t="s">
        <v>46</v>
      </c>
      <c r="F57" s="52">
        <v>832227</v>
      </c>
      <c r="G57" s="52">
        <v>1283290</v>
      </c>
      <c r="H57" s="184">
        <f t="shared" si="0"/>
        <v>2115517</v>
      </c>
      <c r="I57" s="85"/>
      <c r="J57" s="52">
        <v>2980711</v>
      </c>
      <c r="K57" s="52">
        <v>2105847</v>
      </c>
      <c r="L57" s="52">
        <v>1216412</v>
      </c>
      <c r="M57" s="52">
        <v>985346</v>
      </c>
      <c r="N57" s="52">
        <v>221478</v>
      </c>
      <c r="O57" s="184">
        <f t="shared" si="1"/>
        <v>7509794</v>
      </c>
      <c r="P57" s="186">
        <f t="shared" si="2"/>
        <v>9625311</v>
      </c>
    </row>
    <row r="58" spans="3:16" ht="30" customHeight="1">
      <c r="C58" s="28"/>
      <c r="D58" s="32" t="s">
        <v>47</v>
      </c>
      <c r="E58" s="33"/>
      <c r="F58" s="183">
        <f>SUM(F59:F62)</f>
        <v>14439</v>
      </c>
      <c r="G58" s="183">
        <f>SUM(G59:G62)</f>
        <v>50226</v>
      </c>
      <c r="H58" s="184">
        <f t="shared" si="0"/>
        <v>64665</v>
      </c>
      <c r="I58" s="185"/>
      <c r="J58" s="183">
        <f>SUM(J59:J62)</f>
        <v>903724</v>
      </c>
      <c r="K58" s="183">
        <f>SUM(K59:K62)</f>
        <v>941858</v>
      </c>
      <c r="L58" s="183">
        <f>SUM(L59:L62)</f>
        <v>2776507</v>
      </c>
      <c r="M58" s="183">
        <f>SUM(M59:M62)</f>
        <v>3091651</v>
      </c>
      <c r="N58" s="183">
        <f>SUM(N59:N62)</f>
        <v>1228084</v>
      </c>
      <c r="O58" s="184">
        <f t="shared" si="1"/>
        <v>8941824</v>
      </c>
      <c r="P58" s="186">
        <f t="shared" si="2"/>
        <v>9006489</v>
      </c>
    </row>
    <row r="59" spans="3:16" ht="30" customHeight="1">
      <c r="C59" s="28"/>
      <c r="D59" s="29"/>
      <c r="E59" s="31" t="s">
        <v>48</v>
      </c>
      <c r="F59" s="52">
        <v>5981</v>
      </c>
      <c r="G59" s="52">
        <v>41743</v>
      </c>
      <c r="H59" s="184">
        <f t="shared" si="0"/>
        <v>47724</v>
      </c>
      <c r="I59" s="85"/>
      <c r="J59" s="52">
        <v>727089</v>
      </c>
      <c r="K59" s="52">
        <v>797593</v>
      </c>
      <c r="L59" s="52">
        <v>2612005</v>
      </c>
      <c r="M59" s="52">
        <v>2979354</v>
      </c>
      <c r="N59" s="52">
        <v>1157262</v>
      </c>
      <c r="O59" s="184">
        <f t="shared" si="1"/>
        <v>8273303</v>
      </c>
      <c r="P59" s="186">
        <f t="shared" si="2"/>
        <v>8321027</v>
      </c>
    </row>
    <row r="60" spans="3:16" ht="30" customHeight="1">
      <c r="C60" s="28"/>
      <c r="D60" s="29"/>
      <c r="E60" s="34" t="s">
        <v>49</v>
      </c>
      <c r="F60" s="52">
        <v>8458</v>
      </c>
      <c r="G60" s="52">
        <v>8483</v>
      </c>
      <c r="H60" s="184">
        <f t="shared" si="0"/>
        <v>16941</v>
      </c>
      <c r="I60" s="85"/>
      <c r="J60" s="52">
        <v>176635</v>
      </c>
      <c r="K60" s="52">
        <v>144265</v>
      </c>
      <c r="L60" s="52">
        <v>164502</v>
      </c>
      <c r="M60" s="52">
        <v>112297</v>
      </c>
      <c r="N60" s="52">
        <v>70822</v>
      </c>
      <c r="O60" s="184">
        <f t="shared" si="1"/>
        <v>668521</v>
      </c>
      <c r="P60" s="186">
        <f t="shared" si="2"/>
        <v>685462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85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SUM(F64)</f>
        <v>524108</v>
      </c>
      <c r="G63" s="183">
        <f>SUM(G64)</f>
        <v>701621</v>
      </c>
      <c r="H63" s="184">
        <f t="shared" si="0"/>
        <v>1225729</v>
      </c>
      <c r="I63" s="185"/>
      <c r="J63" s="183">
        <f>SUM(J64)</f>
        <v>1450935</v>
      </c>
      <c r="K63" s="183">
        <f>SUM(K64)</f>
        <v>1904664</v>
      </c>
      <c r="L63" s="183">
        <f>SUM(L64)</f>
        <v>1459380</v>
      </c>
      <c r="M63" s="183">
        <f>SUM(M64)</f>
        <v>1170529</v>
      </c>
      <c r="N63" s="183">
        <f>SUM(N64)</f>
        <v>548333</v>
      </c>
      <c r="O63" s="184">
        <f t="shared" si="1"/>
        <v>6533841</v>
      </c>
      <c r="P63" s="186">
        <f t="shared" si="2"/>
        <v>7759570</v>
      </c>
    </row>
    <row r="64" spans="3:16" ht="30" customHeight="1">
      <c r="C64" s="28"/>
      <c r="D64" s="29"/>
      <c r="E64" s="34" t="s">
        <v>52</v>
      </c>
      <c r="F64" s="52">
        <v>524108</v>
      </c>
      <c r="G64" s="52">
        <v>701621</v>
      </c>
      <c r="H64" s="184">
        <f t="shared" si="0"/>
        <v>1225729</v>
      </c>
      <c r="I64" s="85"/>
      <c r="J64" s="52">
        <v>1450935</v>
      </c>
      <c r="K64" s="52">
        <v>1904664</v>
      </c>
      <c r="L64" s="52">
        <v>1459380</v>
      </c>
      <c r="M64" s="52">
        <v>1170529</v>
      </c>
      <c r="N64" s="52">
        <v>548333</v>
      </c>
      <c r="O64" s="184">
        <f t="shared" si="1"/>
        <v>6533841</v>
      </c>
      <c r="P64" s="186">
        <f t="shared" si="2"/>
        <v>7759570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84">
        <f t="shared" si="0"/>
        <v>0</v>
      </c>
      <c r="I65" s="85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84">
        <f t="shared" si="1"/>
        <v>0</v>
      </c>
      <c r="P65" s="186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84">
        <f t="shared" si="0"/>
        <v>0</v>
      </c>
      <c r="I66" s="85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84">
        <f t="shared" si="1"/>
        <v>0</v>
      </c>
      <c r="P66" s="186">
        <f t="shared" si="2"/>
        <v>0</v>
      </c>
    </row>
    <row r="67" spans="3:16" ht="30" customHeight="1">
      <c r="C67" s="28"/>
      <c r="D67" s="36" t="s">
        <v>55</v>
      </c>
      <c r="E67" s="37"/>
      <c r="F67" s="52">
        <v>144218</v>
      </c>
      <c r="G67" s="52">
        <v>108995</v>
      </c>
      <c r="H67" s="184">
        <f t="shared" si="0"/>
        <v>253213</v>
      </c>
      <c r="I67" s="85"/>
      <c r="J67" s="52">
        <v>1433767</v>
      </c>
      <c r="K67" s="52">
        <v>1384572</v>
      </c>
      <c r="L67" s="52">
        <v>1085098</v>
      </c>
      <c r="M67" s="52">
        <v>1611722</v>
      </c>
      <c r="N67" s="52">
        <v>809148</v>
      </c>
      <c r="O67" s="184">
        <f t="shared" si="1"/>
        <v>6324307</v>
      </c>
      <c r="P67" s="186">
        <f t="shared" si="2"/>
        <v>6577520</v>
      </c>
    </row>
    <row r="68" spans="3:16" ht="30" customHeight="1" thickBot="1">
      <c r="C68" s="38"/>
      <c r="D68" s="39" t="s">
        <v>56</v>
      </c>
      <c r="E68" s="40"/>
      <c r="F68" s="54">
        <v>532830</v>
      </c>
      <c r="G68" s="54">
        <v>534672</v>
      </c>
      <c r="H68" s="187">
        <f t="shared" si="0"/>
        <v>1067502</v>
      </c>
      <c r="I68" s="86"/>
      <c r="J68" s="54">
        <v>4366538</v>
      </c>
      <c r="K68" s="54">
        <v>2343293</v>
      </c>
      <c r="L68" s="54">
        <v>1715570</v>
      </c>
      <c r="M68" s="54">
        <v>1305874</v>
      </c>
      <c r="N68" s="54">
        <v>496885</v>
      </c>
      <c r="O68" s="187">
        <f t="shared" si="1"/>
        <v>10228160</v>
      </c>
      <c r="P68" s="188">
        <f t="shared" si="2"/>
        <v>11295662</v>
      </c>
    </row>
    <row r="69" spans="3:16" ht="30" customHeight="1">
      <c r="C69" s="25" t="s">
        <v>57</v>
      </c>
      <c r="D69" s="41"/>
      <c r="E69" s="42"/>
      <c r="F69" s="179">
        <f>SUM(F70:F78)</f>
        <v>97785</v>
      </c>
      <c r="G69" s="179">
        <f>SUM(G70:G78)</f>
        <v>229884</v>
      </c>
      <c r="H69" s="180">
        <f t="shared" si="0"/>
        <v>327669</v>
      </c>
      <c r="I69" s="181"/>
      <c r="J69" s="179">
        <f>SUM(J70:J78)</f>
        <v>11985126</v>
      </c>
      <c r="K69" s="179">
        <f>SUM(K70:K78)</f>
        <v>10320691</v>
      </c>
      <c r="L69" s="179">
        <f>SUM(L70:L78)</f>
        <v>12686177</v>
      </c>
      <c r="M69" s="179">
        <f>SUM(M70:M78)</f>
        <v>15470309</v>
      </c>
      <c r="N69" s="179">
        <f>SUM(N70:N78)</f>
        <v>9227219</v>
      </c>
      <c r="O69" s="180">
        <f t="shared" si="1"/>
        <v>59689522</v>
      </c>
      <c r="P69" s="182">
        <f t="shared" si="2"/>
        <v>60017191</v>
      </c>
    </row>
    <row r="70" spans="3:16" ht="30" customHeight="1">
      <c r="C70" s="43"/>
      <c r="D70" s="36" t="s">
        <v>58</v>
      </c>
      <c r="E70" s="37"/>
      <c r="F70" s="93">
        <v>0</v>
      </c>
      <c r="G70" s="93">
        <v>0</v>
      </c>
      <c r="H70" s="189">
        <f t="shared" si="0"/>
        <v>0</v>
      </c>
      <c r="I70" s="53"/>
      <c r="J70" s="93">
        <v>630043</v>
      </c>
      <c r="K70" s="93">
        <v>1832162</v>
      </c>
      <c r="L70" s="93">
        <v>2253010</v>
      </c>
      <c r="M70" s="93">
        <v>2107261</v>
      </c>
      <c r="N70" s="93">
        <v>397763</v>
      </c>
      <c r="O70" s="189">
        <f t="shared" si="1"/>
        <v>7220239</v>
      </c>
      <c r="P70" s="190">
        <f t="shared" si="2"/>
        <v>7220239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0</v>
      </c>
      <c r="P71" s="186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5619954</v>
      </c>
      <c r="K72" s="52">
        <v>4002195</v>
      </c>
      <c r="L72" s="52">
        <v>2560946</v>
      </c>
      <c r="M72" s="52">
        <v>1991064</v>
      </c>
      <c r="N72" s="52">
        <v>857833</v>
      </c>
      <c r="O72" s="184">
        <f t="shared" si="1"/>
        <v>15031992</v>
      </c>
      <c r="P72" s="186">
        <f t="shared" si="2"/>
        <v>15031992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20518</v>
      </c>
      <c r="H73" s="183">
        <f t="shared" si="0"/>
        <v>20518</v>
      </c>
      <c r="I73" s="85"/>
      <c r="J73" s="52">
        <v>412890</v>
      </c>
      <c r="K73" s="52">
        <v>328118</v>
      </c>
      <c r="L73" s="52">
        <v>816576</v>
      </c>
      <c r="M73" s="52">
        <v>630913</v>
      </c>
      <c r="N73" s="52">
        <v>481864</v>
      </c>
      <c r="O73" s="184">
        <f t="shared" si="1"/>
        <v>2670361</v>
      </c>
      <c r="P73" s="186">
        <f t="shared" si="2"/>
        <v>2690879</v>
      </c>
    </row>
    <row r="74" spans="3:16" ht="30" customHeight="1">
      <c r="C74" s="28"/>
      <c r="D74" s="36" t="s">
        <v>61</v>
      </c>
      <c r="E74" s="37"/>
      <c r="F74" s="52">
        <v>97785</v>
      </c>
      <c r="G74" s="52">
        <v>181846</v>
      </c>
      <c r="H74" s="183">
        <f t="shared" si="0"/>
        <v>279631</v>
      </c>
      <c r="I74" s="85"/>
      <c r="J74" s="52">
        <v>1423099</v>
      </c>
      <c r="K74" s="52">
        <v>1085088</v>
      </c>
      <c r="L74" s="52">
        <v>1421237</v>
      </c>
      <c r="M74" s="52">
        <v>819423</v>
      </c>
      <c r="N74" s="52">
        <v>90528</v>
      </c>
      <c r="O74" s="184">
        <f t="shared" si="1"/>
        <v>4839375</v>
      </c>
      <c r="P74" s="186">
        <f t="shared" si="2"/>
        <v>5119006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27520</v>
      </c>
      <c r="H75" s="183">
        <f aca="true" t="shared" si="3" ref="H75:H84">SUM(F75:G75)</f>
        <v>27520</v>
      </c>
      <c r="I75" s="53"/>
      <c r="J75" s="52">
        <v>3795028</v>
      </c>
      <c r="K75" s="52">
        <v>2924116</v>
      </c>
      <c r="L75" s="52">
        <v>2880093</v>
      </c>
      <c r="M75" s="52">
        <v>1842885</v>
      </c>
      <c r="N75" s="52">
        <v>851384</v>
      </c>
      <c r="O75" s="184">
        <f aca="true" t="shared" si="4" ref="O75:O84">SUM(I75:N75)</f>
        <v>12293506</v>
      </c>
      <c r="P75" s="186">
        <f aca="true" t="shared" si="5" ref="P75:P84">SUM(O75,H75)</f>
        <v>12321026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58" t="s">
        <v>64</v>
      </c>
      <c r="E77" s="159"/>
      <c r="F77" s="52">
        <v>0</v>
      </c>
      <c r="G77" s="52">
        <v>0</v>
      </c>
      <c r="H77" s="184">
        <f t="shared" si="3"/>
        <v>0</v>
      </c>
      <c r="I77" s="53"/>
      <c r="J77" s="52">
        <v>27563</v>
      </c>
      <c r="K77" s="52">
        <v>88635</v>
      </c>
      <c r="L77" s="52">
        <v>2670870</v>
      </c>
      <c r="M77" s="52">
        <v>7752949</v>
      </c>
      <c r="N77" s="52">
        <v>6443055</v>
      </c>
      <c r="O77" s="184">
        <f t="shared" si="4"/>
        <v>16983072</v>
      </c>
      <c r="P77" s="186">
        <f t="shared" si="5"/>
        <v>16983072</v>
      </c>
    </row>
    <row r="78" spans="3:16" ht="30" customHeight="1" thickBot="1">
      <c r="C78" s="38"/>
      <c r="D78" s="160" t="s">
        <v>65</v>
      </c>
      <c r="E78" s="161"/>
      <c r="F78" s="94">
        <v>0</v>
      </c>
      <c r="G78" s="94">
        <v>0</v>
      </c>
      <c r="H78" s="191">
        <f t="shared" si="3"/>
        <v>0</v>
      </c>
      <c r="I78" s="55"/>
      <c r="J78" s="94">
        <v>76549</v>
      </c>
      <c r="K78" s="94">
        <v>60377</v>
      </c>
      <c r="L78" s="94">
        <v>83445</v>
      </c>
      <c r="M78" s="94">
        <v>325814</v>
      </c>
      <c r="N78" s="94">
        <v>104792</v>
      </c>
      <c r="O78" s="191">
        <f t="shared" si="4"/>
        <v>650977</v>
      </c>
      <c r="P78" s="192">
        <f t="shared" si="5"/>
        <v>650977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4532337</v>
      </c>
      <c r="K79" s="179">
        <f>SUM(K80:K83)</f>
        <v>4668564</v>
      </c>
      <c r="L79" s="179">
        <f>SUM(L80:L83)</f>
        <v>12162827</v>
      </c>
      <c r="M79" s="179">
        <f>SUM(M80:M83)</f>
        <v>30328152</v>
      </c>
      <c r="N79" s="179">
        <f>SUM(N80:N83)</f>
        <v>19251484</v>
      </c>
      <c r="O79" s="180">
        <f t="shared" si="4"/>
        <v>70943364</v>
      </c>
      <c r="P79" s="182">
        <f t="shared" si="5"/>
        <v>70943364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70420</v>
      </c>
      <c r="K80" s="52">
        <v>209641</v>
      </c>
      <c r="L80" s="52">
        <v>5459234</v>
      </c>
      <c r="M80" s="52">
        <v>15139186</v>
      </c>
      <c r="N80" s="52">
        <v>11340000</v>
      </c>
      <c r="O80" s="194">
        <f t="shared" si="4"/>
        <v>32218481</v>
      </c>
      <c r="P80" s="186">
        <f t="shared" si="5"/>
        <v>32218481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4377982</v>
      </c>
      <c r="K81" s="52">
        <v>4066142</v>
      </c>
      <c r="L81" s="52">
        <v>5364004</v>
      </c>
      <c r="M81" s="52">
        <v>7847420</v>
      </c>
      <c r="N81" s="52">
        <v>3336790</v>
      </c>
      <c r="O81" s="194">
        <f t="shared" si="4"/>
        <v>24992338</v>
      </c>
      <c r="P81" s="186">
        <f t="shared" si="5"/>
        <v>24992338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77970</v>
      </c>
      <c r="L82" s="52">
        <v>158356</v>
      </c>
      <c r="M82" s="52">
        <v>515702</v>
      </c>
      <c r="N82" s="52">
        <v>255115</v>
      </c>
      <c r="O82" s="194">
        <f t="shared" si="4"/>
        <v>1007143</v>
      </c>
      <c r="P82" s="186">
        <f t="shared" si="5"/>
        <v>1007143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83935</v>
      </c>
      <c r="K83" s="54">
        <v>314811</v>
      </c>
      <c r="L83" s="54">
        <v>1181233</v>
      </c>
      <c r="M83" s="54">
        <v>6825844</v>
      </c>
      <c r="N83" s="54">
        <v>4319579</v>
      </c>
      <c r="O83" s="196">
        <f t="shared" si="4"/>
        <v>12725402</v>
      </c>
      <c r="P83" s="188">
        <f t="shared" si="5"/>
        <v>12725402</v>
      </c>
    </row>
    <row r="84" spans="3:16" ht="30" customHeight="1" thickBot="1">
      <c r="C84" s="162" t="s">
        <v>70</v>
      </c>
      <c r="D84" s="163"/>
      <c r="E84" s="163"/>
      <c r="F84" s="197">
        <f>SUM(F48,F69,F79)</f>
        <v>2415474</v>
      </c>
      <c r="G84" s="197">
        <f>SUM(G48,G69,G79)</f>
        <v>3466350</v>
      </c>
      <c r="H84" s="198">
        <f t="shared" si="3"/>
        <v>5881824</v>
      </c>
      <c r="I84" s="199"/>
      <c r="J84" s="197">
        <f>SUM(J48,J69,J79)</f>
        <v>46555495</v>
      </c>
      <c r="K84" s="197">
        <f>SUM(K48,K69,K79)</f>
        <v>36392143</v>
      </c>
      <c r="L84" s="197">
        <f>SUM(L48,L69,L79)</f>
        <v>42425076</v>
      </c>
      <c r="M84" s="197">
        <f>SUM(M48,M69,M79)</f>
        <v>63458868</v>
      </c>
      <c r="N84" s="197">
        <f>SUM(N48,N69,N79)</f>
        <v>37374156</v>
      </c>
      <c r="O84" s="198">
        <f t="shared" si="4"/>
        <v>226205738</v>
      </c>
      <c r="P84" s="200">
        <f t="shared" si="5"/>
        <v>232087562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E1" sqref="E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47" t="s">
        <v>21</v>
      </c>
      <c r="H1" s="147"/>
      <c r="I1" s="147"/>
      <c r="J1" s="147"/>
      <c r="K1" s="147"/>
      <c r="L1" s="147"/>
      <c r="M1" s="147"/>
      <c r="N1" s="103"/>
      <c r="O1" s="4"/>
    </row>
    <row r="2" spans="5:16" ht="30" customHeight="1">
      <c r="E2" s="5"/>
      <c r="G2" s="132" t="s">
        <v>92</v>
      </c>
      <c r="H2" s="132"/>
      <c r="I2" s="132"/>
      <c r="J2" s="132"/>
      <c r="K2" s="132"/>
      <c r="L2" s="132"/>
      <c r="M2" s="132"/>
      <c r="N2" s="6"/>
      <c r="O2" s="125">
        <v>41086</v>
      </c>
      <c r="P2" s="125"/>
    </row>
    <row r="3" spans="5:17" ht="24.75" customHeight="1">
      <c r="E3" s="7"/>
      <c r="F3" s="8"/>
      <c r="N3" s="9"/>
      <c r="O3" s="125"/>
      <c r="P3" s="125"/>
      <c r="Q3" s="10"/>
    </row>
    <row r="4" spans="3:17" ht="24.75" customHeight="1">
      <c r="C4" s="11"/>
      <c r="N4" s="7"/>
      <c r="O4" s="125" t="s">
        <v>31</v>
      </c>
      <c r="P4" s="125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48" t="s">
        <v>32</v>
      </c>
      <c r="D7" s="149"/>
      <c r="E7" s="149"/>
      <c r="F7" s="152" t="s">
        <v>33</v>
      </c>
      <c r="G7" s="153"/>
      <c r="H7" s="153"/>
      <c r="I7" s="154" t="s">
        <v>34</v>
      </c>
      <c r="J7" s="154"/>
      <c r="K7" s="154"/>
      <c r="L7" s="154"/>
      <c r="M7" s="154"/>
      <c r="N7" s="154"/>
      <c r="O7" s="155"/>
      <c r="P7" s="156" t="s">
        <v>6</v>
      </c>
      <c r="Q7" s="20"/>
    </row>
    <row r="8" spans="3:17" ht="42" customHeight="1" thickBot="1">
      <c r="C8" s="150"/>
      <c r="D8" s="151"/>
      <c r="E8" s="151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57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26406932</v>
      </c>
      <c r="G10" s="179">
        <f>SUM(G11,G17,G20,G25,G29,G30)</f>
        <v>33789659</v>
      </c>
      <c r="H10" s="180">
        <f>SUM(F10:G10)</f>
        <v>60196591</v>
      </c>
      <c r="I10" s="181"/>
      <c r="J10" s="179">
        <f>SUM(J11,J17,J20,J25,J29,J30)</f>
        <v>303311761</v>
      </c>
      <c r="K10" s="179">
        <f>SUM(K11,K17,K20,K25,K29,K30)</f>
        <v>216170969</v>
      </c>
      <c r="L10" s="179">
        <f>SUM(L11,L17,L20,L25,L29,L30)</f>
        <v>177087294</v>
      </c>
      <c r="M10" s="179">
        <f>SUM(M11,M17,M20,M25,M29,M30)</f>
        <v>177662928</v>
      </c>
      <c r="N10" s="179">
        <f>SUM(N11,N17,N20,N25,N29,N30)</f>
        <v>89318859</v>
      </c>
      <c r="O10" s="180">
        <f>SUM(I10:N10)</f>
        <v>963551811</v>
      </c>
      <c r="P10" s="182">
        <f>SUM(O10,H10)</f>
        <v>1023748402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2698670</v>
      </c>
      <c r="G11" s="183">
        <f>SUM(G12:G16)</f>
        <v>5577049</v>
      </c>
      <c r="H11" s="184">
        <f aca="true" t="shared" si="0" ref="H11:H74">SUM(F11:G11)</f>
        <v>8275719</v>
      </c>
      <c r="I11" s="185"/>
      <c r="J11" s="183">
        <f>SUM(J12:J16)</f>
        <v>64839371</v>
      </c>
      <c r="K11" s="183">
        <f>SUM(K12:K16)</f>
        <v>39204786</v>
      </c>
      <c r="L11" s="183">
        <f>SUM(L12:L16)</f>
        <v>31870013</v>
      </c>
      <c r="M11" s="183">
        <f>SUM(M12:M16)</f>
        <v>35569960</v>
      </c>
      <c r="N11" s="183">
        <f>SUM(N12:N16)</f>
        <v>28822149</v>
      </c>
      <c r="O11" s="184">
        <f aca="true" t="shared" si="1" ref="O11:O74">SUM(I11:N11)</f>
        <v>200306279</v>
      </c>
      <c r="P11" s="186">
        <f aca="true" t="shared" si="2" ref="P11:P74">SUM(O11,H11)</f>
        <v>208581998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 t="shared" si="0"/>
        <v>0</v>
      </c>
      <c r="I12" s="85"/>
      <c r="J12" s="52">
        <v>41082603</v>
      </c>
      <c r="K12" s="52">
        <v>21431972</v>
      </c>
      <c r="L12" s="52">
        <v>19286016</v>
      </c>
      <c r="M12" s="52">
        <v>20555745</v>
      </c>
      <c r="N12" s="52">
        <v>16691391</v>
      </c>
      <c r="O12" s="184">
        <f t="shared" si="1"/>
        <v>119047727</v>
      </c>
      <c r="P12" s="186">
        <f t="shared" si="2"/>
        <v>119047727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55020</v>
      </c>
      <c r="H13" s="184">
        <f t="shared" si="0"/>
        <v>55020</v>
      </c>
      <c r="I13" s="85"/>
      <c r="J13" s="52">
        <v>108700</v>
      </c>
      <c r="K13" s="52">
        <v>614914</v>
      </c>
      <c r="L13" s="52">
        <v>1469209</v>
      </c>
      <c r="M13" s="52">
        <v>2125587</v>
      </c>
      <c r="N13" s="52">
        <v>3816614</v>
      </c>
      <c r="O13" s="184">
        <f t="shared" si="1"/>
        <v>8135024</v>
      </c>
      <c r="P13" s="186">
        <f t="shared" si="2"/>
        <v>8190044</v>
      </c>
    </row>
    <row r="14" spans="3:16" ht="30" customHeight="1">
      <c r="C14" s="28"/>
      <c r="D14" s="29"/>
      <c r="E14" s="31" t="s">
        <v>41</v>
      </c>
      <c r="F14" s="52">
        <v>1405140</v>
      </c>
      <c r="G14" s="52">
        <v>2468279</v>
      </c>
      <c r="H14" s="184">
        <f t="shared" si="0"/>
        <v>3873419</v>
      </c>
      <c r="I14" s="85"/>
      <c r="J14" s="52">
        <v>9649428</v>
      </c>
      <c r="K14" s="52">
        <v>7326530</v>
      </c>
      <c r="L14" s="52">
        <v>4406090</v>
      </c>
      <c r="M14" s="52">
        <v>6316473</v>
      </c>
      <c r="N14" s="52">
        <v>5625604</v>
      </c>
      <c r="O14" s="184">
        <f t="shared" si="1"/>
        <v>33324125</v>
      </c>
      <c r="P14" s="186">
        <f t="shared" si="2"/>
        <v>37197544</v>
      </c>
    </row>
    <row r="15" spans="3:16" ht="30" customHeight="1">
      <c r="C15" s="28"/>
      <c r="D15" s="29"/>
      <c r="E15" s="31" t="s">
        <v>42</v>
      </c>
      <c r="F15" s="52">
        <v>838000</v>
      </c>
      <c r="G15" s="52">
        <v>2271110</v>
      </c>
      <c r="H15" s="184">
        <f t="shared" si="0"/>
        <v>3109110</v>
      </c>
      <c r="I15" s="85"/>
      <c r="J15" s="52">
        <v>7218410</v>
      </c>
      <c r="K15" s="52">
        <v>4262440</v>
      </c>
      <c r="L15" s="52">
        <v>2945218</v>
      </c>
      <c r="M15" s="52">
        <v>2942785</v>
      </c>
      <c r="N15" s="52">
        <v>1091690</v>
      </c>
      <c r="O15" s="184">
        <f t="shared" si="1"/>
        <v>18460543</v>
      </c>
      <c r="P15" s="186">
        <f t="shared" si="2"/>
        <v>21569653</v>
      </c>
    </row>
    <row r="16" spans="3:16" ht="30" customHeight="1">
      <c r="C16" s="28"/>
      <c r="D16" s="29"/>
      <c r="E16" s="31" t="s">
        <v>43</v>
      </c>
      <c r="F16" s="52">
        <v>455530</v>
      </c>
      <c r="G16" s="52">
        <v>782640</v>
      </c>
      <c r="H16" s="184">
        <f t="shared" si="0"/>
        <v>1238170</v>
      </c>
      <c r="I16" s="85"/>
      <c r="J16" s="52">
        <v>6780230</v>
      </c>
      <c r="K16" s="52">
        <v>5568930</v>
      </c>
      <c r="L16" s="52">
        <v>3763480</v>
      </c>
      <c r="M16" s="52">
        <v>3629370</v>
      </c>
      <c r="N16" s="52">
        <v>1596850</v>
      </c>
      <c r="O16" s="184">
        <f t="shared" si="1"/>
        <v>21338860</v>
      </c>
      <c r="P16" s="186">
        <f t="shared" si="2"/>
        <v>22577030</v>
      </c>
    </row>
    <row r="17" spans="3:16" ht="30" customHeight="1">
      <c r="C17" s="28"/>
      <c r="D17" s="32" t="s">
        <v>44</v>
      </c>
      <c r="E17" s="33"/>
      <c r="F17" s="183">
        <f>SUM(F18:F19)</f>
        <v>8322270</v>
      </c>
      <c r="G17" s="183">
        <f>SUM(G18:G19)</f>
        <v>12833714</v>
      </c>
      <c r="H17" s="184">
        <f t="shared" si="0"/>
        <v>21155984</v>
      </c>
      <c r="I17" s="185"/>
      <c r="J17" s="183">
        <f>SUM(J18:J19)</f>
        <v>154062284</v>
      </c>
      <c r="K17" s="183">
        <f>SUM(K18:K19)</f>
        <v>109116625</v>
      </c>
      <c r="L17" s="183">
        <f>SUM(L18:L19)</f>
        <v>73586124</v>
      </c>
      <c r="M17" s="183">
        <f>SUM(M18:M19)</f>
        <v>69346983</v>
      </c>
      <c r="N17" s="183">
        <f>SUM(N18:N19)</f>
        <v>29509513</v>
      </c>
      <c r="O17" s="184">
        <f t="shared" si="1"/>
        <v>435621529</v>
      </c>
      <c r="P17" s="186">
        <f t="shared" si="2"/>
        <v>456777513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85"/>
      <c r="J18" s="52">
        <v>124250624</v>
      </c>
      <c r="K18" s="52">
        <v>88044539</v>
      </c>
      <c r="L18" s="52">
        <v>61411438</v>
      </c>
      <c r="M18" s="52">
        <v>59491530</v>
      </c>
      <c r="N18" s="52">
        <v>27294733</v>
      </c>
      <c r="O18" s="184">
        <f t="shared" si="1"/>
        <v>360492864</v>
      </c>
      <c r="P18" s="186">
        <f t="shared" si="2"/>
        <v>360492864</v>
      </c>
    </row>
    <row r="19" spans="3:16" ht="30" customHeight="1">
      <c r="C19" s="28"/>
      <c r="D19" s="29"/>
      <c r="E19" s="31" t="s">
        <v>46</v>
      </c>
      <c r="F19" s="52">
        <v>8322270</v>
      </c>
      <c r="G19" s="52">
        <v>12833714</v>
      </c>
      <c r="H19" s="184">
        <f t="shared" si="0"/>
        <v>21155984</v>
      </c>
      <c r="I19" s="85"/>
      <c r="J19" s="52">
        <v>29811660</v>
      </c>
      <c r="K19" s="52">
        <v>21072086</v>
      </c>
      <c r="L19" s="52">
        <v>12174686</v>
      </c>
      <c r="M19" s="52">
        <v>9855453</v>
      </c>
      <c r="N19" s="52">
        <v>2214780</v>
      </c>
      <c r="O19" s="184">
        <f t="shared" si="1"/>
        <v>75128665</v>
      </c>
      <c r="P19" s="186">
        <f t="shared" si="2"/>
        <v>96284649</v>
      </c>
    </row>
    <row r="20" spans="3:16" ht="30" customHeight="1">
      <c r="C20" s="28"/>
      <c r="D20" s="32" t="s">
        <v>47</v>
      </c>
      <c r="E20" s="33"/>
      <c r="F20" s="183">
        <f>SUM(F21:F24)</f>
        <v>144390</v>
      </c>
      <c r="G20" s="183">
        <f>SUM(G21:G24)</f>
        <v>502260</v>
      </c>
      <c r="H20" s="184">
        <f t="shared" si="0"/>
        <v>646650</v>
      </c>
      <c r="I20" s="185"/>
      <c r="J20" s="183">
        <f>SUM(J21:J24)</f>
        <v>9039240</v>
      </c>
      <c r="K20" s="183">
        <f>SUM(K21:K24)</f>
        <v>9424438</v>
      </c>
      <c r="L20" s="183">
        <f>SUM(L21:L24)</f>
        <v>27767733</v>
      </c>
      <c r="M20" s="183">
        <f>SUM(M21:M24)</f>
        <v>30916510</v>
      </c>
      <c r="N20" s="183">
        <f>SUM(N21:N24)</f>
        <v>12280840</v>
      </c>
      <c r="O20" s="184">
        <f t="shared" si="1"/>
        <v>89428761</v>
      </c>
      <c r="P20" s="186">
        <f t="shared" si="2"/>
        <v>90075411</v>
      </c>
    </row>
    <row r="21" spans="3:16" ht="30" customHeight="1">
      <c r="C21" s="28"/>
      <c r="D21" s="29"/>
      <c r="E21" s="31" t="s">
        <v>48</v>
      </c>
      <c r="F21" s="52">
        <v>59810</v>
      </c>
      <c r="G21" s="52">
        <v>417430</v>
      </c>
      <c r="H21" s="184">
        <f t="shared" si="0"/>
        <v>477240</v>
      </c>
      <c r="I21" s="85"/>
      <c r="J21" s="52">
        <v>7272890</v>
      </c>
      <c r="K21" s="52">
        <v>7981788</v>
      </c>
      <c r="L21" s="52">
        <v>26122713</v>
      </c>
      <c r="M21" s="52">
        <v>29793540</v>
      </c>
      <c r="N21" s="52">
        <v>11572620</v>
      </c>
      <c r="O21" s="184">
        <f t="shared" si="1"/>
        <v>82743551</v>
      </c>
      <c r="P21" s="186">
        <f t="shared" si="2"/>
        <v>83220791</v>
      </c>
    </row>
    <row r="22" spans="3:16" ht="30" customHeight="1">
      <c r="C22" s="28"/>
      <c r="D22" s="29"/>
      <c r="E22" s="34" t="s">
        <v>49</v>
      </c>
      <c r="F22" s="52">
        <v>84580</v>
      </c>
      <c r="G22" s="52">
        <v>84830</v>
      </c>
      <c r="H22" s="184">
        <f t="shared" si="0"/>
        <v>169410</v>
      </c>
      <c r="I22" s="85"/>
      <c r="J22" s="52">
        <v>1766350</v>
      </c>
      <c r="K22" s="52">
        <v>1442650</v>
      </c>
      <c r="L22" s="52">
        <v>1645020</v>
      </c>
      <c r="M22" s="52">
        <v>1122970</v>
      </c>
      <c r="N22" s="52">
        <v>708220</v>
      </c>
      <c r="O22" s="184">
        <f t="shared" si="1"/>
        <v>6685210</v>
      </c>
      <c r="P22" s="186">
        <f t="shared" si="2"/>
        <v>6854620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85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8452981</v>
      </c>
      <c r="G25" s="183">
        <f>SUM(G26:G28)</f>
        <v>8444166</v>
      </c>
      <c r="H25" s="184">
        <f t="shared" si="0"/>
        <v>16897147</v>
      </c>
      <c r="I25" s="185"/>
      <c r="J25" s="183">
        <f>SUM(J26:J28)</f>
        <v>17261448</v>
      </c>
      <c r="K25" s="183">
        <f>SUM(K26:K28)</f>
        <v>21054166</v>
      </c>
      <c r="L25" s="183">
        <f>SUM(L26:L28)</f>
        <v>15754524</v>
      </c>
      <c r="M25" s="183">
        <f>SUM(M26:M28)</f>
        <v>12588217</v>
      </c>
      <c r="N25" s="183">
        <f>SUM(N26:N28)</f>
        <v>5551990</v>
      </c>
      <c r="O25" s="184">
        <f t="shared" si="1"/>
        <v>72210345</v>
      </c>
      <c r="P25" s="186">
        <f t="shared" si="2"/>
        <v>89107492</v>
      </c>
    </row>
    <row r="26" spans="3:16" ht="30" customHeight="1">
      <c r="C26" s="28"/>
      <c r="D26" s="29"/>
      <c r="E26" s="34" t="s">
        <v>52</v>
      </c>
      <c r="F26" s="52">
        <v>5241080</v>
      </c>
      <c r="G26" s="52">
        <v>7016210</v>
      </c>
      <c r="H26" s="184">
        <f t="shared" si="0"/>
        <v>12257290</v>
      </c>
      <c r="I26" s="85"/>
      <c r="J26" s="52">
        <v>14509350</v>
      </c>
      <c r="K26" s="52">
        <v>19046640</v>
      </c>
      <c r="L26" s="52">
        <v>14593800</v>
      </c>
      <c r="M26" s="52">
        <v>11705290</v>
      </c>
      <c r="N26" s="52">
        <v>5483330</v>
      </c>
      <c r="O26" s="184">
        <f t="shared" si="1"/>
        <v>65338410</v>
      </c>
      <c r="P26" s="186">
        <f t="shared" si="2"/>
        <v>77595700</v>
      </c>
    </row>
    <row r="27" spans="3:16" ht="30" customHeight="1">
      <c r="C27" s="28"/>
      <c r="D27" s="29"/>
      <c r="E27" s="34" t="s">
        <v>53</v>
      </c>
      <c r="F27" s="52">
        <v>625534</v>
      </c>
      <c r="G27" s="52">
        <v>454960</v>
      </c>
      <c r="H27" s="184">
        <f t="shared" si="0"/>
        <v>1080494</v>
      </c>
      <c r="I27" s="85"/>
      <c r="J27" s="52">
        <v>700720</v>
      </c>
      <c r="K27" s="52">
        <v>409910</v>
      </c>
      <c r="L27" s="52">
        <v>374540</v>
      </c>
      <c r="M27" s="52">
        <v>293920</v>
      </c>
      <c r="N27" s="52">
        <v>68660</v>
      </c>
      <c r="O27" s="184">
        <f t="shared" si="1"/>
        <v>1847750</v>
      </c>
      <c r="P27" s="186">
        <f t="shared" si="2"/>
        <v>2928244</v>
      </c>
    </row>
    <row r="28" spans="3:16" ht="30" customHeight="1">
      <c r="C28" s="28"/>
      <c r="D28" s="29"/>
      <c r="E28" s="34" t="s">
        <v>54</v>
      </c>
      <c r="F28" s="52">
        <v>2586367</v>
      </c>
      <c r="G28" s="52">
        <v>972996</v>
      </c>
      <c r="H28" s="184">
        <f t="shared" si="0"/>
        <v>3559363</v>
      </c>
      <c r="I28" s="85"/>
      <c r="J28" s="52">
        <v>2051378</v>
      </c>
      <c r="K28" s="52">
        <v>1597616</v>
      </c>
      <c r="L28" s="52">
        <v>786184</v>
      </c>
      <c r="M28" s="52">
        <v>589007</v>
      </c>
      <c r="N28" s="52">
        <v>0</v>
      </c>
      <c r="O28" s="184">
        <f t="shared" si="1"/>
        <v>5024185</v>
      </c>
      <c r="P28" s="186">
        <f t="shared" si="2"/>
        <v>8583548</v>
      </c>
    </row>
    <row r="29" spans="3:16" ht="30" customHeight="1">
      <c r="C29" s="28"/>
      <c r="D29" s="36" t="s">
        <v>55</v>
      </c>
      <c r="E29" s="37"/>
      <c r="F29" s="52">
        <v>1460321</v>
      </c>
      <c r="G29" s="52">
        <v>1085568</v>
      </c>
      <c r="H29" s="184">
        <f t="shared" si="0"/>
        <v>2545889</v>
      </c>
      <c r="I29" s="85"/>
      <c r="J29" s="52">
        <v>14429371</v>
      </c>
      <c r="K29" s="52">
        <v>13932641</v>
      </c>
      <c r="L29" s="52">
        <v>10944484</v>
      </c>
      <c r="M29" s="52">
        <v>16171357</v>
      </c>
      <c r="N29" s="52">
        <v>8172874</v>
      </c>
      <c r="O29" s="184">
        <f t="shared" si="1"/>
        <v>63650727</v>
      </c>
      <c r="P29" s="186">
        <f t="shared" si="2"/>
        <v>66196616</v>
      </c>
    </row>
    <row r="30" spans="3:16" ht="30" customHeight="1" thickBot="1">
      <c r="C30" s="38"/>
      <c r="D30" s="39" t="s">
        <v>56</v>
      </c>
      <c r="E30" s="40"/>
      <c r="F30" s="54">
        <v>5328300</v>
      </c>
      <c r="G30" s="54">
        <v>5346902</v>
      </c>
      <c r="H30" s="187">
        <f t="shared" si="0"/>
        <v>10675202</v>
      </c>
      <c r="I30" s="86"/>
      <c r="J30" s="54">
        <v>43680047</v>
      </c>
      <c r="K30" s="54">
        <v>23438313</v>
      </c>
      <c r="L30" s="54">
        <v>17164416</v>
      </c>
      <c r="M30" s="54">
        <v>13069901</v>
      </c>
      <c r="N30" s="54">
        <v>4981493</v>
      </c>
      <c r="O30" s="187">
        <f t="shared" si="1"/>
        <v>102334170</v>
      </c>
      <c r="P30" s="188">
        <f t="shared" si="2"/>
        <v>113009372</v>
      </c>
    </row>
    <row r="31" spans="3:16" ht="30" customHeight="1">
      <c r="C31" s="25" t="s">
        <v>57</v>
      </c>
      <c r="D31" s="41"/>
      <c r="E31" s="42"/>
      <c r="F31" s="179">
        <f>SUM(F32:F40)</f>
        <v>977850</v>
      </c>
      <c r="G31" s="179">
        <f>SUM(G32:G40)</f>
        <v>2298840</v>
      </c>
      <c r="H31" s="180">
        <f t="shared" si="0"/>
        <v>3276690</v>
      </c>
      <c r="I31" s="181"/>
      <c r="J31" s="179">
        <f>SUM(J32:J40)</f>
        <v>119853828</v>
      </c>
      <c r="K31" s="179">
        <f>SUM(K32:K40)</f>
        <v>103207827</v>
      </c>
      <c r="L31" s="179">
        <f>SUM(L32:L40)</f>
        <v>126861770</v>
      </c>
      <c r="M31" s="179">
        <f>SUM(M32:M40)</f>
        <v>154736862</v>
      </c>
      <c r="N31" s="179">
        <f>SUM(N32:N40)</f>
        <v>92272190</v>
      </c>
      <c r="O31" s="180">
        <f t="shared" si="1"/>
        <v>596932477</v>
      </c>
      <c r="P31" s="182">
        <f t="shared" si="2"/>
        <v>600209167</v>
      </c>
    </row>
    <row r="32" spans="3:16" ht="30" customHeight="1">
      <c r="C32" s="43"/>
      <c r="D32" s="36" t="s">
        <v>58</v>
      </c>
      <c r="E32" s="37"/>
      <c r="F32" s="93">
        <v>0</v>
      </c>
      <c r="G32" s="93">
        <v>0</v>
      </c>
      <c r="H32" s="189">
        <f t="shared" si="0"/>
        <v>0</v>
      </c>
      <c r="I32" s="53"/>
      <c r="J32" s="93">
        <v>6302071</v>
      </c>
      <c r="K32" s="93">
        <v>18321620</v>
      </c>
      <c r="L32" s="93">
        <v>22530100</v>
      </c>
      <c r="M32" s="93">
        <v>21100069</v>
      </c>
      <c r="N32" s="93">
        <v>3977630</v>
      </c>
      <c r="O32" s="189">
        <f t="shared" si="1"/>
        <v>72231490</v>
      </c>
      <c r="P32" s="190">
        <f t="shared" si="2"/>
        <v>72231490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0</v>
      </c>
      <c r="P33" s="186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56200467</v>
      </c>
      <c r="K34" s="52">
        <v>40022867</v>
      </c>
      <c r="L34" s="52">
        <v>25609460</v>
      </c>
      <c r="M34" s="52">
        <v>19916953</v>
      </c>
      <c r="N34" s="52">
        <v>8578330</v>
      </c>
      <c r="O34" s="184">
        <f t="shared" si="1"/>
        <v>150328077</v>
      </c>
      <c r="P34" s="186">
        <f t="shared" si="2"/>
        <v>150328077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205180</v>
      </c>
      <c r="H35" s="183">
        <f t="shared" si="0"/>
        <v>205180</v>
      </c>
      <c r="I35" s="85"/>
      <c r="J35" s="52">
        <v>4128900</v>
      </c>
      <c r="K35" s="52">
        <v>3281180</v>
      </c>
      <c r="L35" s="52">
        <v>8165760</v>
      </c>
      <c r="M35" s="52">
        <v>6309130</v>
      </c>
      <c r="N35" s="52">
        <v>4818640</v>
      </c>
      <c r="O35" s="184">
        <f t="shared" si="1"/>
        <v>26703610</v>
      </c>
      <c r="P35" s="186">
        <f t="shared" si="2"/>
        <v>26908790</v>
      </c>
    </row>
    <row r="36" spans="3:16" ht="30" customHeight="1">
      <c r="C36" s="28"/>
      <c r="D36" s="36" t="s">
        <v>61</v>
      </c>
      <c r="E36" s="37"/>
      <c r="F36" s="52">
        <v>977850</v>
      </c>
      <c r="G36" s="52">
        <v>1818460</v>
      </c>
      <c r="H36" s="183">
        <f t="shared" si="0"/>
        <v>2796310</v>
      </c>
      <c r="I36" s="85"/>
      <c r="J36" s="52">
        <v>14230990</v>
      </c>
      <c r="K36" s="52">
        <v>10850880</v>
      </c>
      <c r="L36" s="52">
        <v>14212370</v>
      </c>
      <c r="M36" s="52">
        <v>8194230</v>
      </c>
      <c r="N36" s="52">
        <v>905280</v>
      </c>
      <c r="O36" s="184">
        <f t="shared" si="1"/>
        <v>48393750</v>
      </c>
      <c r="P36" s="186">
        <f t="shared" si="2"/>
        <v>51190060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275200</v>
      </c>
      <c r="H37" s="183">
        <f t="shared" si="0"/>
        <v>275200</v>
      </c>
      <c r="I37" s="53"/>
      <c r="J37" s="52">
        <v>37950280</v>
      </c>
      <c r="K37" s="52">
        <v>29241160</v>
      </c>
      <c r="L37" s="52">
        <v>28800930</v>
      </c>
      <c r="M37" s="52">
        <v>18428850</v>
      </c>
      <c r="N37" s="52">
        <v>8513840</v>
      </c>
      <c r="O37" s="184">
        <f t="shared" si="1"/>
        <v>122935060</v>
      </c>
      <c r="P37" s="186">
        <f t="shared" si="2"/>
        <v>123210260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58" t="s">
        <v>64</v>
      </c>
      <c r="E39" s="165"/>
      <c r="F39" s="52">
        <v>0</v>
      </c>
      <c r="G39" s="52">
        <v>0</v>
      </c>
      <c r="H39" s="184">
        <f t="shared" si="0"/>
        <v>0</v>
      </c>
      <c r="I39" s="53"/>
      <c r="J39" s="52">
        <v>275630</v>
      </c>
      <c r="K39" s="52">
        <v>886350</v>
      </c>
      <c r="L39" s="52">
        <v>26708700</v>
      </c>
      <c r="M39" s="52">
        <v>77529490</v>
      </c>
      <c r="N39" s="52">
        <v>64430550</v>
      </c>
      <c r="O39" s="184">
        <f t="shared" si="1"/>
        <v>169830720</v>
      </c>
      <c r="P39" s="186">
        <f t="shared" si="2"/>
        <v>169830720</v>
      </c>
    </row>
    <row r="40" spans="3:16" ht="30" customHeight="1" thickBot="1">
      <c r="C40" s="38"/>
      <c r="D40" s="160" t="s">
        <v>65</v>
      </c>
      <c r="E40" s="161"/>
      <c r="F40" s="94">
        <v>0</v>
      </c>
      <c r="G40" s="94">
        <v>0</v>
      </c>
      <c r="H40" s="191">
        <f t="shared" si="0"/>
        <v>0</v>
      </c>
      <c r="I40" s="55"/>
      <c r="J40" s="94">
        <v>765490</v>
      </c>
      <c r="K40" s="94">
        <v>603770</v>
      </c>
      <c r="L40" s="94">
        <v>834450</v>
      </c>
      <c r="M40" s="94">
        <v>3258140</v>
      </c>
      <c r="N40" s="94">
        <v>1047920</v>
      </c>
      <c r="O40" s="191">
        <f t="shared" si="1"/>
        <v>6509770</v>
      </c>
      <c r="P40" s="192">
        <f t="shared" si="2"/>
        <v>6509770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45354661</v>
      </c>
      <c r="K41" s="179">
        <f>SUM(K42:K45)</f>
        <v>46698285</v>
      </c>
      <c r="L41" s="179">
        <f>SUM(L42:L45)</f>
        <v>121745205</v>
      </c>
      <c r="M41" s="179">
        <f>SUM(M42:M45)</f>
        <v>303358836</v>
      </c>
      <c r="N41" s="179">
        <f>SUM(N42:N45)</f>
        <v>192571255</v>
      </c>
      <c r="O41" s="180">
        <f t="shared" si="1"/>
        <v>709728242</v>
      </c>
      <c r="P41" s="182">
        <f t="shared" si="2"/>
        <v>709728242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704200</v>
      </c>
      <c r="K42" s="52">
        <v>2096410</v>
      </c>
      <c r="L42" s="52">
        <v>54704273</v>
      </c>
      <c r="M42" s="52">
        <v>151420678</v>
      </c>
      <c r="N42" s="52">
        <v>113424709</v>
      </c>
      <c r="O42" s="184">
        <f>SUM(I42:N42)</f>
        <v>322350270</v>
      </c>
      <c r="P42" s="186">
        <f>SUM(O42,H42)</f>
        <v>322350270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43811111</v>
      </c>
      <c r="K43" s="52">
        <v>40674065</v>
      </c>
      <c r="L43" s="52">
        <v>53645042</v>
      </c>
      <c r="M43" s="52">
        <v>78510945</v>
      </c>
      <c r="N43" s="52">
        <v>33373209</v>
      </c>
      <c r="O43" s="184">
        <f>SUM(I43:N43)</f>
        <v>250014372</v>
      </c>
      <c r="P43" s="186">
        <f>SUM(O43,H43)</f>
        <v>250014372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84">
        <f t="shared" si="0"/>
        <v>0</v>
      </c>
      <c r="I44" s="53"/>
      <c r="J44" s="52">
        <v>0</v>
      </c>
      <c r="K44" s="52">
        <v>779700</v>
      </c>
      <c r="L44" s="52">
        <v>1583560</v>
      </c>
      <c r="M44" s="52">
        <v>5157020</v>
      </c>
      <c r="N44" s="52">
        <v>2551150</v>
      </c>
      <c r="O44" s="184">
        <f>SUM(I44:N44)</f>
        <v>10071430</v>
      </c>
      <c r="P44" s="186">
        <f>SUM(O44,H44)</f>
        <v>10071430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839350</v>
      </c>
      <c r="K45" s="54">
        <v>3148110</v>
      </c>
      <c r="L45" s="54">
        <v>11812330</v>
      </c>
      <c r="M45" s="54">
        <v>68270193</v>
      </c>
      <c r="N45" s="54">
        <v>43222187</v>
      </c>
      <c r="O45" s="201">
        <f>SUM(I45:N45)</f>
        <v>127292170</v>
      </c>
      <c r="P45" s="202">
        <f>SUM(O45,H45)</f>
        <v>127292170</v>
      </c>
    </row>
    <row r="46" spans="3:16" ht="30" customHeight="1" thickBot="1">
      <c r="C46" s="162" t="s">
        <v>70</v>
      </c>
      <c r="D46" s="163"/>
      <c r="E46" s="163"/>
      <c r="F46" s="197">
        <f>SUM(F10,F31,F41)</f>
        <v>27384782</v>
      </c>
      <c r="G46" s="197">
        <f>SUM(G10,G31,G41)</f>
        <v>36088499</v>
      </c>
      <c r="H46" s="198">
        <f t="shared" si="0"/>
        <v>63473281</v>
      </c>
      <c r="I46" s="199"/>
      <c r="J46" s="197">
        <f>SUM(J10,J31,J41)</f>
        <v>468520250</v>
      </c>
      <c r="K46" s="197">
        <f>SUM(K10,K31,K41)</f>
        <v>366077081</v>
      </c>
      <c r="L46" s="197">
        <f>SUM(L10,L31,L41)</f>
        <v>425694269</v>
      </c>
      <c r="M46" s="197">
        <f>SUM(M10,M31,M41)</f>
        <v>635758626</v>
      </c>
      <c r="N46" s="197">
        <f>SUM(N10,N31,N41)</f>
        <v>374162304</v>
      </c>
      <c r="O46" s="198">
        <f t="shared" si="1"/>
        <v>2270212530</v>
      </c>
      <c r="P46" s="200">
        <f t="shared" si="2"/>
        <v>2333685811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24064220</v>
      </c>
      <c r="G48" s="179">
        <f>SUM(G49,G55,G58,G63,G67,G68)</f>
        <v>30689975</v>
      </c>
      <c r="H48" s="180">
        <f t="shared" si="0"/>
        <v>54754195</v>
      </c>
      <c r="I48" s="181"/>
      <c r="J48" s="179">
        <f>SUM(J49,J55,J58,J63,J67,J68)</f>
        <v>274735119</v>
      </c>
      <c r="K48" s="179">
        <f>SUM(K49,K55,K58,K63,K67,K68)</f>
        <v>195335948</v>
      </c>
      <c r="L48" s="179">
        <f>SUM(L49,L55,L58,L63,L67,L68)</f>
        <v>159379099</v>
      </c>
      <c r="M48" s="179">
        <f>SUM(M49,M55,M58,M63,M67,M68)</f>
        <v>159562515</v>
      </c>
      <c r="N48" s="179">
        <f>SUM(N49,N55,N58,N63,N67,N68)</f>
        <v>80231523</v>
      </c>
      <c r="O48" s="180">
        <f t="shared" si="1"/>
        <v>869244204</v>
      </c>
      <c r="P48" s="182">
        <f t="shared" si="2"/>
        <v>923998399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2398101</v>
      </c>
      <c r="G49" s="183">
        <f>SUM(G50:G54)</f>
        <v>4972538</v>
      </c>
      <c r="H49" s="184">
        <f t="shared" si="0"/>
        <v>7370639</v>
      </c>
      <c r="I49" s="185"/>
      <c r="J49" s="183">
        <f>SUM(J50:J54)</f>
        <v>57857643</v>
      </c>
      <c r="K49" s="183">
        <f>SUM(K50:K54)</f>
        <v>34902208</v>
      </c>
      <c r="L49" s="183">
        <f>SUM(L50:L54)</f>
        <v>28339262</v>
      </c>
      <c r="M49" s="183">
        <f>SUM(M50:M54)</f>
        <v>31693673</v>
      </c>
      <c r="N49" s="183">
        <f>SUM(N50:N54)</f>
        <v>25665776</v>
      </c>
      <c r="O49" s="184">
        <f t="shared" si="1"/>
        <v>178458562</v>
      </c>
      <c r="P49" s="186">
        <f t="shared" si="2"/>
        <v>185829201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85"/>
      <c r="J50" s="52">
        <v>36750732</v>
      </c>
      <c r="K50" s="52">
        <v>19061941</v>
      </c>
      <c r="L50" s="52">
        <v>17140424</v>
      </c>
      <c r="M50" s="52">
        <v>18314529</v>
      </c>
      <c r="N50" s="52">
        <v>14929874</v>
      </c>
      <c r="O50" s="184">
        <f t="shared" si="1"/>
        <v>106197500</v>
      </c>
      <c r="P50" s="186">
        <f t="shared" si="2"/>
        <v>106197500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49518</v>
      </c>
      <c r="H51" s="184">
        <f t="shared" si="0"/>
        <v>49518</v>
      </c>
      <c r="I51" s="85"/>
      <c r="J51" s="52">
        <v>97830</v>
      </c>
      <c r="K51" s="52">
        <v>553422</v>
      </c>
      <c r="L51" s="52">
        <v>1304563</v>
      </c>
      <c r="M51" s="52">
        <v>1907564</v>
      </c>
      <c r="N51" s="52">
        <v>3348644</v>
      </c>
      <c r="O51" s="184">
        <f t="shared" si="1"/>
        <v>7212023</v>
      </c>
      <c r="P51" s="186">
        <f t="shared" si="2"/>
        <v>7261541</v>
      </c>
    </row>
    <row r="52" spans="3:16" ht="30" customHeight="1">
      <c r="C52" s="28"/>
      <c r="D52" s="29"/>
      <c r="E52" s="31" t="s">
        <v>41</v>
      </c>
      <c r="F52" s="52">
        <v>1247483</v>
      </c>
      <c r="G52" s="52">
        <v>2209495</v>
      </c>
      <c r="H52" s="184">
        <f t="shared" si="0"/>
        <v>3456978</v>
      </c>
      <c r="I52" s="85"/>
      <c r="J52" s="52">
        <v>8589225</v>
      </c>
      <c r="K52" s="52">
        <v>6530818</v>
      </c>
      <c r="L52" s="52">
        <v>3929267</v>
      </c>
      <c r="M52" s="52">
        <v>5602787</v>
      </c>
      <c r="N52" s="52">
        <v>4979613</v>
      </c>
      <c r="O52" s="184">
        <f t="shared" si="1"/>
        <v>29631710</v>
      </c>
      <c r="P52" s="186">
        <f t="shared" si="2"/>
        <v>33088688</v>
      </c>
    </row>
    <row r="53" spans="3:16" ht="30" customHeight="1">
      <c r="C53" s="28"/>
      <c r="D53" s="29"/>
      <c r="E53" s="31" t="s">
        <v>42</v>
      </c>
      <c r="F53" s="52">
        <v>744238</v>
      </c>
      <c r="G53" s="52">
        <v>2017151</v>
      </c>
      <c r="H53" s="184">
        <f t="shared" si="0"/>
        <v>2761389</v>
      </c>
      <c r="I53" s="85"/>
      <c r="J53" s="52">
        <v>6442024</v>
      </c>
      <c r="K53" s="52">
        <v>3797198</v>
      </c>
      <c r="L53" s="52">
        <v>2602319</v>
      </c>
      <c r="M53" s="52">
        <v>2631110</v>
      </c>
      <c r="N53" s="52">
        <v>981069</v>
      </c>
      <c r="O53" s="184">
        <f t="shared" si="1"/>
        <v>16453720</v>
      </c>
      <c r="P53" s="186">
        <f t="shared" si="2"/>
        <v>19215109</v>
      </c>
    </row>
    <row r="54" spans="3:16" ht="30" customHeight="1">
      <c r="C54" s="28"/>
      <c r="D54" s="29"/>
      <c r="E54" s="31" t="s">
        <v>43</v>
      </c>
      <c r="F54" s="52">
        <v>406380</v>
      </c>
      <c r="G54" s="52">
        <v>696374</v>
      </c>
      <c r="H54" s="184">
        <f t="shared" si="0"/>
        <v>1102754</v>
      </c>
      <c r="I54" s="85"/>
      <c r="J54" s="52">
        <v>5977832</v>
      </c>
      <c r="K54" s="52">
        <v>4958829</v>
      </c>
      <c r="L54" s="52">
        <v>3362689</v>
      </c>
      <c r="M54" s="52">
        <v>3237683</v>
      </c>
      <c r="N54" s="52">
        <v>1426576</v>
      </c>
      <c r="O54" s="184">
        <f t="shared" si="1"/>
        <v>18963609</v>
      </c>
      <c r="P54" s="186">
        <f t="shared" si="2"/>
        <v>20066363</v>
      </c>
    </row>
    <row r="55" spans="3:16" ht="30" customHeight="1">
      <c r="C55" s="28"/>
      <c r="D55" s="32" t="s">
        <v>44</v>
      </c>
      <c r="E55" s="33"/>
      <c r="F55" s="183">
        <f>SUM(F56:F57)</f>
        <v>7400801</v>
      </c>
      <c r="G55" s="183">
        <f>SUM(G56:G57)</f>
        <v>11446441</v>
      </c>
      <c r="H55" s="184">
        <f t="shared" si="0"/>
        <v>18847242</v>
      </c>
      <c r="I55" s="185"/>
      <c r="J55" s="183">
        <f>SUM(J56:J57)</f>
        <v>136973352</v>
      </c>
      <c r="K55" s="183">
        <f>SUM(K56:K57)</f>
        <v>97423229</v>
      </c>
      <c r="L55" s="183">
        <f>SUM(L56:L57)</f>
        <v>65605709</v>
      </c>
      <c r="M55" s="183">
        <f>SUM(M56:M57)</f>
        <v>61509627</v>
      </c>
      <c r="N55" s="183">
        <f>SUM(N56:N57)</f>
        <v>26397361</v>
      </c>
      <c r="O55" s="184">
        <f t="shared" si="1"/>
        <v>387909278</v>
      </c>
      <c r="P55" s="186">
        <f t="shared" si="2"/>
        <v>406756520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85"/>
      <c r="J56" s="52">
        <v>110342151</v>
      </c>
      <c r="K56" s="52">
        <v>78667267</v>
      </c>
      <c r="L56" s="52">
        <v>54827495</v>
      </c>
      <c r="M56" s="52">
        <v>52795207</v>
      </c>
      <c r="N56" s="52">
        <v>24404059</v>
      </c>
      <c r="O56" s="184">
        <f t="shared" si="1"/>
        <v>321036179</v>
      </c>
      <c r="P56" s="186">
        <f t="shared" si="2"/>
        <v>321036179</v>
      </c>
    </row>
    <row r="57" spans="3:16" ht="30" customHeight="1">
      <c r="C57" s="28"/>
      <c r="D57" s="29"/>
      <c r="E57" s="31" t="s">
        <v>46</v>
      </c>
      <c r="F57" s="52">
        <v>7400801</v>
      </c>
      <c r="G57" s="52">
        <v>11446441</v>
      </c>
      <c r="H57" s="184">
        <f t="shared" si="0"/>
        <v>18847242</v>
      </c>
      <c r="I57" s="85"/>
      <c r="J57" s="52">
        <v>26631201</v>
      </c>
      <c r="K57" s="52">
        <v>18755962</v>
      </c>
      <c r="L57" s="52">
        <v>10778214</v>
      </c>
      <c r="M57" s="52">
        <v>8714420</v>
      </c>
      <c r="N57" s="52">
        <v>1993302</v>
      </c>
      <c r="O57" s="184">
        <f t="shared" si="1"/>
        <v>66873099</v>
      </c>
      <c r="P57" s="186">
        <f t="shared" si="2"/>
        <v>85720341</v>
      </c>
    </row>
    <row r="58" spans="3:16" ht="30" customHeight="1">
      <c r="C58" s="28"/>
      <c r="D58" s="32" t="s">
        <v>47</v>
      </c>
      <c r="E58" s="33"/>
      <c r="F58" s="183">
        <f>SUM(F59:F62)</f>
        <v>127520</v>
      </c>
      <c r="G58" s="183">
        <f>SUM(G59:G62)</f>
        <v>452034</v>
      </c>
      <c r="H58" s="184">
        <f t="shared" si="0"/>
        <v>579554</v>
      </c>
      <c r="I58" s="185"/>
      <c r="J58" s="183">
        <f>SUM(J59:J62)</f>
        <v>8010574</v>
      </c>
      <c r="K58" s="183">
        <f>SUM(K59:K62)</f>
        <v>8447673</v>
      </c>
      <c r="L58" s="183">
        <f>SUM(L59:L62)</f>
        <v>24736563</v>
      </c>
      <c r="M58" s="183">
        <f>SUM(M59:M62)</f>
        <v>27614975</v>
      </c>
      <c r="N58" s="183">
        <f>SUM(N59:N62)</f>
        <v>10985954</v>
      </c>
      <c r="O58" s="184">
        <f t="shared" si="1"/>
        <v>79795739</v>
      </c>
      <c r="P58" s="186">
        <f t="shared" si="2"/>
        <v>80375293</v>
      </c>
    </row>
    <row r="59" spans="3:16" ht="30" customHeight="1">
      <c r="C59" s="28"/>
      <c r="D59" s="29"/>
      <c r="E59" s="31" t="s">
        <v>48</v>
      </c>
      <c r="F59" s="52">
        <v>53829</v>
      </c>
      <c r="G59" s="52">
        <v>375687</v>
      </c>
      <c r="H59" s="184">
        <f t="shared" si="0"/>
        <v>429516</v>
      </c>
      <c r="I59" s="85"/>
      <c r="J59" s="52">
        <v>6449123</v>
      </c>
      <c r="K59" s="52">
        <v>7149288</v>
      </c>
      <c r="L59" s="52">
        <v>23372597</v>
      </c>
      <c r="M59" s="52">
        <v>26628005</v>
      </c>
      <c r="N59" s="52">
        <v>10348556</v>
      </c>
      <c r="O59" s="184">
        <f t="shared" si="1"/>
        <v>73947569</v>
      </c>
      <c r="P59" s="186">
        <f t="shared" si="2"/>
        <v>74377085</v>
      </c>
    </row>
    <row r="60" spans="3:16" ht="30" customHeight="1">
      <c r="C60" s="28"/>
      <c r="D60" s="29"/>
      <c r="E60" s="34" t="s">
        <v>49</v>
      </c>
      <c r="F60" s="52">
        <v>73691</v>
      </c>
      <c r="G60" s="52">
        <v>76347</v>
      </c>
      <c r="H60" s="184">
        <f t="shared" si="0"/>
        <v>150038</v>
      </c>
      <c r="I60" s="85"/>
      <c r="J60" s="52">
        <v>1561451</v>
      </c>
      <c r="K60" s="52">
        <v>1298385</v>
      </c>
      <c r="L60" s="52">
        <v>1363966</v>
      </c>
      <c r="M60" s="52">
        <v>986970</v>
      </c>
      <c r="N60" s="52">
        <v>637398</v>
      </c>
      <c r="O60" s="184">
        <f t="shared" si="1"/>
        <v>5848170</v>
      </c>
      <c r="P60" s="186">
        <f t="shared" si="2"/>
        <v>5998208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85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SUM(F64:F66)</f>
        <v>7516666</v>
      </c>
      <c r="G63" s="183">
        <f>SUM(G64:G66)</f>
        <v>7519144</v>
      </c>
      <c r="H63" s="184">
        <f t="shared" si="0"/>
        <v>15035810</v>
      </c>
      <c r="I63" s="185"/>
      <c r="J63" s="183">
        <f>SUM(J64:J66)</f>
        <v>15389650</v>
      </c>
      <c r="K63" s="183">
        <f>SUM(K64:K66)</f>
        <v>18803187</v>
      </c>
      <c r="L63" s="183">
        <f>SUM(L64:L66)</f>
        <v>13994389</v>
      </c>
      <c r="M63" s="183">
        <f>SUM(M64:M66)</f>
        <v>11220252</v>
      </c>
      <c r="N63" s="183">
        <f>SUM(N64:N66)</f>
        <v>4962312</v>
      </c>
      <c r="O63" s="184">
        <f t="shared" si="1"/>
        <v>64369790</v>
      </c>
      <c r="P63" s="186">
        <f t="shared" si="2"/>
        <v>79405600</v>
      </c>
    </row>
    <row r="64" spans="3:16" ht="30" customHeight="1">
      <c r="C64" s="28"/>
      <c r="D64" s="29"/>
      <c r="E64" s="34" t="s">
        <v>52</v>
      </c>
      <c r="F64" s="52">
        <v>4676767</v>
      </c>
      <c r="G64" s="52">
        <v>6277820</v>
      </c>
      <c r="H64" s="184">
        <f t="shared" si="0"/>
        <v>10954587</v>
      </c>
      <c r="I64" s="85"/>
      <c r="J64" s="52">
        <v>12939534</v>
      </c>
      <c r="K64" s="52">
        <v>17003194</v>
      </c>
      <c r="L64" s="52">
        <v>12969739</v>
      </c>
      <c r="M64" s="52">
        <v>10425618</v>
      </c>
      <c r="N64" s="52">
        <v>4905270</v>
      </c>
      <c r="O64" s="184">
        <f t="shared" si="1"/>
        <v>58243355</v>
      </c>
      <c r="P64" s="186">
        <f t="shared" si="2"/>
        <v>69197942</v>
      </c>
    </row>
    <row r="65" spans="3:16" ht="30" customHeight="1">
      <c r="C65" s="28"/>
      <c r="D65" s="29"/>
      <c r="E65" s="34" t="s">
        <v>53</v>
      </c>
      <c r="F65" s="52">
        <v>562980</v>
      </c>
      <c r="G65" s="52">
        <v>387704</v>
      </c>
      <c r="H65" s="184">
        <f t="shared" si="0"/>
        <v>950684</v>
      </c>
      <c r="I65" s="85"/>
      <c r="J65" s="52">
        <v>621788</v>
      </c>
      <c r="K65" s="52">
        <v>367339</v>
      </c>
      <c r="L65" s="52">
        <v>317086</v>
      </c>
      <c r="M65" s="52">
        <v>264528</v>
      </c>
      <c r="N65" s="52">
        <v>57042</v>
      </c>
      <c r="O65" s="184">
        <f t="shared" si="1"/>
        <v>1627783</v>
      </c>
      <c r="P65" s="186">
        <f t="shared" si="2"/>
        <v>2578467</v>
      </c>
    </row>
    <row r="66" spans="3:16" ht="30" customHeight="1">
      <c r="C66" s="28"/>
      <c r="D66" s="29"/>
      <c r="E66" s="34" t="s">
        <v>54</v>
      </c>
      <c r="F66" s="52">
        <v>2276919</v>
      </c>
      <c r="G66" s="52">
        <v>853620</v>
      </c>
      <c r="H66" s="184">
        <f t="shared" si="0"/>
        <v>3130539</v>
      </c>
      <c r="I66" s="85"/>
      <c r="J66" s="52">
        <v>1828328</v>
      </c>
      <c r="K66" s="52">
        <v>1432654</v>
      </c>
      <c r="L66" s="52">
        <v>707564</v>
      </c>
      <c r="M66" s="52">
        <v>530106</v>
      </c>
      <c r="N66" s="52">
        <v>0</v>
      </c>
      <c r="O66" s="184">
        <f t="shared" si="1"/>
        <v>4498652</v>
      </c>
      <c r="P66" s="186">
        <f t="shared" si="2"/>
        <v>7629191</v>
      </c>
    </row>
    <row r="67" spans="3:16" ht="30" customHeight="1">
      <c r="C67" s="28"/>
      <c r="D67" s="36" t="s">
        <v>55</v>
      </c>
      <c r="E67" s="37"/>
      <c r="F67" s="52">
        <v>1292832</v>
      </c>
      <c r="G67" s="52">
        <v>952916</v>
      </c>
      <c r="H67" s="184">
        <f t="shared" si="0"/>
        <v>2245748</v>
      </c>
      <c r="I67" s="85"/>
      <c r="J67" s="52">
        <v>12823853</v>
      </c>
      <c r="K67" s="52">
        <v>12321338</v>
      </c>
      <c r="L67" s="52">
        <v>9538760</v>
      </c>
      <c r="M67" s="52">
        <v>14454087</v>
      </c>
      <c r="N67" s="52">
        <v>7238627</v>
      </c>
      <c r="O67" s="184">
        <f t="shared" si="1"/>
        <v>56376665</v>
      </c>
      <c r="P67" s="186">
        <f t="shared" si="2"/>
        <v>58622413</v>
      </c>
    </row>
    <row r="68" spans="3:16" ht="30" customHeight="1" thickBot="1">
      <c r="C68" s="38"/>
      <c r="D68" s="39" t="s">
        <v>56</v>
      </c>
      <c r="E68" s="40"/>
      <c r="F68" s="54">
        <v>5328300</v>
      </c>
      <c r="G68" s="54">
        <v>5346902</v>
      </c>
      <c r="H68" s="187">
        <f t="shared" si="0"/>
        <v>10675202</v>
      </c>
      <c r="I68" s="86"/>
      <c r="J68" s="54">
        <v>43680047</v>
      </c>
      <c r="K68" s="54">
        <v>23438313</v>
      </c>
      <c r="L68" s="54">
        <v>17164416</v>
      </c>
      <c r="M68" s="54">
        <v>13069901</v>
      </c>
      <c r="N68" s="54">
        <v>4981493</v>
      </c>
      <c r="O68" s="187">
        <f t="shared" si="1"/>
        <v>102334170</v>
      </c>
      <c r="P68" s="188">
        <f t="shared" si="2"/>
        <v>113009372</v>
      </c>
    </row>
    <row r="69" spans="3:16" ht="30" customHeight="1">
      <c r="C69" s="25" t="s">
        <v>57</v>
      </c>
      <c r="D69" s="41"/>
      <c r="E69" s="42"/>
      <c r="F69" s="179">
        <f>SUM(F70:F78)</f>
        <v>852612</v>
      </c>
      <c r="G69" s="179">
        <f>SUM(G70:G78)</f>
        <v>2068956</v>
      </c>
      <c r="H69" s="180">
        <f t="shared" si="0"/>
        <v>2921568</v>
      </c>
      <c r="I69" s="181"/>
      <c r="J69" s="179">
        <f>SUM(J70:J78)</f>
        <v>106818549</v>
      </c>
      <c r="K69" s="179">
        <f>SUM(K70:K78)</f>
        <v>92118870</v>
      </c>
      <c r="L69" s="179">
        <f>SUM(L70:L78)</f>
        <v>112621365</v>
      </c>
      <c r="M69" s="179">
        <f>SUM(M70:M78)</f>
        <v>138245986</v>
      </c>
      <c r="N69" s="179">
        <f>SUM(N70:N78)</f>
        <v>82366097</v>
      </c>
      <c r="O69" s="180">
        <f t="shared" si="1"/>
        <v>532170867</v>
      </c>
      <c r="P69" s="182">
        <f t="shared" si="2"/>
        <v>535092435</v>
      </c>
    </row>
    <row r="70" spans="3:16" ht="30" customHeight="1">
      <c r="C70" s="43"/>
      <c r="D70" s="36" t="s">
        <v>58</v>
      </c>
      <c r="E70" s="37"/>
      <c r="F70" s="93">
        <v>0</v>
      </c>
      <c r="G70" s="93">
        <v>0</v>
      </c>
      <c r="H70" s="189">
        <f t="shared" si="0"/>
        <v>0</v>
      </c>
      <c r="I70" s="53"/>
      <c r="J70" s="93">
        <v>5592388</v>
      </c>
      <c r="K70" s="93">
        <v>16410355</v>
      </c>
      <c r="L70" s="93">
        <v>20039564</v>
      </c>
      <c r="M70" s="93">
        <v>18854380</v>
      </c>
      <c r="N70" s="93">
        <v>3549505</v>
      </c>
      <c r="O70" s="189">
        <f t="shared" si="1"/>
        <v>64446192</v>
      </c>
      <c r="P70" s="190">
        <f t="shared" si="2"/>
        <v>64446192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0</v>
      </c>
      <c r="P71" s="186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50118098</v>
      </c>
      <c r="K72" s="52">
        <v>35726100</v>
      </c>
      <c r="L72" s="52">
        <v>22886214</v>
      </c>
      <c r="M72" s="52">
        <v>17786433</v>
      </c>
      <c r="N72" s="52">
        <v>7720497</v>
      </c>
      <c r="O72" s="184">
        <f t="shared" si="1"/>
        <v>134237342</v>
      </c>
      <c r="P72" s="186">
        <f t="shared" si="2"/>
        <v>134237342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184662</v>
      </c>
      <c r="H73" s="183">
        <f t="shared" si="0"/>
        <v>184662</v>
      </c>
      <c r="I73" s="85"/>
      <c r="J73" s="52">
        <v>3698234</v>
      </c>
      <c r="K73" s="52">
        <v>2916882</v>
      </c>
      <c r="L73" s="52">
        <v>7320762</v>
      </c>
      <c r="M73" s="52">
        <v>5661072</v>
      </c>
      <c r="N73" s="52">
        <v>4336776</v>
      </c>
      <c r="O73" s="184">
        <f t="shared" si="1"/>
        <v>23933726</v>
      </c>
      <c r="P73" s="186">
        <f t="shared" si="2"/>
        <v>24118388</v>
      </c>
    </row>
    <row r="74" spans="3:16" ht="30" customHeight="1">
      <c r="C74" s="28"/>
      <c r="D74" s="36" t="s">
        <v>61</v>
      </c>
      <c r="E74" s="37"/>
      <c r="F74" s="52">
        <v>852612</v>
      </c>
      <c r="G74" s="52">
        <v>1636614</v>
      </c>
      <c r="H74" s="183">
        <f t="shared" si="0"/>
        <v>2489226</v>
      </c>
      <c r="I74" s="85"/>
      <c r="J74" s="52">
        <v>12643309</v>
      </c>
      <c r="K74" s="52">
        <v>9659232</v>
      </c>
      <c r="L74" s="52">
        <v>12134106</v>
      </c>
      <c r="M74" s="52">
        <v>7283416</v>
      </c>
      <c r="N74" s="52">
        <v>795621</v>
      </c>
      <c r="O74" s="184">
        <f t="shared" si="1"/>
        <v>42515684</v>
      </c>
      <c r="P74" s="186">
        <f t="shared" si="2"/>
        <v>45004910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247680</v>
      </c>
      <c r="H75" s="183">
        <f aca="true" t="shared" si="3" ref="H75:H84">SUM(F75:G75)</f>
        <v>247680</v>
      </c>
      <c r="I75" s="53"/>
      <c r="J75" s="52">
        <v>33856758</v>
      </c>
      <c r="K75" s="52">
        <v>26065193</v>
      </c>
      <c r="L75" s="52">
        <v>25680499</v>
      </c>
      <c r="M75" s="52">
        <v>16491320</v>
      </c>
      <c r="N75" s="52">
        <v>7570860</v>
      </c>
      <c r="O75" s="184">
        <f aca="true" t="shared" si="4" ref="O75:O84">SUM(I75:N75)</f>
        <v>109664630</v>
      </c>
      <c r="P75" s="186">
        <f aca="true" t="shared" si="5" ref="P75:P84">SUM(O75,H75)</f>
        <v>109912310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58" t="s">
        <v>64</v>
      </c>
      <c r="E77" s="165"/>
      <c r="F77" s="52">
        <v>0</v>
      </c>
      <c r="G77" s="52">
        <v>0</v>
      </c>
      <c r="H77" s="184">
        <f t="shared" si="3"/>
        <v>0</v>
      </c>
      <c r="I77" s="53"/>
      <c r="J77" s="52">
        <v>248067</v>
      </c>
      <c r="K77" s="52">
        <v>797715</v>
      </c>
      <c r="L77" s="52">
        <v>23837073</v>
      </c>
      <c r="M77" s="52">
        <v>69368321</v>
      </c>
      <c r="N77" s="52">
        <v>57529566</v>
      </c>
      <c r="O77" s="184">
        <f t="shared" si="4"/>
        <v>151780742</v>
      </c>
      <c r="P77" s="186">
        <f t="shared" si="5"/>
        <v>151780742</v>
      </c>
    </row>
    <row r="78" spans="3:16" ht="30" customHeight="1" thickBot="1">
      <c r="C78" s="38"/>
      <c r="D78" s="160" t="s">
        <v>65</v>
      </c>
      <c r="E78" s="161"/>
      <c r="F78" s="94">
        <v>0</v>
      </c>
      <c r="G78" s="94">
        <v>0</v>
      </c>
      <c r="H78" s="191">
        <f t="shared" si="3"/>
        <v>0</v>
      </c>
      <c r="I78" s="55"/>
      <c r="J78" s="94">
        <v>661695</v>
      </c>
      <c r="K78" s="94">
        <v>543393</v>
      </c>
      <c r="L78" s="94">
        <v>723147</v>
      </c>
      <c r="M78" s="94">
        <v>2801044</v>
      </c>
      <c r="N78" s="94">
        <v>863272</v>
      </c>
      <c r="O78" s="191">
        <f t="shared" si="4"/>
        <v>5592551</v>
      </c>
      <c r="P78" s="192">
        <f t="shared" si="5"/>
        <v>5592551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40609996</v>
      </c>
      <c r="K79" s="179">
        <f>SUM(K80:K83)</f>
        <v>41729134</v>
      </c>
      <c r="L79" s="179">
        <f>SUM(L80:L83)</f>
        <v>109055953</v>
      </c>
      <c r="M79" s="179">
        <f>SUM(M80:M83)</f>
        <v>271597604</v>
      </c>
      <c r="N79" s="179">
        <f>SUM(N80:N83)</f>
        <v>172166285</v>
      </c>
      <c r="O79" s="180">
        <f t="shared" si="4"/>
        <v>635158972</v>
      </c>
      <c r="P79" s="182">
        <f t="shared" si="5"/>
        <v>635158972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633780</v>
      </c>
      <c r="K80" s="52">
        <v>1886769</v>
      </c>
      <c r="L80" s="52">
        <v>49058617</v>
      </c>
      <c r="M80" s="52">
        <v>135557835</v>
      </c>
      <c r="N80" s="52">
        <v>101541171</v>
      </c>
      <c r="O80" s="184">
        <f t="shared" si="4"/>
        <v>288678172</v>
      </c>
      <c r="P80" s="186">
        <f t="shared" si="5"/>
        <v>288678172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39220801</v>
      </c>
      <c r="K81" s="52">
        <v>36307336</v>
      </c>
      <c r="L81" s="52">
        <v>48014439</v>
      </c>
      <c r="M81" s="52">
        <v>70356796</v>
      </c>
      <c r="N81" s="52">
        <v>29724206</v>
      </c>
      <c r="O81" s="184">
        <f t="shared" si="4"/>
        <v>223623578</v>
      </c>
      <c r="P81" s="186">
        <f t="shared" si="5"/>
        <v>223623578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701730</v>
      </c>
      <c r="L82" s="52">
        <v>1425204</v>
      </c>
      <c r="M82" s="52">
        <v>4641318</v>
      </c>
      <c r="N82" s="52">
        <v>2296035</v>
      </c>
      <c r="O82" s="184">
        <f t="shared" si="4"/>
        <v>9064287</v>
      </c>
      <c r="P82" s="186">
        <f t="shared" si="5"/>
        <v>9064287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755415</v>
      </c>
      <c r="K83" s="54">
        <v>2833299</v>
      </c>
      <c r="L83" s="54">
        <v>10557693</v>
      </c>
      <c r="M83" s="54">
        <v>61041655</v>
      </c>
      <c r="N83" s="54">
        <v>38604873</v>
      </c>
      <c r="O83" s="187">
        <f t="shared" si="4"/>
        <v>113792935</v>
      </c>
      <c r="P83" s="188">
        <f t="shared" si="5"/>
        <v>113792935</v>
      </c>
    </row>
    <row r="84" spans="3:16" ht="30" customHeight="1" thickBot="1">
      <c r="C84" s="162" t="s">
        <v>70</v>
      </c>
      <c r="D84" s="163"/>
      <c r="E84" s="163"/>
      <c r="F84" s="197">
        <f>SUM(F48,F69,F79)</f>
        <v>24916832</v>
      </c>
      <c r="G84" s="197">
        <f>SUM(G48,G69,G79)</f>
        <v>32758931</v>
      </c>
      <c r="H84" s="198">
        <f t="shared" si="3"/>
        <v>57675763</v>
      </c>
      <c r="I84" s="199"/>
      <c r="J84" s="197">
        <f>SUM(J48,J69,J79)</f>
        <v>422163664</v>
      </c>
      <c r="K84" s="197">
        <f>SUM(K48,K69,K79)</f>
        <v>329183952</v>
      </c>
      <c r="L84" s="197">
        <f>SUM(L48,L69,L79)</f>
        <v>381056417</v>
      </c>
      <c r="M84" s="197">
        <f>SUM(M48,M69,M79)</f>
        <v>569406105</v>
      </c>
      <c r="N84" s="197">
        <f>SUM(N48,N69,N79)</f>
        <v>334763905</v>
      </c>
      <c r="O84" s="198">
        <f t="shared" si="4"/>
        <v>2036574043</v>
      </c>
      <c r="P84" s="200">
        <f t="shared" si="5"/>
        <v>2094249806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2022-11-17T08:48:26Z</cp:lastPrinted>
  <dcterms:created xsi:type="dcterms:W3CDTF">2012-04-10T04:28:23Z</dcterms:created>
  <dcterms:modified xsi:type="dcterms:W3CDTF">2023-01-23T01:00:38Z</dcterms:modified>
  <cp:category/>
  <cp:version/>
  <cp:contentType/>
  <cp:contentStatus/>
</cp:coreProperties>
</file>