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<sst xmlns="http://schemas.openxmlformats.org/spreadsheetml/2006/main" count="283" uniqueCount="93">
  <si>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</si>
  <si>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</si>
  <si>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</si>
  <si>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</si>
  <si>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</si>
  <si>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</si>
  <si>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</si>
  <si>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</si>
  <si>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</si>
  <si>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</si>
  <si>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</si>
  <si>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</si>
  <si>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</si>
  <si>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</si>
  <si>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</si>
  <si>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</si>
  <si>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</si>
  <si>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</si>
  <si>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</si>
  <si>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</si>
  <si>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</si>
  <si>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</si>
  <si>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</si>
  <si>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</si>
  <si>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</si>
  <si>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</si>
  <si>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</si>
  <si>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</si>
  <si>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</si>
  <si>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</si>
  <si>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</si>
  <si>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</si>
  <si>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</si>
  <si>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</si>
  <si>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</si>
  <si>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</si>
  <si>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</si>
  <si>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</si>
  <si>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</si>
  <si>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</si>
  <si>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</si>
  <si>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</si>
  <si>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</si>
  <si>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</si>
  <si>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</si>
  <si>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</si>
  <si>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</si>
  <si>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</si>
  <si>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</si>
  <si>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</si>
  <si>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</si>
  <si>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</si>
  <si>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</si>
  <si>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</si>
  <si>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</si>
  <si>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</si>
  <si>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</si>
  <si>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</si>
  <si>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</si>
  <si>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</si>
  <si>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</si>
  <si>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</si>
  <si>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</si>
  <si>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</si>
  <si>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</si>
  <si>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</si>
  <si>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</si>
  <si>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</si>
  <si>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</si>
  <si>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</si>
  <si>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</si>
  <si>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</si>
  <si>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</si>
  <si>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</si>
  <si>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</si>
  <si>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</si>
  <si>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</si>
  <si>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</si>
  <si>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</si>
  <si>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</si>
  <si>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</si>
  <si>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</si>
  <si>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</si>
  <si>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</si>
  <si>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</si>
  <si>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</si>
  <si>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</si>
  <si>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</si>
  <si>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</si>
  <si>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</si>
  <si>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</si>
  <si>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05年 2月分）</t>
  </si>
  <si>
    <t>（令和 05年 2月分）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</si>
</sst>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double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  <border>
      <left style="medium"/>
      <right style="double"/>
      <top style="thin"/>
      <bottom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0" fontId="48" fillId="0" borderId="51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53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54" xfId="0" applyNumberFormat="1" applyFont="1" applyFill="1" applyBorder="1" applyAlignment="1" applyProtection="1">
      <alignment vertical="center" shrinkToFit="1"/>
      <protection locked="0"/>
    </xf>
    <xf numFmtId="178" fontId="48" fillId="0" borderId="55" xfId="0" applyNumberFormat="1" applyFont="1" applyFill="1" applyBorder="1" applyAlignment="1" applyProtection="1">
      <alignment vertical="center" shrinkToFit="1"/>
      <protection locked="0"/>
    </xf>
    <xf numFmtId="178" fontId="48" fillId="0" borderId="45" xfId="0" applyNumberFormat="1" applyFont="1" applyFill="1" applyBorder="1" applyAlignment="1">
      <alignment vertical="center"/>
    </xf>
    <xf numFmtId="176" fontId="48" fillId="0" borderId="56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59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0" fontId="48" fillId="0" borderId="52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horizontal="left" vertical="center"/>
    </xf>
    <xf numFmtId="0" fontId="48" fillId="0" borderId="57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left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73" xfId="0" applyNumberFormat="1" applyFont="1" applyFill="1" applyBorder="1" applyAlignment="1">
      <alignment vertical="center"/>
    </xf>
    <xf numFmtId="178" fontId="52" fillId="0" borderId="74" xfId="0" applyNumberFormat="1" applyFont="1" applyFill="1" applyBorder="1" applyAlignment="1">
      <alignment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left" vertical="center"/>
    </xf>
    <xf numFmtId="0" fontId="50" fillId="0" borderId="57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77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2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87" xfId="0" applyFont="1" applyFill="1" applyBorder="1" applyAlignment="1">
      <alignment horizontal="left" vertical="center"/>
    </xf>
    <xf numFmtId="0" fontId="50" fillId="0" borderId="88" xfId="0" applyFont="1" applyFill="1" applyBorder="1" applyAlignment="1">
      <alignment horizontal="left" vertical="center"/>
    </xf>
    <xf numFmtId="0" fontId="50" fillId="0" borderId="89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  <xf numFmtId="178" fontId="48" fillId="0" borderId="90" xfId="0" applyNumberFormat="1" applyFont="1" applyFill="1" applyBorder="1" applyAlignment="1" applyProtection="1">
      <alignment vertical="center" shrinkToFit="1"/>
      <protection/>
    </xf>
    <xf numFmtId="178" fontId="48" fillId="0" borderId="91" xfId="0" applyNumberFormat="1" applyFont="1" applyFill="1" applyBorder="1" applyAlignment="1" applyProtection="1">
      <alignment vertical="center" shrinkToFit="1"/>
      <protection/>
    </xf>
    <xf numFmtId="178" fontId="48" fillId="0" borderId="92" xfId="0" applyNumberFormat="1" applyFont="1" applyFill="1" applyBorder="1" applyAlignment="1" applyProtection="1">
      <alignment vertical="center" shrinkToFit="1"/>
      <protection/>
    </xf>
    <xf numFmtId="178" fontId="48" fillId="0" borderId="93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6" fontId="48" fillId="0" borderId="92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>
      <alignment vertical="center" shrinkToFit="1"/>
    </xf>
    <xf numFmtId="178" fontId="48" fillId="0" borderId="97" xfId="0" applyNumberFormat="1" applyFont="1" applyFill="1" applyBorder="1" applyAlignment="1">
      <alignment vertical="center" shrinkToFit="1"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72" xfId="0" applyNumberFormat="1" applyFont="1" applyFill="1" applyBorder="1" applyAlignment="1">
      <alignment vertical="center"/>
    </xf>
    <xf numFmtId="176" fontId="48" fillId="0" borderId="107" xfId="0" applyNumberFormat="1" applyFont="1" applyFill="1" applyBorder="1" applyAlignment="1">
      <alignment vertical="center"/>
    </xf>
    <xf numFmtId="178" fontId="48" fillId="0" borderId="108" xfId="0" applyNumberFormat="1" applyFont="1" applyFill="1" applyBorder="1" applyAlignment="1">
      <alignment vertical="center"/>
    </xf>
    <xf numFmtId="178" fontId="48" fillId="0" borderId="109" xfId="0" applyNumberFormat="1" applyFont="1" applyFill="1" applyBorder="1" applyAlignment="1">
      <alignment vertical="center"/>
    </xf>
    <xf numFmtId="178" fontId="48" fillId="0" borderId="107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1" xfId="0" applyNumberFormat="1" applyFont="1" applyFill="1" applyBorder="1" applyAlignment="1">
      <alignment vertical="center"/>
    </xf>
    <xf numFmtId="178" fontId="48" fillId="0" borderId="110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E59" sqref="E59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31" t="s">
        <v>21</v>
      </c>
      <c r="G1" s="131"/>
      <c r="H1" s="131"/>
      <c r="I1" s="131"/>
      <c r="J1" s="131"/>
      <c r="K1" s="131"/>
      <c r="L1" s="131"/>
      <c r="M1" s="131"/>
      <c r="N1" s="131"/>
      <c r="O1" s="4"/>
    </row>
    <row r="2" spans="5:16" ht="45" customHeight="1">
      <c r="E2" s="5"/>
      <c r="F2" s="132" t="s">
        <v>91</v>
      </c>
      <c r="G2" s="132"/>
      <c r="H2" s="132"/>
      <c r="I2" s="132"/>
      <c r="J2" s="132"/>
      <c r="K2" s="133"/>
      <c r="L2" s="133"/>
      <c r="M2" s="133"/>
      <c r="N2" s="133"/>
      <c r="O2" s="125">
        <v>41009</v>
      </c>
      <c r="P2" s="125"/>
    </row>
    <row r="3" spans="6:17" ht="30" customHeight="1">
      <c r="F3" s="57"/>
      <c r="G3" s="57"/>
      <c r="H3" s="57"/>
      <c r="I3" s="57"/>
      <c r="J3" s="57"/>
      <c r="N3" s="58"/>
      <c r="O3" s="125" t="s">
        <v>0</v>
      </c>
      <c r="P3" s="125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89"/>
      <c r="Q4" s="10"/>
    </row>
    <row r="5" spans="6:17" ht="7.5" customHeight="1" thickBot="1">
      <c r="F5" s="57"/>
      <c r="G5" s="57"/>
      <c r="H5" s="57"/>
      <c r="I5" s="57"/>
      <c r="J5" s="57"/>
      <c r="N5" s="58"/>
      <c r="O5" s="89"/>
      <c r="P5" s="89"/>
      <c r="Q5" s="10"/>
    </row>
    <row r="6" spans="3:19" ht="45" customHeight="1">
      <c r="C6" s="121" t="s">
        <v>20</v>
      </c>
      <c r="D6" s="122"/>
      <c r="E6" s="123"/>
      <c r="F6" s="124" t="s">
        <v>80</v>
      </c>
      <c r="G6" s="123"/>
      <c r="H6" s="122" t="s">
        <v>81</v>
      </c>
      <c r="I6" s="122"/>
      <c r="J6" s="124" t="s">
        <v>82</v>
      </c>
      <c r="K6" s="137"/>
      <c r="L6" s="122" t="s">
        <v>85</v>
      </c>
      <c r="M6" s="136"/>
      <c r="P6" s="58"/>
      <c r="Q6" s="89"/>
      <c r="R6" s="89"/>
      <c r="S6" s="10"/>
    </row>
    <row r="7" spans="3:19" ht="45" customHeight="1" thickBot="1">
      <c r="C7" s="145" t="s">
        <v>19</v>
      </c>
      <c r="D7" s="146"/>
      <c r="E7" s="146"/>
      <c r="F7" s="140">
        <v>40024</v>
      </c>
      <c r="G7" s="135"/>
      <c r="H7" s="134">
        <v>32014</v>
      </c>
      <c r="I7" s="135"/>
      <c r="J7" s="140">
        <v>18297</v>
      </c>
      <c r="K7" s="141"/>
      <c r="L7" s="134">
        <f>SUM(F7:K7)</f>
        <v>90335</v>
      </c>
      <c r="M7" s="190"/>
      <c r="P7" s="58"/>
      <c r="Q7" s="89"/>
      <c r="R7" s="89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89"/>
      <c r="T8" s="89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42"/>
      <c r="O10" s="142"/>
      <c r="P10" s="142"/>
      <c r="Q10" s="18"/>
    </row>
    <row r="11" spans="3:17" ht="49.5" customHeight="1">
      <c r="C11" s="111"/>
      <c r="D11" s="112"/>
      <c r="E11" s="112"/>
      <c r="F11" s="68" t="s">
        <v>10</v>
      </c>
      <c r="G11" s="68" t="s">
        <v>28</v>
      </c>
      <c r="H11" s="90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85" t="s">
        <v>83</v>
      </c>
      <c r="Q11" s="20"/>
    </row>
    <row r="12" spans="3:17" ht="49.5" customHeight="1">
      <c r="C12" s="86" t="s">
        <v>86</v>
      </c>
      <c r="D12" s="92"/>
      <c r="E12" s="92"/>
      <c r="F12" s="97">
        <f>SUM(F13:F15)</f>
        <v>4023</v>
      </c>
      <c r="G12" s="97">
        <f>SUM(G13:G15)</f>
        <v>2365</v>
      </c>
      <c r="H12" s="191">
        <f>SUM(H13:H15)</f>
        <v>6388</v>
      </c>
      <c r="I12" s="98">
        <v>0</v>
      </c>
      <c r="J12" s="97">
        <f aca="true" t="shared" si="0" ref="J12:O12">SUM(J13:J15)</f>
        <v>4537</v>
      </c>
      <c r="K12" s="97">
        <f t="shared" si="0"/>
        <v>2425</v>
      </c>
      <c r="L12" s="97">
        <f t="shared" si="0"/>
        <v>1927</v>
      </c>
      <c r="M12" s="97">
        <f t="shared" si="0"/>
        <v>2422</v>
      </c>
      <c r="N12" s="97">
        <f t="shared" si="0"/>
        <v>1340</v>
      </c>
      <c r="O12" s="191">
        <f t="shared" si="0"/>
        <v>12651</v>
      </c>
      <c r="P12" s="192">
        <f aca="true" t="shared" si="1" ref="P12:P17">H12+O12</f>
        <v>19039</v>
      </c>
      <c r="Q12" s="20"/>
    </row>
    <row r="13" spans="3:16" ht="49.5" customHeight="1">
      <c r="C13" s="86" t="s">
        <v>87</v>
      </c>
      <c r="D13" s="87"/>
      <c r="E13" s="87"/>
      <c r="F13" s="97">
        <v>433</v>
      </c>
      <c r="G13" s="97">
        <v>263</v>
      </c>
      <c r="H13" s="191">
        <f>SUM(F13:G13)</f>
        <v>696</v>
      </c>
      <c r="I13" s="98">
        <v>0</v>
      </c>
      <c r="J13" s="97">
        <v>407</v>
      </c>
      <c r="K13" s="97">
        <v>222</v>
      </c>
      <c r="L13" s="97">
        <v>198</v>
      </c>
      <c r="M13" s="97">
        <v>203</v>
      </c>
      <c r="N13" s="97">
        <v>126</v>
      </c>
      <c r="O13" s="191">
        <f>SUM(J13:N13)</f>
        <v>1156</v>
      </c>
      <c r="P13" s="192">
        <f t="shared" si="1"/>
        <v>1852</v>
      </c>
    </row>
    <row r="14" spans="3:16" ht="49.5" customHeight="1">
      <c r="C14" s="143" t="s">
        <v>88</v>
      </c>
      <c r="D14" s="144"/>
      <c r="E14" s="144"/>
      <c r="F14" s="97">
        <v>1613</v>
      </c>
      <c r="G14" s="97">
        <v>795</v>
      </c>
      <c r="H14" s="191">
        <f>SUM(F14:G14)</f>
        <v>2408</v>
      </c>
      <c r="I14" s="98">
        <v>0</v>
      </c>
      <c r="J14" s="97">
        <v>1534</v>
      </c>
      <c r="K14" s="97">
        <v>654</v>
      </c>
      <c r="L14" s="97">
        <v>482</v>
      </c>
      <c r="M14" s="97">
        <v>610</v>
      </c>
      <c r="N14" s="97">
        <v>310</v>
      </c>
      <c r="O14" s="191">
        <f>SUM(J14:N14)</f>
        <v>3590</v>
      </c>
      <c r="P14" s="192">
        <f t="shared" si="1"/>
        <v>5998</v>
      </c>
    </row>
    <row r="15" spans="3:16" ht="49.5" customHeight="1">
      <c r="C15" s="86" t="s">
        <v>89</v>
      </c>
      <c r="D15" s="87"/>
      <c r="E15" s="87"/>
      <c r="F15" s="97">
        <v>1977</v>
      </c>
      <c r="G15" s="97">
        <v>1307</v>
      </c>
      <c r="H15" s="191">
        <f>SUM(F15:G15)</f>
        <v>3284</v>
      </c>
      <c r="I15" s="98"/>
      <c r="J15" s="97">
        <v>2596</v>
      </c>
      <c r="K15" s="97">
        <v>1549</v>
      </c>
      <c r="L15" s="97">
        <v>1247</v>
      </c>
      <c r="M15" s="97">
        <v>1609</v>
      </c>
      <c r="N15" s="97">
        <v>904</v>
      </c>
      <c r="O15" s="191">
        <f>SUM(J15:N15)</f>
        <v>7905</v>
      </c>
      <c r="P15" s="192">
        <f t="shared" si="1"/>
        <v>11189</v>
      </c>
    </row>
    <row r="16" spans="3:16" ht="49.5" customHeight="1">
      <c r="C16" s="143" t="s">
        <v>90</v>
      </c>
      <c r="D16" s="144"/>
      <c r="E16" s="144"/>
      <c r="F16" s="97">
        <v>35</v>
      </c>
      <c r="G16" s="97">
        <v>41</v>
      </c>
      <c r="H16" s="191">
        <f>SUM(F16:G16)</f>
        <v>76</v>
      </c>
      <c r="I16" s="98">
        <v>0</v>
      </c>
      <c r="J16" s="97">
        <v>69</v>
      </c>
      <c r="K16" s="97">
        <v>34</v>
      </c>
      <c r="L16" s="97">
        <v>34</v>
      </c>
      <c r="M16" s="97">
        <v>46</v>
      </c>
      <c r="N16" s="97">
        <v>27</v>
      </c>
      <c r="O16" s="191">
        <f>SUM(J16:N16)</f>
        <v>210</v>
      </c>
      <c r="P16" s="192">
        <f t="shared" si="1"/>
        <v>286</v>
      </c>
    </row>
    <row r="17" spans="3:16" ht="49.5" customHeight="1" thickBot="1">
      <c r="C17" s="138" t="s">
        <v>14</v>
      </c>
      <c r="D17" s="139"/>
      <c r="E17" s="139"/>
      <c r="F17" s="101">
        <f>F12+F16</f>
        <v>4058</v>
      </c>
      <c r="G17" s="101">
        <f>G12+G16</f>
        <v>2406</v>
      </c>
      <c r="H17" s="101">
        <f>H12+H16</f>
        <v>6464</v>
      </c>
      <c r="I17" s="193">
        <v>0</v>
      </c>
      <c r="J17" s="101">
        <f aca="true" t="shared" si="2" ref="J17:O17">J12+J16</f>
        <v>4606</v>
      </c>
      <c r="K17" s="101">
        <f t="shared" si="2"/>
        <v>2459</v>
      </c>
      <c r="L17" s="101">
        <f t="shared" si="2"/>
        <v>1961</v>
      </c>
      <c r="M17" s="101">
        <f t="shared" si="2"/>
        <v>2468</v>
      </c>
      <c r="N17" s="101">
        <f t="shared" si="2"/>
        <v>1367</v>
      </c>
      <c r="O17" s="101">
        <f t="shared" si="2"/>
        <v>12861</v>
      </c>
      <c r="P17" s="194">
        <f t="shared" si="1"/>
        <v>19325</v>
      </c>
    </row>
    <row r="18" ht="30" customHeight="1"/>
    <row r="19" spans="3:17" ht="39.75" customHeight="1">
      <c r="C19" s="59" t="s">
        <v>24</v>
      </c>
      <c r="E19" s="12"/>
      <c r="N19" s="72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11"/>
      <c r="D21" s="112"/>
      <c r="E21" s="112"/>
      <c r="F21" s="109" t="s">
        <v>15</v>
      </c>
      <c r="G21" s="110"/>
      <c r="H21" s="110"/>
      <c r="I21" s="110" t="s">
        <v>16</v>
      </c>
      <c r="J21" s="110"/>
      <c r="K21" s="110"/>
      <c r="L21" s="110"/>
      <c r="M21" s="110"/>
      <c r="N21" s="110"/>
      <c r="O21" s="110"/>
      <c r="P21" s="129" t="s">
        <v>84</v>
      </c>
      <c r="Q21" s="20"/>
    </row>
    <row r="22" spans="3:17" ht="49.5" customHeight="1">
      <c r="C22" s="115"/>
      <c r="D22" s="116"/>
      <c r="E22" s="116"/>
      <c r="F22" s="73" t="s">
        <v>7</v>
      </c>
      <c r="G22" s="73" t="s">
        <v>8</v>
      </c>
      <c r="H22" s="74" t="s">
        <v>9</v>
      </c>
      <c r="I22" s="75" t="s">
        <v>29</v>
      </c>
      <c r="J22" s="73" t="s">
        <v>1</v>
      </c>
      <c r="K22" s="76" t="s">
        <v>2</v>
      </c>
      <c r="L22" s="76" t="s">
        <v>3</v>
      </c>
      <c r="M22" s="76" t="s">
        <v>4</v>
      </c>
      <c r="N22" s="76" t="s">
        <v>5</v>
      </c>
      <c r="O22" s="77" t="s">
        <v>9</v>
      </c>
      <c r="P22" s="130"/>
      <c r="Q22" s="20"/>
    </row>
    <row r="23" spans="3:17" ht="49.5" customHeight="1">
      <c r="C23" s="91" t="s">
        <v>12</v>
      </c>
      <c r="D23" s="73"/>
      <c r="E23" s="73"/>
      <c r="F23" s="97">
        <v>1247</v>
      </c>
      <c r="G23" s="97">
        <v>1227</v>
      </c>
      <c r="H23" s="191">
        <f>SUM(F23:G23)</f>
        <v>2474</v>
      </c>
      <c r="I23" s="99"/>
      <c r="J23" s="97">
        <v>3451</v>
      </c>
      <c r="K23" s="97">
        <v>1918</v>
      </c>
      <c r="L23" s="97">
        <v>1142</v>
      </c>
      <c r="M23" s="97">
        <v>899</v>
      </c>
      <c r="N23" s="97">
        <v>370</v>
      </c>
      <c r="O23" s="191">
        <f>SUM(I23:N23)</f>
        <v>7780</v>
      </c>
      <c r="P23" s="192">
        <f>H23+O23</f>
        <v>10254</v>
      </c>
      <c r="Q23" s="20"/>
    </row>
    <row r="24" spans="3:16" ht="49.5" customHeight="1">
      <c r="C24" s="105" t="s">
        <v>13</v>
      </c>
      <c r="D24" s="106"/>
      <c r="E24" s="106"/>
      <c r="F24" s="97">
        <v>13</v>
      </c>
      <c r="G24" s="97">
        <v>18</v>
      </c>
      <c r="H24" s="191">
        <f>SUM(F24:G24)</f>
        <v>31</v>
      </c>
      <c r="I24" s="99"/>
      <c r="J24" s="97">
        <v>51</v>
      </c>
      <c r="K24" s="97">
        <v>27</v>
      </c>
      <c r="L24" s="97">
        <v>22</v>
      </c>
      <c r="M24" s="97">
        <v>21</v>
      </c>
      <c r="N24" s="97">
        <v>13</v>
      </c>
      <c r="O24" s="191">
        <f>SUM(I24:N24)</f>
        <v>134</v>
      </c>
      <c r="P24" s="192">
        <f>H24+O24</f>
        <v>165</v>
      </c>
    </row>
    <row r="25" spans="3:16" ht="49.5" customHeight="1" thickBot="1">
      <c r="C25" s="107" t="s">
        <v>14</v>
      </c>
      <c r="D25" s="108"/>
      <c r="E25" s="108"/>
      <c r="F25" s="101">
        <f>SUM(F23:F24)</f>
        <v>1260</v>
      </c>
      <c r="G25" s="101">
        <f>SUM(G23:G24)</f>
        <v>1245</v>
      </c>
      <c r="H25" s="195">
        <f>SUM(F25:G25)</f>
        <v>2505</v>
      </c>
      <c r="I25" s="196"/>
      <c r="J25" s="101">
        <f aca="true" t="shared" si="3" ref="J25:O25">SUM(J23:J24)</f>
        <v>3502</v>
      </c>
      <c r="K25" s="101">
        <f t="shared" si="3"/>
        <v>1945</v>
      </c>
      <c r="L25" s="101">
        <f t="shared" si="3"/>
        <v>1164</v>
      </c>
      <c r="M25" s="101">
        <f t="shared" si="3"/>
        <v>920</v>
      </c>
      <c r="N25" s="101">
        <f t="shared" si="3"/>
        <v>383</v>
      </c>
      <c r="O25" s="195">
        <f t="shared" si="3"/>
        <v>7914</v>
      </c>
      <c r="P25" s="194">
        <f>H25+O25</f>
        <v>10419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11"/>
      <c r="D29" s="112"/>
      <c r="E29" s="112"/>
      <c r="F29" s="109" t="s">
        <v>15</v>
      </c>
      <c r="G29" s="110"/>
      <c r="H29" s="110"/>
      <c r="I29" s="110" t="s">
        <v>16</v>
      </c>
      <c r="J29" s="110"/>
      <c r="K29" s="110"/>
      <c r="L29" s="110"/>
      <c r="M29" s="110"/>
      <c r="N29" s="110"/>
      <c r="O29" s="110"/>
      <c r="P29" s="129" t="s">
        <v>84</v>
      </c>
      <c r="Q29" s="20"/>
    </row>
    <row r="30" spans="3:17" ht="49.5" customHeight="1">
      <c r="C30" s="115"/>
      <c r="D30" s="116"/>
      <c r="E30" s="116"/>
      <c r="F30" s="73" t="s">
        <v>7</v>
      </c>
      <c r="G30" s="73" t="s">
        <v>8</v>
      </c>
      <c r="H30" s="74" t="s">
        <v>9</v>
      </c>
      <c r="I30" s="75" t="s">
        <v>29</v>
      </c>
      <c r="J30" s="73" t="s">
        <v>1</v>
      </c>
      <c r="K30" s="76" t="s">
        <v>2</v>
      </c>
      <c r="L30" s="76" t="s">
        <v>3</v>
      </c>
      <c r="M30" s="76" t="s">
        <v>4</v>
      </c>
      <c r="N30" s="76" t="s">
        <v>5</v>
      </c>
      <c r="O30" s="77" t="s">
        <v>9</v>
      </c>
      <c r="P30" s="130"/>
      <c r="Q30" s="20"/>
    </row>
    <row r="31" spans="3:17" ht="49.5" customHeight="1">
      <c r="C31" s="91" t="s">
        <v>12</v>
      </c>
      <c r="D31" s="73"/>
      <c r="E31" s="73"/>
      <c r="F31" s="97">
        <v>16</v>
      </c>
      <c r="G31" s="97">
        <v>20</v>
      </c>
      <c r="H31" s="191">
        <f>SUM(F31:G31)</f>
        <v>36</v>
      </c>
      <c r="I31" s="99"/>
      <c r="J31" s="97">
        <v>1147</v>
      </c>
      <c r="K31" s="97">
        <v>704</v>
      </c>
      <c r="L31" s="97">
        <v>557</v>
      </c>
      <c r="M31" s="97">
        <v>538</v>
      </c>
      <c r="N31" s="97">
        <v>277</v>
      </c>
      <c r="O31" s="191">
        <f>SUM(I31:N31)</f>
        <v>3223</v>
      </c>
      <c r="P31" s="192">
        <f>H31+O31</f>
        <v>3259</v>
      </c>
      <c r="Q31" s="20"/>
    </row>
    <row r="32" spans="3:16" ht="49.5" customHeight="1">
      <c r="C32" s="105" t="s">
        <v>13</v>
      </c>
      <c r="D32" s="106"/>
      <c r="E32" s="106"/>
      <c r="F32" s="97">
        <v>0</v>
      </c>
      <c r="G32" s="97">
        <v>0</v>
      </c>
      <c r="H32" s="191">
        <f>SUM(F32:G32)</f>
        <v>0</v>
      </c>
      <c r="I32" s="99"/>
      <c r="J32" s="97">
        <v>10</v>
      </c>
      <c r="K32" s="97">
        <v>5</v>
      </c>
      <c r="L32" s="97">
        <v>5</v>
      </c>
      <c r="M32" s="97">
        <v>9</v>
      </c>
      <c r="N32" s="97">
        <v>5</v>
      </c>
      <c r="O32" s="191">
        <f>SUM(I32:N32)</f>
        <v>34</v>
      </c>
      <c r="P32" s="192">
        <f>H32+O32</f>
        <v>34</v>
      </c>
    </row>
    <row r="33" spans="3:16" ht="49.5" customHeight="1" thickBot="1">
      <c r="C33" s="107" t="s">
        <v>14</v>
      </c>
      <c r="D33" s="108"/>
      <c r="E33" s="108"/>
      <c r="F33" s="101">
        <f>SUM(F31:F32)</f>
        <v>16</v>
      </c>
      <c r="G33" s="101">
        <f>SUM(G31:G32)</f>
        <v>20</v>
      </c>
      <c r="H33" s="195">
        <f>SUM(F33:G33)</f>
        <v>36</v>
      </c>
      <c r="I33" s="196"/>
      <c r="J33" s="101">
        <f>SUM(J31:J32)</f>
        <v>1157</v>
      </c>
      <c r="K33" s="101">
        <f>SUM(K31:K32)</f>
        <v>709</v>
      </c>
      <c r="L33" s="101">
        <f>SUM(L31:L32)</f>
        <v>562</v>
      </c>
      <c r="M33" s="101">
        <f>SUM(M31:M32)</f>
        <v>547</v>
      </c>
      <c r="N33" s="101">
        <f>SUM(N31:N32)</f>
        <v>282</v>
      </c>
      <c r="O33" s="195">
        <f>SUM(I33:N33)</f>
        <v>3257</v>
      </c>
      <c r="P33" s="194">
        <f>H33+O33</f>
        <v>3293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11"/>
      <c r="D37" s="112"/>
      <c r="E37" s="112"/>
      <c r="F37" s="109" t="s">
        <v>15</v>
      </c>
      <c r="G37" s="110"/>
      <c r="H37" s="110"/>
      <c r="I37" s="110" t="s">
        <v>16</v>
      </c>
      <c r="J37" s="110"/>
      <c r="K37" s="110"/>
      <c r="L37" s="110"/>
      <c r="M37" s="110"/>
      <c r="N37" s="128"/>
      <c r="O37" s="126" t="s">
        <v>84</v>
      </c>
      <c r="P37" s="20"/>
      <c r="Q37" s="20"/>
    </row>
    <row r="38" spans="3:17" ht="49.5" customHeight="1" thickBot="1">
      <c r="C38" s="113"/>
      <c r="D38" s="114"/>
      <c r="E38" s="114"/>
      <c r="F38" s="78" t="s">
        <v>7</v>
      </c>
      <c r="G38" s="78" t="s">
        <v>8</v>
      </c>
      <c r="H38" s="79" t="s">
        <v>9</v>
      </c>
      <c r="I38" s="80" t="s">
        <v>1</v>
      </c>
      <c r="J38" s="78" t="s">
        <v>2</v>
      </c>
      <c r="K38" s="81" t="s">
        <v>3</v>
      </c>
      <c r="L38" s="81" t="s">
        <v>4</v>
      </c>
      <c r="M38" s="81" t="s">
        <v>5</v>
      </c>
      <c r="N38" s="82" t="s">
        <v>11</v>
      </c>
      <c r="O38" s="127"/>
      <c r="P38" s="20"/>
      <c r="Q38" s="20"/>
    </row>
    <row r="39" spans="3:17" ht="49.5" customHeight="1">
      <c r="C39" s="88" t="s">
        <v>17</v>
      </c>
      <c r="D39" s="68"/>
      <c r="E39" s="68"/>
      <c r="F39" s="197">
        <f>SUM(F40:F41)</f>
        <v>0</v>
      </c>
      <c r="G39" s="197">
        <f>SUM(G40:G41)</f>
        <v>0</v>
      </c>
      <c r="H39" s="198">
        <f aca="true" t="shared" si="4" ref="H39:H51">SUM(F39:G39)</f>
        <v>0</v>
      </c>
      <c r="I39" s="199">
        <f>SUM(I40:I41)</f>
        <v>3</v>
      </c>
      <c r="J39" s="197">
        <f>SUM(J40:J41)</f>
        <v>8</v>
      </c>
      <c r="K39" s="197">
        <f>SUM(K40:K41)</f>
        <v>200</v>
      </c>
      <c r="L39" s="197">
        <f>SUM(L40:L41)</f>
        <v>517</v>
      </c>
      <c r="M39" s="197">
        <f>SUM(M40:M41)</f>
        <v>347</v>
      </c>
      <c r="N39" s="198">
        <f aca="true" t="shared" si="5" ref="N39:N47">SUM(I39:M39)</f>
        <v>1075</v>
      </c>
      <c r="O39" s="200">
        <f>H39+N39</f>
        <v>1075</v>
      </c>
      <c r="P39" s="20"/>
      <c r="Q39" s="20"/>
    </row>
    <row r="40" spans="3:15" ht="49.5" customHeight="1">
      <c r="C40" s="105" t="s">
        <v>12</v>
      </c>
      <c r="D40" s="106"/>
      <c r="E40" s="106"/>
      <c r="F40" s="97">
        <v>0</v>
      </c>
      <c r="G40" s="97">
        <v>0</v>
      </c>
      <c r="H40" s="191">
        <f t="shared" si="4"/>
        <v>0</v>
      </c>
      <c r="I40" s="100">
        <v>3</v>
      </c>
      <c r="J40" s="97">
        <v>8</v>
      </c>
      <c r="K40" s="97">
        <v>198</v>
      </c>
      <c r="L40" s="97">
        <v>517</v>
      </c>
      <c r="M40" s="97">
        <v>347</v>
      </c>
      <c r="N40" s="191">
        <f>SUM(I40:M40)</f>
        <v>1073</v>
      </c>
      <c r="O40" s="192">
        <f aca="true" t="shared" si="6" ref="O40:O50">H40+N40</f>
        <v>1073</v>
      </c>
    </row>
    <row r="41" spans="3:15" ht="49.5" customHeight="1" thickBot="1">
      <c r="C41" s="107" t="s">
        <v>13</v>
      </c>
      <c r="D41" s="108"/>
      <c r="E41" s="108"/>
      <c r="F41" s="101">
        <v>0</v>
      </c>
      <c r="G41" s="101">
        <v>0</v>
      </c>
      <c r="H41" s="195">
        <f t="shared" si="4"/>
        <v>0</v>
      </c>
      <c r="I41" s="102">
        <v>0</v>
      </c>
      <c r="J41" s="101">
        <v>0</v>
      </c>
      <c r="K41" s="101">
        <v>2</v>
      </c>
      <c r="L41" s="101">
        <v>0</v>
      </c>
      <c r="M41" s="101">
        <v>0</v>
      </c>
      <c r="N41" s="195">
        <f t="shared" si="5"/>
        <v>2</v>
      </c>
      <c r="O41" s="194">
        <f t="shared" si="6"/>
        <v>2</v>
      </c>
    </row>
    <row r="42" spans="3:15" ht="49.5" customHeight="1">
      <c r="C42" s="119" t="s">
        <v>30</v>
      </c>
      <c r="D42" s="120"/>
      <c r="E42" s="120"/>
      <c r="F42" s="197">
        <f>SUM(F43:F44)</f>
        <v>0</v>
      </c>
      <c r="G42" s="197">
        <f>SUM(G43:G44)</f>
        <v>0</v>
      </c>
      <c r="H42" s="198">
        <f t="shared" si="4"/>
        <v>0</v>
      </c>
      <c r="I42" s="199">
        <f>SUM(I43:I44)</f>
        <v>144</v>
      </c>
      <c r="J42" s="197">
        <f>SUM(J43:J44)</f>
        <v>129</v>
      </c>
      <c r="K42" s="197">
        <f>SUM(K43:K44)</f>
        <v>168</v>
      </c>
      <c r="L42" s="197">
        <f>SUM(L43:L44)</f>
        <v>222</v>
      </c>
      <c r="M42" s="197">
        <f>SUM(M43:M44)</f>
        <v>93</v>
      </c>
      <c r="N42" s="191">
        <f t="shared" si="5"/>
        <v>756</v>
      </c>
      <c r="O42" s="200">
        <f t="shared" si="6"/>
        <v>756</v>
      </c>
    </row>
    <row r="43" spans="3:15" ht="49.5" customHeight="1">
      <c r="C43" s="105" t="s">
        <v>12</v>
      </c>
      <c r="D43" s="106"/>
      <c r="E43" s="106"/>
      <c r="F43" s="97">
        <v>0</v>
      </c>
      <c r="G43" s="97">
        <v>0</v>
      </c>
      <c r="H43" s="191">
        <f t="shared" si="4"/>
        <v>0</v>
      </c>
      <c r="I43" s="100">
        <v>143</v>
      </c>
      <c r="J43" s="97">
        <v>129</v>
      </c>
      <c r="K43" s="97">
        <v>166</v>
      </c>
      <c r="L43" s="97">
        <v>212</v>
      </c>
      <c r="M43" s="97">
        <v>92</v>
      </c>
      <c r="N43" s="191">
        <f t="shared" si="5"/>
        <v>742</v>
      </c>
      <c r="O43" s="192">
        <f t="shared" si="6"/>
        <v>742</v>
      </c>
    </row>
    <row r="44" spans="3:15" ht="49.5" customHeight="1" thickBot="1">
      <c r="C44" s="107" t="s">
        <v>13</v>
      </c>
      <c r="D44" s="108"/>
      <c r="E44" s="108"/>
      <c r="F44" s="101">
        <v>0</v>
      </c>
      <c r="G44" s="101">
        <v>0</v>
      </c>
      <c r="H44" s="195">
        <f t="shared" si="4"/>
        <v>0</v>
      </c>
      <c r="I44" s="102">
        <v>1</v>
      </c>
      <c r="J44" s="101">
        <v>0</v>
      </c>
      <c r="K44" s="101">
        <v>2</v>
      </c>
      <c r="L44" s="101">
        <v>10</v>
      </c>
      <c r="M44" s="101">
        <v>1</v>
      </c>
      <c r="N44" s="195">
        <f t="shared" si="5"/>
        <v>14</v>
      </c>
      <c r="O44" s="194">
        <f t="shared" si="6"/>
        <v>14</v>
      </c>
    </row>
    <row r="45" spans="3:15" ht="49.5" customHeight="1">
      <c r="C45" s="119" t="s">
        <v>18</v>
      </c>
      <c r="D45" s="120"/>
      <c r="E45" s="120"/>
      <c r="F45" s="197">
        <f>SUM(F46:F47)</f>
        <v>0</v>
      </c>
      <c r="G45" s="197">
        <f>SUM(G46:G47)</f>
        <v>0</v>
      </c>
      <c r="H45" s="198">
        <f t="shared" si="4"/>
        <v>0</v>
      </c>
      <c r="I45" s="199">
        <f>SUM(I46:I47)</f>
        <v>1</v>
      </c>
      <c r="J45" s="197">
        <f>SUM(J46:J47)</f>
        <v>2</v>
      </c>
      <c r="K45" s="197">
        <f>SUM(K46:K47)</f>
        <v>6</v>
      </c>
      <c r="L45" s="197">
        <f>SUM(L46:L47)</f>
        <v>17</v>
      </c>
      <c r="M45" s="197">
        <f>SUM(M46:M47)</f>
        <v>6</v>
      </c>
      <c r="N45" s="198">
        <f>SUM(I45:M45)</f>
        <v>32</v>
      </c>
      <c r="O45" s="200">
        <f t="shared" si="6"/>
        <v>32</v>
      </c>
    </row>
    <row r="46" spans="3:15" ht="49.5" customHeight="1">
      <c r="C46" s="105" t="s">
        <v>12</v>
      </c>
      <c r="D46" s="106"/>
      <c r="E46" s="106"/>
      <c r="F46" s="97">
        <v>0</v>
      </c>
      <c r="G46" s="97">
        <v>0</v>
      </c>
      <c r="H46" s="191">
        <f t="shared" si="4"/>
        <v>0</v>
      </c>
      <c r="I46" s="100">
        <v>1</v>
      </c>
      <c r="J46" s="97">
        <v>2</v>
      </c>
      <c r="K46" s="97">
        <v>6</v>
      </c>
      <c r="L46" s="97">
        <v>17</v>
      </c>
      <c r="M46" s="97">
        <v>6</v>
      </c>
      <c r="N46" s="191">
        <f t="shared" si="5"/>
        <v>32</v>
      </c>
      <c r="O46" s="192">
        <f>H46+N46</f>
        <v>32</v>
      </c>
    </row>
    <row r="47" spans="3:15" ht="49.5" customHeight="1" thickBot="1">
      <c r="C47" s="107" t="s">
        <v>13</v>
      </c>
      <c r="D47" s="108"/>
      <c r="E47" s="108"/>
      <c r="F47" s="101">
        <v>0</v>
      </c>
      <c r="G47" s="101">
        <v>0</v>
      </c>
      <c r="H47" s="195">
        <f t="shared" si="4"/>
        <v>0</v>
      </c>
      <c r="I47" s="102">
        <v>0</v>
      </c>
      <c r="J47" s="101">
        <v>0</v>
      </c>
      <c r="K47" s="101">
        <v>0</v>
      </c>
      <c r="L47" s="101">
        <v>0</v>
      </c>
      <c r="M47" s="101">
        <v>0</v>
      </c>
      <c r="N47" s="195">
        <f t="shared" si="5"/>
        <v>0</v>
      </c>
      <c r="O47" s="194">
        <f t="shared" si="6"/>
        <v>0</v>
      </c>
    </row>
    <row r="48" spans="3:15" ht="49.5" customHeight="1">
      <c r="C48" s="119" t="s">
        <v>76</v>
      </c>
      <c r="D48" s="120"/>
      <c r="E48" s="120"/>
      <c r="F48" s="197">
        <f>SUM(F49:F50)</f>
        <v>0</v>
      </c>
      <c r="G48" s="197">
        <f>SUM(G49:G50)</f>
        <v>0</v>
      </c>
      <c r="H48" s="198">
        <f>SUM(F48:G48)</f>
        <v>0</v>
      </c>
      <c r="I48" s="199">
        <f>SUM(I49:I50)</f>
        <v>3</v>
      </c>
      <c r="J48" s="197">
        <f>SUM(J49:J50)</f>
        <v>12</v>
      </c>
      <c r="K48" s="197">
        <f>SUM(K49:K50)</f>
        <v>29</v>
      </c>
      <c r="L48" s="197">
        <f>SUM(L49:L50)</f>
        <v>169</v>
      </c>
      <c r="M48" s="197">
        <f>SUM(M49:M50)</f>
        <v>101</v>
      </c>
      <c r="N48" s="198">
        <f>SUM(I48:M48)</f>
        <v>314</v>
      </c>
      <c r="O48" s="200">
        <f>H48+N48</f>
        <v>314</v>
      </c>
    </row>
    <row r="49" spans="3:15" ht="49.5" customHeight="1">
      <c r="C49" s="105" t="s">
        <v>12</v>
      </c>
      <c r="D49" s="106"/>
      <c r="E49" s="106"/>
      <c r="F49" s="97">
        <v>0</v>
      </c>
      <c r="G49" s="97">
        <v>0</v>
      </c>
      <c r="H49" s="191">
        <f t="shared" si="4"/>
        <v>0</v>
      </c>
      <c r="I49" s="100">
        <v>3</v>
      </c>
      <c r="J49" s="97">
        <v>12</v>
      </c>
      <c r="K49" s="97">
        <v>29</v>
      </c>
      <c r="L49" s="97">
        <v>165</v>
      </c>
      <c r="M49" s="97">
        <v>99</v>
      </c>
      <c r="N49" s="191">
        <f>SUM(I49:M49)</f>
        <v>308</v>
      </c>
      <c r="O49" s="192">
        <f t="shared" si="6"/>
        <v>308</v>
      </c>
    </row>
    <row r="50" spans="3:15" ht="49.5" customHeight="1" thickBot="1">
      <c r="C50" s="107" t="s">
        <v>13</v>
      </c>
      <c r="D50" s="108"/>
      <c r="E50" s="108"/>
      <c r="F50" s="101">
        <v>0</v>
      </c>
      <c r="G50" s="101">
        <v>0</v>
      </c>
      <c r="H50" s="195">
        <f t="shared" si="4"/>
        <v>0</v>
      </c>
      <c r="I50" s="102">
        <v>0</v>
      </c>
      <c r="J50" s="101">
        <v>0</v>
      </c>
      <c r="K50" s="101">
        <v>0</v>
      </c>
      <c r="L50" s="101">
        <v>4</v>
      </c>
      <c r="M50" s="101">
        <v>2</v>
      </c>
      <c r="N50" s="195">
        <f>SUM(I50:M50)</f>
        <v>6</v>
      </c>
      <c r="O50" s="194">
        <f t="shared" si="6"/>
        <v>6</v>
      </c>
    </row>
    <row r="51" spans="3:15" ht="49.5" customHeight="1" thickBot="1">
      <c r="C51" s="117" t="s">
        <v>14</v>
      </c>
      <c r="D51" s="118"/>
      <c r="E51" s="118"/>
      <c r="F51" s="103">
        <v>0</v>
      </c>
      <c r="G51" s="103">
        <v>0</v>
      </c>
      <c r="H51" s="201">
        <f t="shared" si="4"/>
        <v>0</v>
      </c>
      <c r="I51" s="104">
        <v>151</v>
      </c>
      <c r="J51" s="103">
        <v>151</v>
      </c>
      <c r="K51" s="103">
        <v>401</v>
      </c>
      <c r="L51" s="103">
        <v>921</v>
      </c>
      <c r="M51" s="103">
        <v>546</v>
      </c>
      <c r="N51" s="201">
        <f>SUM(I51:M51)</f>
        <v>2170</v>
      </c>
      <c r="O51" s="202">
        <f>H51+N51</f>
        <v>2170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E59" sqref="E59"/>
      <selection pane="bottomLeft" activeCell="E59" sqref="E59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9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94" t="s">
        <v>7</v>
      </c>
      <c r="G8" s="9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66">
        <f>SUM(F11,F17,F20,F25,F29,F30)</f>
        <v>2660</v>
      </c>
      <c r="G10" s="166">
        <f>SUM(G11,G17,G20,G25,G29,G30)</f>
        <v>2745</v>
      </c>
      <c r="H10" s="167">
        <f>SUM(F10:G10)</f>
        <v>5405</v>
      </c>
      <c r="I10" s="168"/>
      <c r="J10" s="166">
        <f>SUM(J11,J17,J20,J25,J29,J30)</f>
        <v>9933</v>
      </c>
      <c r="K10" s="166">
        <f>SUM(K11,K17,K20,K25,K29,K30)</f>
        <v>6170</v>
      </c>
      <c r="L10" s="166">
        <f>SUM(L11,L17,L20,L25,L29,L30)</f>
        <v>3782</v>
      </c>
      <c r="M10" s="166">
        <f>SUM(M11,M17,M20,M25,M29,M30)</f>
        <v>3113</v>
      </c>
      <c r="N10" s="166">
        <f>SUM(N11,N17,N20,N25,N29,N30)</f>
        <v>1386</v>
      </c>
      <c r="O10" s="167">
        <f>SUM(I10:N10)</f>
        <v>24384</v>
      </c>
      <c r="P10" s="169">
        <f>SUM(O10,H10)</f>
        <v>29789</v>
      </c>
      <c r="Q10" s="20"/>
    </row>
    <row r="11" spans="3:16" ht="30" customHeight="1">
      <c r="C11" s="28"/>
      <c r="D11" s="29" t="s">
        <v>38</v>
      </c>
      <c r="E11" s="30"/>
      <c r="F11" s="170">
        <f>SUM(F12:F16)</f>
        <v>145</v>
      </c>
      <c r="G11" s="170">
        <f>SUM(G12:G16)</f>
        <v>187</v>
      </c>
      <c r="H11" s="171">
        <f aca="true" t="shared" si="0" ref="H11:H74">SUM(F11:G11)</f>
        <v>332</v>
      </c>
      <c r="I11" s="172"/>
      <c r="J11" s="170">
        <f>SUM(J12:J16)</f>
        <v>2441</v>
      </c>
      <c r="K11" s="170">
        <f>SUM(K12:K16)</f>
        <v>1538</v>
      </c>
      <c r="L11" s="170">
        <f>SUM(L12:L16)</f>
        <v>980</v>
      </c>
      <c r="M11" s="170">
        <f>SUM(M12:M16)</f>
        <v>906</v>
      </c>
      <c r="N11" s="170">
        <f>SUM(N12:N16)</f>
        <v>516</v>
      </c>
      <c r="O11" s="171">
        <f aca="true" t="shared" si="1" ref="O11:O74">SUM(I11:N11)</f>
        <v>6381</v>
      </c>
      <c r="P11" s="173">
        <f aca="true" t="shared" si="2" ref="P11:P74">SUM(O11,H11)</f>
        <v>6713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71">
        <f>SUM(F12:G12)</f>
        <v>0</v>
      </c>
      <c r="I12" s="83"/>
      <c r="J12" s="52">
        <v>1231</v>
      </c>
      <c r="K12" s="52">
        <v>589</v>
      </c>
      <c r="L12" s="52">
        <v>298</v>
      </c>
      <c r="M12" s="52">
        <v>222</v>
      </c>
      <c r="N12" s="52">
        <v>126</v>
      </c>
      <c r="O12" s="171">
        <f t="shared" si="1"/>
        <v>2466</v>
      </c>
      <c r="P12" s="173">
        <f t="shared" si="2"/>
        <v>2466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2</v>
      </c>
      <c r="H13" s="171">
        <f t="shared" si="0"/>
        <v>2</v>
      </c>
      <c r="I13" s="83"/>
      <c r="J13" s="52">
        <v>2</v>
      </c>
      <c r="K13" s="52">
        <v>8</v>
      </c>
      <c r="L13" s="52">
        <v>23</v>
      </c>
      <c r="M13" s="52">
        <v>36</v>
      </c>
      <c r="N13" s="52">
        <v>50</v>
      </c>
      <c r="O13" s="171">
        <f t="shared" si="1"/>
        <v>119</v>
      </c>
      <c r="P13" s="173">
        <f t="shared" si="2"/>
        <v>121</v>
      </c>
    </row>
    <row r="14" spans="3:16" ht="30" customHeight="1">
      <c r="C14" s="28"/>
      <c r="D14" s="29"/>
      <c r="E14" s="31" t="s">
        <v>41</v>
      </c>
      <c r="F14" s="52">
        <v>53</v>
      </c>
      <c r="G14" s="52">
        <v>67</v>
      </c>
      <c r="H14" s="171">
        <f t="shared" si="0"/>
        <v>120</v>
      </c>
      <c r="I14" s="83"/>
      <c r="J14" s="52">
        <v>249</v>
      </c>
      <c r="K14" s="52">
        <v>159</v>
      </c>
      <c r="L14" s="52">
        <v>127</v>
      </c>
      <c r="M14" s="52">
        <v>142</v>
      </c>
      <c r="N14" s="52">
        <v>95</v>
      </c>
      <c r="O14" s="171">
        <f t="shared" si="1"/>
        <v>772</v>
      </c>
      <c r="P14" s="173">
        <f t="shared" si="2"/>
        <v>892</v>
      </c>
    </row>
    <row r="15" spans="3:16" ht="30" customHeight="1">
      <c r="C15" s="28"/>
      <c r="D15" s="29"/>
      <c r="E15" s="31" t="s">
        <v>42</v>
      </c>
      <c r="F15" s="52">
        <v>33</v>
      </c>
      <c r="G15" s="52">
        <v>58</v>
      </c>
      <c r="H15" s="171">
        <f t="shared" si="0"/>
        <v>91</v>
      </c>
      <c r="I15" s="83"/>
      <c r="J15" s="52">
        <v>163</v>
      </c>
      <c r="K15" s="52">
        <v>110</v>
      </c>
      <c r="L15" s="52">
        <v>75</v>
      </c>
      <c r="M15" s="52">
        <v>63</v>
      </c>
      <c r="N15" s="52">
        <v>23</v>
      </c>
      <c r="O15" s="171">
        <f t="shared" si="1"/>
        <v>434</v>
      </c>
      <c r="P15" s="173">
        <f t="shared" si="2"/>
        <v>525</v>
      </c>
    </row>
    <row r="16" spans="3:16" ht="30" customHeight="1">
      <c r="C16" s="28"/>
      <c r="D16" s="29"/>
      <c r="E16" s="31" t="s">
        <v>43</v>
      </c>
      <c r="F16" s="52">
        <v>59</v>
      </c>
      <c r="G16" s="52">
        <v>60</v>
      </c>
      <c r="H16" s="171">
        <f t="shared" si="0"/>
        <v>119</v>
      </c>
      <c r="I16" s="83"/>
      <c r="J16" s="52">
        <v>796</v>
      </c>
      <c r="K16" s="52">
        <v>672</v>
      </c>
      <c r="L16" s="52">
        <v>457</v>
      </c>
      <c r="M16" s="52">
        <v>443</v>
      </c>
      <c r="N16" s="52">
        <v>222</v>
      </c>
      <c r="O16" s="171">
        <f t="shared" si="1"/>
        <v>2590</v>
      </c>
      <c r="P16" s="173">
        <f t="shared" si="2"/>
        <v>2709</v>
      </c>
    </row>
    <row r="17" spans="3:16" ht="30" customHeight="1">
      <c r="C17" s="28"/>
      <c r="D17" s="32" t="s">
        <v>44</v>
      </c>
      <c r="E17" s="33"/>
      <c r="F17" s="170">
        <f>SUM(F18:F19)</f>
        <v>310</v>
      </c>
      <c r="G17" s="170">
        <f>SUM(G18:G19)</f>
        <v>275</v>
      </c>
      <c r="H17" s="171">
        <f t="shared" si="0"/>
        <v>585</v>
      </c>
      <c r="I17" s="172"/>
      <c r="J17" s="170">
        <f>SUM(J18:J19)</f>
        <v>2108</v>
      </c>
      <c r="K17" s="170">
        <f>SUM(K18:K19)</f>
        <v>1187</v>
      </c>
      <c r="L17" s="170">
        <f>SUM(L18:L19)</f>
        <v>618</v>
      </c>
      <c r="M17" s="170">
        <f>SUM(M18:M19)</f>
        <v>479</v>
      </c>
      <c r="N17" s="170">
        <f>SUM(N18:N19)</f>
        <v>163</v>
      </c>
      <c r="O17" s="171">
        <f t="shared" si="1"/>
        <v>4555</v>
      </c>
      <c r="P17" s="173">
        <f t="shared" si="2"/>
        <v>5140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71">
        <f t="shared" si="0"/>
        <v>0</v>
      </c>
      <c r="I18" s="83"/>
      <c r="J18" s="52">
        <v>1628</v>
      </c>
      <c r="K18" s="52">
        <v>925</v>
      </c>
      <c r="L18" s="52">
        <v>484</v>
      </c>
      <c r="M18" s="52">
        <v>396</v>
      </c>
      <c r="N18" s="52">
        <v>142</v>
      </c>
      <c r="O18" s="171">
        <f t="shared" si="1"/>
        <v>3575</v>
      </c>
      <c r="P18" s="173">
        <f t="shared" si="2"/>
        <v>3575</v>
      </c>
    </row>
    <row r="19" spans="3:16" ht="30" customHeight="1">
      <c r="C19" s="28"/>
      <c r="D19" s="29"/>
      <c r="E19" s="31" t="s">
        <v>46</v>
      </c>
      <c r="F19" s="52">
        <v>310</v>
      </c>
      <c r="G19" s="52">
        <v>275</v>
      </c>
      <c r="H19" s="171">
        <f t="shared" si="0"/>
        <v>585</v>
      </c>
      <c r="I19" s="83"/>
      <c r="J19" s="52">
        <v>480</v>
      </c>
      <c r="K19" s="52">
        <v>262</v>
      </c>
      <c r="L19" s="52">
        <v>134</v>
      </c>
      <c r="M19" s="52">
        <v>83</v>
      </c>
      <c r="N19" s="52">
        <v>21</v>
      </c>
      <c r="O19" s="171">
        <f t="shared" si="1"/>
        <v>980</v>
      </c>
      <c r="P19" s="173">
        <f t="shared" si="2"/>
        <v>1565</v>
      </c>
    </row>
    <row r="20" spans="3:16" ht="30" customHeight="1">
      <c r="C20" s="28"/>
      <c r="D20" s="32" t="s">
        <v>47</v>
      </c>
      <c r="E20" s="33"/>
      <c r="F20" s="170">
        <f>SUM(F21:F24)</f>
        <v>10</v>
      </c>
      <c r="G20" s="170">
        <f>SUM(G21:G24)</f>
        <v>8</v>
      </c>
      <c r="H20" s="171">
        <f t="shared" si="0"/>
        <v>18</v>
      </c>
      <c r="I20" s="172"/>
      <c r="J20" s="170">
        <f>SUM(J21:J24)</f>
        <v>125</v>
      </c>
      <c r="K20" s="170">
        <f>SUM(K21:K24)</f>
        <v>127</v>
      </c>
      <c r="L20" s="170">
        <f>SUM(L21:L24)</f>
        <v>171</v>
      </c>
      <c r="M20" s="170">
        <f>SUM(M21:M24)</f>
        <v>148</v>
      </c>
      <c r="N20" s="170">
        <f>SUM(N21:N24)</f>
        <v>62</v>
      </c>
      <c r="O20" s="171">
        <f t="shared" si="1"/>
        <v>633</v>
      </c>
      <c r="P20" s="173">
        <f t="shared" si="2"/>
        <v>651</v>
      </c>
    </row>
    <row r="21" spans="3:16" ht="30" customHeight="1">
      <c r="C21" s="28"/>
      <c r="D21" s="29"/>
      <c r="E21" s="31" t="s">
        <v>48</v>
      </c>
      <c r="F21" s="52">
        <v>8</v>
      </c>
      <c r="G21" s="52">
        <v>7</v>
      </c>
      <c r="H21" s="171">
        <f t="shared" si="0"/>
        <v>15</v>
      </c>
      <c r="I21" s="83"/>
      <c r="J21" s="52">
        <v>101</v>
      </c>
      <c r="K21" s="52">
        <v>107</v>
      </c>
      <c r="L21" s="52">
        <v>154</v>
      </c>
      <c r="M21" s="52">
        <v>138</v>
      </c>
      <c r="N21" s="52">
        <v>55</v>
      </c>
      <c r="O21" s="171">
        <f t="shared" si="1"/>
        <v>555</v>
      </c>
      <c r="P21" s="173">
        <f t="shared" si="2"/>
        <v>570</v>
      </c>
    </row>
    <row r="22" spans="3:16" ht="30" customHeight="1">
      <c r="C22" s="28"/>
      <c r="D22" s="29"/>
      <c r="E22" s="34" t="s">
        <v>49</v>
      </c>
      <c r="F22" s="52">
        <v>2</v>
      </c>
      <c r="G22" s="52">
        <v>1</v>
      </c>
      <c r="H22" s="171">
        <f t="shared" si="0"/>
        <v>3</v>
      </c>
      <c r="I22" s="83"/>
      <c r="J22" s="52">
        <v>24</v>
      </c>
      <c r="K22" s="52">
        <v>20</v>
      </c>
      <c r="L22" s="52">
        <v>17</v>
      </c>
      <c r="M22" s="52">
        <v>10</v>
      </c>
      <c r="N22" s="52">
        <v>7</v>
      </c>
      <c r="O22" s="171">
        <f t="shared" si="1"/>
        <v>78</v>
      </c>
      <c r="P22" s="173">
        <f t="shared" si="2"/>
        <v>81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71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71">
        <f t="shared" si="1"/>
        <v>0</v>
      </c>
      <c r="P23" s="173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71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71">
        <f t="shared" si="1"/>
        <v>0</v>
      </c>
      <c r="P24" s="173">
        <f t="shared" si="2"/>
        <v>0</v>
      </c>
    </row>
    <row r="25" spans="3:16" ht="30" customHeight="1">
      <c r="C25" s="28"/>
      <c r="D25" s="32" t="s">
        <v>51</v>
      </c>
      <c r="E25" s="33"/>
      <c r="F25" s="170">
        <f>SUM(F26:F28)</f>
        <v>994</v>
      </c>
      <c r="G25" s="170">
        <f>SUM(G26:G28)</f>
        <v>1061</v>
      </c>
      <c r="H25" s="171">
        <f t="shared" si="0"/>
        <v>2055</v>
      </c>
      <c r="I25" s="172"/>
      <c r="J25" s="170">
        <f>SUM(J26:J28)</f>
        <v>1832</v>
      </c>
      <c r="K25" s="170">
        <f>SUM(K26:K28)</f>
        <v>1430</v>
      </c>
      <c r="L25" s="170">
        <f>SUM(L26:L28)</f>
        <v>900</v>
      </c>
      <c r="M25" s="170">
        <f>SUM(M26:M28)</f>
        <v>697</v>
      </c>
      <c r="N25" s="170">
        <f>SUM(N26:N28)</f>
        <v>278</v>
      </c>
      <c r="O25" s="171">
        <f t="shared" si="1"/>
        <v>5137</v>
      </c>
      <c r="P25" s="173">
        <f t="shared" si="2"/>
        <v>7192</v>
      </c>
    </row>
    <row r="26" spans="3:16" ht="30" customHeight="1">
      <c r="C26" s="28"/>
      <c r="D26" s="29"/>
      <c r="E26" s="34" t="s">
        <v>52</v>
      </c>
      <c r="F26" s="52">
        <v>922</v>
      </c>
      <c r="G26" s="52">
        <v>1021</v>
      </c>
      <c r="H26" s="171">
        <f t="shared" si="0"/>
        <v>1943</v>
      </c>
      <c r="I26" s="83"/>
      <c r="J26" s="52">
        <v>1776</v>
      </c>
      <c r="K26" s="52">
        <v>1405</v>
      </c>
      <c r="L26" s="52">
        <v>873</v>
      </c>
      <c r="M26" s="52">
        <v>679</v>
      </c>
      <c r="N26" s="52">
        <v>274</v>
      </c>
      <c r="O26" s="171">
        <f t="shared" si="1"/>
        <v>5007</v>
      </c>
      <c r="P26" s="173">
        <f t="shared" si="2"/>
        <v>6950</v>
      </c>
    </row>
    <row r="27" spans="3:16" ht="30" customHeight="1">
      <c r="C27" s="28"/>
      <c r="D27" s="29"/>
      <c r="E27" s="34" t="s">
        <v>53</v>
      </c>
      <c r="F27" s="52">
        <v>24</v>
      </c>
      <c r="G27" s="52">
        <v>22</v>
      </c>
      <c r="H27" s="171">
        <f t="shared" si="0"/>
        <v>46</v>
      </c>
      <c r="I27" s="83"/>
      <c r="J27" s="52">
        <v>22</v>
      </c>
      <c r="K27" s="52">
        <v>12</v>
      </c>
      <c r="L27" s="52">
        <v>17</v>
      </c>
      <c r="M27" s="52">
        <v>10</v>
      </c>
      <c r="N27" s="52">
        <v>4</v>
      </c>
      <c r="O27" s="171">
        <f t="shared" si="1"/>
        <v>65</v>
      </c>
      <c r="P27" s="173">
        <f t="shared" si="2"/>
        <v>111</v>
      </c>
    </row>
    <row r="28" spans="3:16" ht="30" customHeight="1">
      <c r="C28" s="28"/>
      <c r="D28" s="29"/>
      <c r="E28" s="34" t="s">
        <v>54</v>
      </c>
      <c r="F28" s="52">
        <v>48</v>
      </c>
      <c r="G28" s="52">
        <v>18</v>
      </c>
      <c r="H28" s="171">
        <f t="shared" si="0"/>
        <v>66</v>
      </c>
      <c r="I28" s="83"/>
      <c r="J28" s="52">
        <v>34</v>
      </c>
      <c r="K28" s="52">
        <v>13</v>
      </c>
      <c r="L28" s="52">
        <v>10</v>
      </c>
      <c r="M28" s="52">
        <v>8</v>
      </c>
      <c r="N28" s="52">
        <v>0</v>
      </c>
      <c r="O28" s="171">
        <f t="shared" si="1"/>
        <v>65</v>
      </c>
      <c r="P28" s="173">
        <f t="shared" si="2"/>
        <v>131</v>
      </c>
    </row>
    <row r="29" spans="3:16" ht="30" customHeight="1">
      <c r="C29" s="28"/>
      <c r="D29" s="36" t="s">
        <v>55</v>
      </c>
      <c r="E29" s="37"/>
      <c r="F29" s="52">
        <v>20</v>
      </c>
      <c r="G29" s="52">
        <v>10</v>
      </c>
      <c r="H29" s="171">
        <f t="shared" si="0"/>
        <v>30</v>
      </c>
      <c r="I29" s="83"/>
      <c r="J29" s="52">
        <v>80</v>
      </c>
      <c r="K29" s="52">
        <v>67</v>
      </c>
      <c r="L29" s="52">
        <v>56</v>
      </c>
      <c r="M29" s="52">
        <v>57</v>
      </c>
      <c r="N29" s="52">
        <v>27</v>
      </c>
      <c r="O29" s="171">
        <f t="shared" si="1"/>
        <v>287</v>
      </c>
      <c r="P29" s="173">
        <f t="shared" si="2"/>
        <v>317</v>
      </c>
    </row>
    <row r="30" spans="3:16" ht="30" customHeight="1" thickBot="1">
      <c r="C30" s="38"/>
      <c r="D30" s="39" t="s">
        <v>56</v>
      </c>
      <c r="E30" s="40"/>
      <c r="F30" s="54">
        <v>1181</v>
      </c>
      <c r="G30" s="54">
        <v>1204</v>
      </c>
      <c r="H30" s="174">
        <f t="shared" si="0"/>
        <v>2385</v>
      </c>
      <c r="I30" s="84"/>
      <c r="J30" s="54">
        <v>3347</v>
      </c>
      <c r="K30" s="54">
        <v>1821</v>
      </c>
      <c r="L30" s="54">
        <v>1057</v>
      </c>
      <c r="M30" s="54">
        <v>826</v>
      </c>
      <c r="N30" s="54">
        <v>340</v>
      </c>
      <c r="O30" s="174">
        <f t="shared" si="1"/>
        <v>7391</v>
      </c>
      <c r="P30" s="175">
        <f t="shared" si="2"/>
        <v>9776</v>
      </c>
    </row>
    <row r="31" spans="3:16" ht="30" customHeight="1">
      <c r="C31" s="25" t="s">
        <v>57</v>
      </c>
      <c r="D31" s="41"/>
      <c r="E31" s="42"/>
      <c r="F31" s="166">
        <f>SUM(F32:F40)</f>
        <v>16</v>
      </c>
      <c r="G31" s="166">
        <f>SUM(G32:G40)</f>
        <v>21</v>
      </c>
      <c r="H31" s="167">
        <f t="shared" si="0"/>
        <v>37</v>
      </c>
      <c r="I31" s="168"/>
      <c r="J31" s="166">
        <f>SUM(J32:J40)</f>
        <v>1242</v>
      </c>
      <c r="K31" s="166">
        <f>SUM(K32:K40)</f>
        <v>782</v>
      </c>
      <c r="L31" s="166">
        <f>SUM(L32:L40)</f>
        <v>640</v>
      </c>
      <c r="M31" s="166">
        <f>SUM(M32:M40)</f>
        <v>586</v>
      </c>
      <c r="N31" s="166">
        <f>SUM(N32:N40)</f>
        <v>289</v>
      </c>
      <c r="O31" s="167">
        <f t="shared" si="1"/>
        <v>3539</v>
      </c>
      <c r="P31" s="169">
        <f t="shared" si="2"/>
        <v>3576</v>
      </c>
    </row>
    <row r="32" spans="3:16" ht="30" customHeight="1">
      <c r="C32" s="43"/>
      <c r="D32" s="36" t="s">
        <v>58</v>
      </c>
      <c r="E32" s="37"/>
      <c r="F32" s="95">
        <v>0</v>
      </c>
      <c r="G32" s="95">
        <v>0</v>
      </c>
      <c r="H32" s="176">
        <f t="shared" si="0"/>
        <v>0</v>
      </c>
      <c r="I32" s="53"/>
      <c r="J32" s="95">
        <v>85</v>
      </c>
      <c r="K32" s="95">
        <v>149</v>
      </c>
      <c r="L32" s="95">
        <v>109</v>
      </c>
      <c r="M32" s="95">
        <v>93</v>
      </c>
      <c r="N32" s="95">
        <v>15</v>
      </c>
      <c r="O32" s="176">
        <f t="shared" si="1"/>
        <v>451</v>
      </c>
      <c r="P32" s="177">
        <f t="shared" si="2"/>
        <v>451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70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71">
        <f t="shared" si="1"/>
        <v>0</v>
      </c>
      <c r="P33" s="173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70">
        <f t="shared" si="0"/>
        <v>0</v>
      </c>
      <c r="I34" s="53"/>
      <c r="J34" s="52">
        <v>860</v>
      </c>
      <c r="K34" s="52">
        <v>447</v>
      </c>
      <c r="L34" s="52">
        <v>238</v>
      </c>
      <c r="M34" s="52">
        <v>128</v>
      </c>
      <c r="N34" s="52">
        <v>41</v>
      </c>
      <c r="O34" s="171">
        <f t="shared" si="1"/>
        <v>1714</v>
      </c>
      <c r="P34" s="173">
        <f t="shared" si="2"/>
        <v>1714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</v>
      </c>
      <c r="H35" s="170">
        <f t="shared" si="0"/>
        <v>2</v>
      </c>
      <c r="I35" s="83"/>
      <c r="J35" s="52">
        <v>40</v>
      </c>
      <c r="K35" s="52">
        <v>29</v>
      </c>
      <c r="L35" s="52">
        <v>45</v>
      </c>
      <c r="M35" s="52">
        <v>25</v>
      </c>
      <c r="N35" s="52">
        <v>15</v>
      </c>
      <c r="O35" s="171">
        <f t="shared" si="1"/>
        <v>154</v>
      </c>
      <c r="P35" s="173">
        <f t="shared" si="2"/>
        <v>156</v>
      </c>
    </row>
    <row r="36" spans="3:16" ht="30" customHeight="1">
      <c r="C36" s="28"/>
      <c r="D36" s="36" t="s">
        <v>61</v>
      </c>
      <c r="E36" s="37"/>
      <c r="F36" s="52">
        <v>16</v>
      </c>
      <c r="G36" s="52">
        <v>19</v>
      </c>
      <c r="H36" s="170">
        <f t="shared" si="0"/>
        <v>35</v>
      </c>
      <c r="I36" s="83"/>
      <c r="J36" s="52">
        <v>117</v>
      </c>
      <c r="K36" s="52">
        <v>53</v>
      </c>
      <c r="L36" s="52">
        <v>53</v>
      </c>
      <c r="M36" s="52">
        <v>31</v>
      </c>
      <c r="N36" s="52">
        <v>3</v>
      </c>
      <c r="O36" s="171">
        <f t="shared" si="1"/>
        <v>257</v>
      </c>
      <c r="P36" s="173">
        <f t="shared" si="2"/>
        <v>292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0</v>
      </c>
      <c r="H37" s="170">
        <f t="shared" si="0"/>
        <v>0</v>
      </c>
      <c r="I37" s="53"/>
      <c r="J37" s="52">
        <v>134</v>
      </c>
      <c r="K37" s="52">
        <v>97</v>
      </c>
      <c r="L37" s="52">
        <v>100</v>
      </c>
      <c r="M37" s="52">
        <v>57</v>
      </c>
      <c r="N37" s="52">
        <v>31</v>
      </c>
      <c r="O37" s="171">
        <f t="shared" si="1"/>
        <v>419</v>
      </c>
      <c r="P37" s="173">
        <f t="shared" si="2"/>
        <v>419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70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71">
        <f t="shared" si="1"/>
        <v>0</v>
      </c>
      <c r="P38" s="173">
        <f t="shared" si="2"/>
        <v>0</v>
      </c>
    </row>
    <row r="39" spans="3:16" ht="30" customHeight="1">
      <c r="C39" s="28"/>
      <c r="D39" s="158" t="s">
        <v>64</v>
      </c>
      <c r="E39" s="159"/>
      <c r="F39" s="52">
        <v>0</v>
      </c>
      <c r="G39" s="52">
        <v>0</v>
      </c>
      <c r="H39" s="171">
        <f t="shared" si="0"/>
        <v>0</v>
      </c>
      <c r="I39" s="53"/>
      <c r="J39" s="52">
        <v>1</v>
      </c>
      <c r="K39" s="52">
        <v>3</v>
      </c>
      <c r="L39" s="52">
        <v>92</v>
      </c>
      <c r="M39" s="52">
        <v>240</v>
      </c>
      <c r="N39" s="52">
        <v>181</v>
      </c>
      <c r="O39" s="171">
        <f t="shared" si="1"/>
        <v>517</v>
      </c>
      <c r="P39" s="173">
        <f t="shared" si="2"/>
        <v>517</v>
      </c>
    </row>
    <row r="40" spans="3:16" ht="30" customHeight="1" thickBot="1">
      <c r="C40" s="38"/>
      <c r="D40" s="160" t="s">
        <v>65</v>
      </c>
      <c r="E40" s="161"/>
      <c r="F40" s="96">
        <v>0</v>
      </c>
      <c r="G40" s="96">
        <v>0</v>
      </c>
      <c r="H40" s="178">
        <f t="shared" si="0"/>
        <v>0</v>
      </c>
      <c r="I40" s="55"/>
      <c r="J40" s="96">
        <v>5</v>
      </c>
      <c r="K40" s="96">
        <v>4</v>
      </c>
      <c r="L40" s="96">
        <v>3</v>
      </c>
      <c r="M40" s="96">
        <v>12</v>
      </c>
      <c r="N40" s="96">
        <v>3</v>
      </c>
      <c r="O40" s="178">
        <f t="shared" si="1"/>
        <v>27</v>
      </c>
      <c r="P40" s="179">
        <f t="shared" si="2"/>
        <v>27</v>
      </c>
    </row>
    <row r="41" spans="3:16" ht="30" customHeight="1">
      <c r="C41" s="25" t="s">
        <v>66</v>
      </c>
      <c r="D41" s="41"/>
      <c r="E41" s="42"/>
      <c r="F41" s="166">
        <f>SUM(F42:F45)</f>
        <v>0</v>
      </c>
      <c r="G41" s="166">
        <f>SUM(G42:G45)</f>
        <v>0</v>
      </c>
      <c r="H41" s="167">
        <f t="shared" si="0"/>
        <v>0</v>
      </c>
      <c r="I41" s="180"/>
      <c r="J41" s="166">
        <f>SUM(J42:J45)</f>
        <v>153</v>
      </c>
      <c r="K41" s="166">
        <f>SUM(K42:K45)</f>
        <v>151</v>
      </c>
      <c r="L41" s="166">
        <f>SUM(L42:L45)</f>
        <v>406</v>
      </c>
      <c r="M41" s="166">
        <f>SUM(M42:M45)</f>
        <v>927</v>
      </c>
      <c r="N41" s="166">
        <f>SUM(N42:N45)</f>
        <v>547</v>
      </c>
      <c r="O41" s="167">
        <f t="shared" si="1"/>
        <v>2184</v>
      </c>
      <c r="P41" s="169">
        <f t="shared" si="2"/>
        <v>2184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71">
        <f t="shared" si="0"/>
        <v>0</v>
      </c>
      <c r="I42" s="53"/>
      <c r="J42" s="52">
        <v>3</v>
      </c>
      <c r="K42" s="52">
        <v>8</v>
      </c>
      <c r="L42" s="52">
        <v>200</v>
      </c>
      <c r="M42" s="52">
        <v>516</v>
      </c>
      <c r="N42" s="52">
        <v>345</v>
      </c>
      <c r="O42" s="187">
        <f t="shared" si="1"/>
        <v>1072</v>
      </c>
      <c r="P42" s="173">
        <f t="shared" si="2"/>
        <v>1072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71">
        <f t="shared" si="0"/>
        <v>0</v>
      </c>
      <c r="I43" s="53"/>
      <c r="J43" s="52">
        <v>146</v>
      </c>
      <c r="K43" s="52">
        <v>129</v>
      </c>
      <c r="L43" s="52">
        <v>171</v>
      </c>
      <c r="M43" s="52">
        <v>225</v>
      </c>
      <c r="N43" s="52">
        <v>93</v>
      </c>
      <c r="O43" s="187">
        <f t="shared" si="1"/>
        <v>764</v>
      </c>
      <c r="P43" s="173">
        <f t="shared" si="2"/>
        <v>764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8">
        <f t="shared" si="0"/>
        <v>0</v>
      </c>
      <c r="I44" s="53"/>
      <c r="J44" s="52">
        <v>1</v>
      </c>
      <c r="K44" s="52">
        <v>2</v>
      </c>
      <c r="L44" s="52">
        <v>6</v>
      </c>
      <c r="M44" s="52">
        <v>17</v>
      </c>
      <c r="N44" s="52">
        <v>6</v>
      </c>
      <c r="O44" s="187">
        <f t="shared" si="1"/>
        <v>32</v>
      </c>
      <c r="P44" s="173">
        <f t="shared" si="2"/>
        <v>32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74">
        <f t="shared" si="0"/>
        <v>0</v>
      </c>
      <c r="I45" s="56"/>
      <c r="J45" s="54">
        <v>3</v>
      </c>
      <c r="K45" s="54">
        <v>12</v>
      </c>
      <c r="L45" s="54">
        <v>29</v>
      </c>
      <c r="M45" s="54">
        <v>169</v>
      </c>
      <c r="N45" s="54">
        <v>103</v>
      </c>
      <c r="O45" s="189">
        <f t="shared" si="1"/>
        <v>316</v>
      </c>
      <c r="P45" s="175">
        <f t="shared" si="2"/>
        <v>316</v>
      </c>
    </row>
    <row r="46" spans="3:16" ht="30" customHeight="1" thickBot="1">
      <c r="C46" s="162" t="s">
        <v>70</v>
      </c>
      <c r="D46" s="163"/>
      <c r="E46" s="164"/>
      <c r="F46" s="183">
        <f>SUM(F10,F31,F41)</f>
        <v>2676</v>
      </c>
      <c r="G46" s="183">
        <f>SUM(G10,G31,G41)</f>
        <v>2766</v>
      </c>
      <c r="H46" s="184">
        <f t="shared" si="0"/>
        <v>5442</v>
      </c>
      <c r="I46" s="185"/>
      <c r="J46" s="183">
        <f>SUM(J10,J31,J41)</f>
        <v>11328</v>
      </c>
      <c r="K46" s="183">
        <f>SUM(K10,K31,K41)</f>
        <v>7103</v>
      </c>
      <c r="L46" s="183">
        <f>SUM(L10,L31,L41)</f>
        <v>4828</v>
      </c>
      <c r="M46" s="183">
        <f>SUM(M10,M31,M41)</f>
        <v>4626</v>
      </c>
      <c r="N46" s="183">
        <f>SUM(N10,N31,N41)</f>
        <v>2222</v>
      </c>
      <c r="O46" s="184">
        <f t="shared" si="1"/>
        <v>30107</v>
      </c>
      <c r="P46" s="186">
        <f t="shared" si="2"/>
        <v>35549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66">
        <f>SUM(F49,F55,F58,F63,F67,F68)</f>
        <v>2190418</v>
      </c>
      <c r="G48" s="166">
        <f>SUM(G49,G55,G58,G63,G67,G68)</f>
        <v>3080859</v>
      </c>
      <c r="H48" s="167">
        <f t="shared" si="0"/>
        <v>5271277</v>
      </c>
      <c r="I48" s="168"/>
      <c r="J48" s="166">
        <f>SUM(J49,J55,J58,J63,J67,J68)</f>
        <v>28211140</v>
      </c>
      <c r="K48" s="166">
        <f>SUM(K49,K55,K58,K63,K67,K68)</f>
        <v>20543474</v>
      </c>
      <c r="L48" s="166">
        <f>SUM(L49,L55,L58,L63,L67,L68)</f>
        <v>16762275</v>
      </c>
      <c r="M48" s="166">
        <f>SUM(M49,M55,M58,M63,M67,M68)</f>
        <v>17166634</v>
      </c>
      <c r="N48" s="166">
        <f>SUM(N49,N55,N58,N63,N67,N68)</f>
        <v>9101607</v>
      </c>
      <c r="O48" s="167">
        <f t="shared" si="1"/>
        <v>91785130</v>
      </c>
      <c r="P48" s="169">
        <f t="shared" si="2"/>
        <v>97056407</v>
      </c>
      <c r="Q48" s="20"/>
    </row>
    <row r="49" spans="3:16" ht="30" customHeight="1">
      <c r="C49" s="28"/>
      <c r="D49" s="29" t="s">
        <v>38</v>
      </c>
      <c r="E49" s="30"/>
      <c r="F49" s="170">
        <f>SUM(F50:F54)</f>
        <v>240492</v>
      </c>
      <c r="G49" s="170">
        <f>SUM(G50:G54)</f>
        <v>505411</v>
      </c>
      <c r="H49" s="171">
        <f t="shared" si="0"/>
        <v>745903</v>
      </c>
      <c r="I49" s="172"/>
      <c r="J49" s="170">
        <f>SUM(J50:J54)</f>
        <v>6215370</v>
      </c>
      <c r="K49" s="170">
        <f>SUM(K50:K54)</f>
        <v>3805351</v>
      </c>
      <c r="L49" s="170">
        <f>SUM(L50:L54)</f>
        <v>3134401</v>
      </c>
      <c r="M49" s="170">
        <f>SUM(M50:M54)</f>
        <v>3499570</v>
      </c>
      <c r="N49" s="170">
        <f>SUM(N50:N54)</f>
        <v>2960701</v>
      </c>
      <c r="O49" s="171">
        <f t="shared" si="1"/>
        <v>19615393</v>
      </c>
      <c r="P49" s="173">
        <f t="shared" si="2"/>
        <v>20361296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71">
        <f t="shared" si="0"/>
        <v>0</v>
      </c>
      <c r="I50" s="83"/>
      <c r="J50" s="52">
        <v>3931643</v>
      </c>
      <c r="K50" s="52">
        <v>2133256</v>
      </c>
      <c r="L50" s="52">
        <v>1849260</v>
      </c>
      <c r="M50" s="52">
        <v>2027940</v>
      </c>
      <c r="N50" s="52">
        <v>1714005</v>
      </c>
      <c r="O50" s="187">
        <f t="shared" si="1"/>
        <v>11656104</v>
      </c>
      <c r="P50" s="173">
        <f t="shared" si="2"/>
        <v>11656104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6426</v>
      </c>
      <c r="H51" s="171">
        <f t="shared" si="0"/>
        <v>6426</v>
      </c>
      <c r="I51" s="83"/>
      <c r="J51" s="52">
        <v>2949</v>
      </c>
      <c r="K51" s="52">
        <v>50955</v>
      </c>
      <c r="L51" s="52">
        <v>124955</v>
      </c>
      <c r="M51" s="52">
        <v>228094</v>
      </c>
      <c r="N51" s="52">
        <v>394189</v>
      </c>
      <c r="O51" s="187">
        <f t="shared" si="1"/>
        <v>801142</v>
      </c>
      <c r="P51" s="173">
        <f t="shared" si="2"/>
        <v>807568</v>
      </c>
    </row>
    <row r="52" spans="3:16" ht="30" customHeight="1">
      <c r="C52" s="28"/>
      <c r="D52" s="29"/>
      <c r="E52" s="31" t="s">
        <v>41</v>
      </c>
      <c r="F52" s="52">
        <v>117870</v>
      </c>
      <c r="G52" s="52">
        <v>229232</v>
      </c>
      <c r="H52" s="171">
        <f t="shared" si="0"/>
        <v>347102</v>
      </c>
      <c r="I52" s="83"/>
      <c r="J52" s="52">
        <v>980099</v>
      </c>
      <c r="K52" s="52">
        <v>651047</v>
      </c>
      <c r="L52" s="52">
        <v>511793</v>
      </c>
      <c r="M52" s="52">
        <v>624373</v>
      </c>
      <c r="N52" s="52">
        <v>589289</v>
      </c>
      <c r="O52" s="187">
        <f t="shared" si="1"/>
        <v>3356601</v>
      </c>
      <c r="P52" s="173">
        <f t="shared" si="2"/>
        <v>3703703</v>
      </c>
    </row>
    <row r="53" spans="3:16" ht="30" customHeight="1">
      <c r="C53" s="28"/>
      <c r="D53" s="29"/>
      <c r="E53" s="31" t="s">
        <v>42</v>
      </c>
      <c r="F53" s="52">
        <v>71003</v>
      </c>
      <c r="G53" s="52">
        <v>212086</v>
      </c>
      <c r="H53" s="171">
        <f t="shared" si="0"/>
        <v>283089</v>
      </c>
      <c r="I53" s="83"/>
      <c r="J53" s="52">
        <v>654353</v>
      </c>
      <c r="K53" s="52">
        <v>440288</v>
      </c>
      <c r="L53" s="52">
        <v>299177</v>
      </c>
      <c r="M53" s="52">
        <v>271717</v>
      </c>
      <c r="N53" s="52">
        <v>95377</v>
      </c>
      <c r="O53" s="187">
        <f t="shared" si="1"/>
        <v>1760912</v>
      </c>
      <c r="P53" s="173">
        <f t="shared" si="2"/>
        <v>2044001</v>
      </c>
    </row>
    <row r="54" spans="3:16" ht="30" customHeight="1">
      <c r="C54" s="28"/>
      <c r="D54" s="29"/>
      <c r="E54" s="31" t="s">
        <v>43</v>
      </c>
      <c r="F54" s="52">
        <v>51619</v>
      </c>
      <c r="G54" s="52">
        <v>57667</v>
      </c>
      <c r="H54" s="171">
        <f t="shared" si="0"/>
        <v>109286</v>
      </c>
      <c r="I54" s="83"/>
      <c r="J54" s="52">
        <v>646326</v>
      </c>
      <c r="K54" s="52">
        <v>529805</v>
      </c>
      <c r="L54" s="52">
        <v>349216</v>
      </c>
      <c r="M54" s="52">
        <v>347446</v>
      </c>
      <c r="N54" s="52">
        <v>167841</v>
      </c>
      <c r="O54" s="187">
        <f t="shared" si="1"/>
        <v>2040634</v>
      </c>
      <c r="P54" s="173">
        <f t="shared" si="2"/>
        <v>2149920</v>
      </c>
    </row>
    <row r="55" spans="3:16" ht="30" customHeight="1">
      <c r="C55" s="28"/>
      <c r="D55" s="32" t="s">
        <v>44</v>
      </c>
      <c r="E55" s="33"/>
      <c r="F55" s="170">
        <f>SUM(F56:F57)</f>
        <v>705928</v>
      </c>
      <c r="G55" s="170">
        <f>SUM(G56:G57)</f>
        <v>1165506</v>
      </c>
      <c r="H55" s="171">
        <f t="shared" si="0"/>
        <v>1871434</v>
      </c>
      <c r="I55" s="172"/>
      <c r="J55" s="170">
        <f>SUM(J56:J57)</f>
        <v>13961313</v>
      </c>
      <c r="K55" s="170">
        <f>SUM(K56:K57)</f>
        <v>10092373</v>
      </c>
      <c r="L55" s="170">
        <f>SUM(L56:L57)</f>
        <v>6465700</v>
      </c>
      <c r="M55" s="170">
        <f>SUM(M56:M57)</f>
        <v>6596382</v>
      </c>
      <c r="N55" s="170">
        <f>SUM(N56:N57)</f>
        <v>3067181</v>
      </c>
      <c r="O55" s="171">
        <f t="shared" si="1"/>
        <v>40182949</v>
      </c>
      <c r="P55" s="173">
        <f t="shared" si="2"/>
        <v>42054383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71">
        <f t="shared" si="0"/>
        <v>0</v>
      </c>
      <c r="I56" s="83"/>
      <c r="J56" s="52">
        <v>11508041</v>
      </c>
      <c r="K56" s="52">
        <v>8356456</v>
      </c>
      <c r="L56" s="52">
        <v>5441616</v>
      </c>
      <c r="M56" s="52">
        <v>5771757</v>
      </c>
      <c r="N56" s="52">
        <v>2775625</v>
      </c>
      <c r="O56" s="171">
        <f t="shared" si="1"/>
        <v>33853495</v>
      </c>
      <c r="P56" s="173">
        <f t="shared" si="2"/>
        <v>33853495</v>
      </c>
    </row>
    <row r="57" spans="3:16" ht="30" customHeight="1">
      <c r="C57" s="28"/>
      <c r="D57" s="29"/>
      <c r="E57" s="31" t="s">
        <v>46</v>
      </c>
      <c r="F57" s="52">
        <v>705928</v>
      </c>
      <c r="G57" s="52">
        <v>1165506</v>
      </c>
      <c r="H57" s="171">
        <f t="shared" si="0"/>
        <v>1871434</v>
      </c>
      <c r="I57" s="83"/>
      <c r="J57" s="52">
        <v>2453272</v>
      </c>
      <c r="K57" s="52">
        <v>1735917</v>
      </c>
      <c r="L57" s="52">
        <v>1024084</v>
      </c>
      <c r="M57" s="52">
        <v>824625</v>
      </c>
      <c r="N57" s="52">
        <v>291556</v>
      </c>
      <c r="O57" s="171">
        <f t="shared" si="1"/>
        <v>6329454</v>
      </c>
      <c r="P57" s="173">
        <f t="shared" si="2"/>
        <v>8200888</v>
      </c>
    </row>
    <row r="58" spans="3:16" ht="30" customHeight="1">
      <c r="C58" s="28"/>
      <c r="D58" s="32" t="s">
        <v>47</v>
      </c>
      <c r="E58" s="33"/>
      <c r="F58" s="170">
        <f>SUM(F59:F62)</f>
        <v>20765</v>
      </c>
      <c r="G58" s="170">
        <f>SUM(G59:G62)</f>
        <v>29490</v>
      </c>
      <c r="H58" s="171">
        <f t="shared" si="0"/>
        <v>50255</v>
      </c>
      <c r="I58" s="172"/>
      <c r="J58" s="170">
        <f>SUM(J59:J62)</f>
        <v>770329</v>
      </c>
      <c r="K58" s="170">
        <f>SUM(K59:K62)</f>
        <v>1002557</v>
      </c>
      <c r="L58" s="170">
        <f>SUM(L59:L62)</f>
        <v>2712363</v>
      </c>
      <c r="M58" s="170">
        <f>SUM(M59:M62)</f>
        <v>3121024</v>
      </c>
      <c r="N58" s="170">
        <f>SUM(N59:N62)</f>
        <v>1260175</v>
      </c>
      <c r="O58" s="171">
        <f t="shared" si="1"/>
        <v>8866448</v>
      </c>
      <c r="P58" s="173">
        <f t="shared" si="2"/>
        <v>8916703</v>
      </c>
    </row>
    <row r="59" spans="3:16" ht="30" customHeight="1">
      <c r="C59" s="28"/>
      <c r="D59" s="29"/>
      <c r="E59" s="31" t="s">
        <v>48</v>
      </c>
      <c r="F59" s="52">
        <v>16091</v>
      </c>
      <c r="G59" s="52">
        <v>23980</v>
      </c>
      <c r="H59" s="171">
        <f t="shared" si="0"/>
        <v>40071</v>
      </c>
      <c r="I59" s="83"/>
      <c r="J59" s="52">
        <v>602779</v>
      </c>
      <c r="K59" s="52">
        <v>847948</v>
      </c>
      <c r="L59" s="52">
        <v>2527908</v>
      </c>
      <c r="M59" s="52">
        <v>2956083</v>
      </c>
      <c r="N59" s="52">
        <v>1198094</v>
      </c>
      <c r="O59" s="171">
        <f t="shared" si="1"/>
        <v>8132812</v>
      </c>
      <c r="P59" s="173">
        <f t="shared" si="2"/>
        <v>8172883</v>
      </c>
    </row>
    <row r="60" spans="3:16" ht="30" customHeight="1">
      <c r="C60" s="28"/>
      <c r="D60" s="29"/>
      <c r="E60" s="34" t="s">
        <v>49</v>
      </c>
      <c r="F60" s="52">
        <v>4674</v>
      </c>
      <c r="G60" s="52">
        <v>5510</v>
      </c>
      <c r="H60" s="171">
        <f t="shared" si="0"/>
        <v>10184</v>
      </c>
      <c r="I60" s="83"/>
      <c r="J60" s="52">
        <v>167550</v>
      </c>
      <c r="K60" s="52">
        <v>154609</v>
      </c>
      <c r="L60" s="52">
        <v>184455</v>
      </c>
      <c r="M60" s="52">
        <v>164941</v>
      </c>
      <c r="N60" s="52">
        <v>62081</v>
      </c>
      <c r="O60" s="171">
        <f t="shared" si="1"/>
        <v>733636</v>
      </c>
      <c r="P60" s="173">
        <f t="shared" si="2"/>
        <v>743820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71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71">
        <f t="shared" si="1"/>
        <v>0</v>
      </c>
      <c r="P61" s="173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71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71">
        <f t="shared" si="1"/>
        <v>0</v>
      </c>
      <c r="P62" s="173">
        <f t="shared" si="2"/>
        <v>0</v>
      </c>
    </row>
    <row r="63" spans="3:16" ht="30" customHeight="1">
      <c r="C63" s="28"/>
      <c r="D63" s="32" t="s">
        <v>51</v>
      </c>
      <c r="E63" s="33"/>
      <c r="F63" s="170">
        <f>SUM(F64)</f>
        <v>547179</v>
      </c>
      <c r="G63" s="170">
        <f>SUM(G64)</f>
        <v>734767</v>
      </c>
      <c r="H63" s="171">
        <f t="shared" si="0"/>
        <v>1281946</v>
      </c>
      <c r="I63" s="172"/>
      <c r="J63" s="170">
        <f>SUM(J64)</f>
        <v>1447124</v>
      </c>
      <c r="K63" s="170">
        <f>SUM(K64)</f>
        <v>1944240</v>
      </c>
      <c r="L63" s="170">
        <f>SUM(L64)</f>
        <v>1473874</v>
      </c>
      <c r="M63" s="170">
        <f>SUM(M64)</f>
        <v>1222791</v>
      </c>
      <c r="N63" s="170">
        <f>SUM(N64)</f>
        <v>590664</v>
      </c>
      <c r="O63" s="171">
        <f t="shared" si="1"/>
        <v>6678693</v>
      </c>
      <c r="P63" s="173">
        <f t="shared" si="2"/>
        <v>7960639</v>
      </c>
    </row>
    <row r="64" spans="3:16" ht="30" customHeight="1">
      <c r="C64" s="28"/>
      <c r="D64" s="29"/>
      <c r="E64" s="34" t="s">
        <v>52</v>
      </c>
      <c r="F64" s="52">
        <v>547179</v>
      </c>
      <c r="G64" s="52">
        <v>734767</v>
      </c>
      <c r="H64" s="171">
        <f t="shared" si="0"/>
        <v>1281946</v>
      </c>
      <c r="I64" s="83"/>
      <c r="J64" s="52">
        <v>1447124</v>
      </c>
      <c r="K64" s="52">
        <v>1944240</v>
      </c>
      <c r="L64" s="52">
        <v>1473874</v>
      </c>
      <c r="M64" s="52">
        <v>1222791</v>
      </c>
      <c r="N64" s="52">
        <v>590664</v>
      </c>
      <c r="O64" s="171">
        <f t="shared" si="1"/>
        <v>6678693</v>
      </c>
      <c r="P64" s="173">
        <f t="shared" si="2"/>
        <v>7960639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71">
        <f t="shared" si="0"/>
        <v>0</v>
      </c>
      <c r="I65" s="8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71">
        <f t="shared" si="1"/>
        <v>0</v>
      </c>
      <c r="P65" s="173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71">
        <f t="shared" si="0"/>
        <v>0</v>
      </c>
      <c r="I66" s="8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71">
        <f t="shared" si="1"/>
        <v>0</v>
      </c>
      <c r="P66" s="173">
        <f t="shared" si="2"/>
        <v>0</v>
      </c>
    </row>
    <row r="67" spans="3:16" ht="30" customHeight="1">
      <c r="C67" s="28"/>
      <c r="D67" s="36" t="s">
        <v>55</v>
      </c>
      <c r="E67" s="37"/>
      <c r="F67" s="52">
        <v>140476</v>
      </c>
      <c r="G67" s="52">
        <v>104533</v>
      </c>
      <c r="H67" s="171">
        <f t="shared" si="0"/>
        <v>245009</v>
      </c>
      <c r="I67" s="83"/>
      <c r="J67" s="52">
        <v>1472563</v>
      </c>
      <c r="K67" s="52">
        <v>1323315</v>
      </c>
      <c r="L67" s="52">
        <v>1256406</v>
      </c>
      <c r="M67" s="52">
        <v>1415361</v>
      </c>
      <c r="N67" s="52">
        <v>695767</v>
      </c>
      <c r="O67" s="171">
        <f t="shared" si="1"/>
        <v>6163412</v>
      </c>
      <c r="P67" s="173">
        <f t="shared" si="2"/>
        <v>6408421</v>
      </c>
    </row>
    <row r="68" spans="3:16" ht="30" customHeight="1" thickBot="1">
      <c r="C68" s="38"/>
      <c r="D68" s="39" t="s">
        <v>56</v>
      </c>
      <c r="E68" s="40"/>
      <c r="F68" s="54">
        <v>535578</v>
      </c>
      <c r="G68" s="54">
        <v>541152</v>
      </c>
      <c r="H68" s="174">
        <f t="shared" si="0"/>
        <v>1076730</v>
      </c>
      <c r="I68" s="84"/>
      <c r="J68" s="54">
        <v>4344441</v>
      </c>
      <c r="K68" s="54">
        <v>2375638</v>
      </c>
      <c r="L68" s="54">
        <v>1719531</v>
      </c>
      <c r="M68" s="54">
        <v>1311506</v>
      </c>
      <c r="N68" s="54">
        <v>527119</v>
      </c>
      <c r="O68" s="174">
        <f t="shared" si="1"/>
        <v>10278235</v>
      </c>
      <c r="P68" s="175">
        <f t="shared" si="2"/>
        <v>11354965</v>
      </c>
    </row>
    <row r="69" spans="3:16" ht="30" customHeight="1">
      <c r="C69" s="25" t="s">
        <v>57</v>
      </c>
      <c r="D69" s="41"/>
      <c r="E69" s="42"/>
      <c r="F69" s="166">
        <f>SUM(F70:F78)</f>
        <v>83965</v>
      </c>
      <c r="G69" s="166">
        <f>SUM(G70:G78)</f>
        <v>184836</v>
      </c>
      <c r="H69" s="167">
        <f t="shared" si="0"/>
        <v>268801</v>
      </c>
      <c r="I69" s="168"/>
      <c r="J69" s="166">
        <f>SUM(J70:J78)</f>
        <v>11754066</v>
      </c>
      <c r="K69" s="166">
        <f>SUM(K70:K78)</f>
        <v>10124951</v>
      </c>
      <c r="L69" s="166">
        <f>SUM(L70:L78)</f>
        <v>12741478</v>
      </c>
      <c r="M69" s="166">
        <f>SUM(M70:M78)</f>
        <v>15544375</v>
      </c>
      <c r="N69" s="166">
        <f>SUM(N70:N78)</f>
        <v>9128919</v>
      </c>
      <c r="O69" s="167">
        <f t="shared" si="1"/>
        <v>59293789</v>
      </c>
      <c r="P69" s="169">
        <f t="shared" si="2"/>
        <v>59562590</v>
      </c>
    </row>
    <row r="70" spans="3:16" ht="30" customHeight="1">
      <c r="C70" s="43"/>
      <c r="D70" s="36" t="s">
        <v>58</v>
      </c>
      <c r="E70" s="37"/>
      <c r="F70" s="95">
        <v>0</v>
      </c>
      <c r="G70" s="95">
        <v>0</v>
      </c>
      <c r="H70" s="176">
        <f t="shared" si="0"/>
        <v>0</v>
      </c>
      <c r="I70" s="53"/>
      <c r="J70" s="95">
        <v>666038</v>
      </c>
      <c r="K70" s="95">
        <v>1916385</v>
      </c>
      <c r="L70" s="95">
        <v>2167981</v>
      </c>
      <c r="M70" s="95">
        <v>2291271</v>
      </c>
      <c r="N70" s="95">
        <v>397969</v>
      </c>
      <c r="O70" s="176">
        <f t="shared" si="1"/>
        <v>7439644</v>
      </c>
      <c r="P70" s="177">
        <f t="shared" si="2"/>
        <v>7439644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70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71">
        <f t="shared" si="1"/>
        <v>0</v>
      </c>
      <c r="P71" s="173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70">
        <f t="shared" si="0"/>
        <v>0</v>
      </c>
      <c r="I72" s="53"/>
      <c r="J72" s="52">
        <v>5312434</v>
      </c>
      <c r="K72" s="52">
        <v>3986276</v>
      </c>
      <c r="L72" s="52">
        <v>2713745</v>
      </c>
      <c r="M72" s="52">
        <v>2021936</v>
      </c>
      <c r="N72" s="52">
        <v>747488</v>
      </c>
      <c r="O72" s="171">
        <f t="shared" si="1"/>
        <v>14781879</v>
      </c>
      <c r="P72" s="173">
        <f t="shared" si="2"/>
        <v>14781879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12895</v>
      </c>
      <c r="H73" s="170">
        <f t="shared" si="0"/>
        <v>12895</v>
      </c>
      <c r="I73" s="83"/>
      <c r="J73" s="52">
        <v>358305</v>
      </c>
      <c r="K73" s="52">
        <v>343234</v>
      </c>
      <c r="L73" s="52">
        <v>686148</v>
      </c>
      <c r="M73" s="52">
        <v>454799</v>
      </c>
      <c r="N73" s="52">
        <v>433171</v>
      </c>
      <c r="O73" s="171">
        <f t="shared" si="1"/>
        <v>2275657</v>
      </c>
      <c r="P73" s="173">
        <f t="shared" si="2"/>
        <v>2288552</v>
      </c>
    </row>
    <row r="74" spans="3:16" ht="30" customHeight="1">
      <c r="C74" s="28"/>
      <c r="D74" s="36" t="s">
        <v>61</v>
      </c>
      <c r="E74" s="37"/>
      <c r="F74" s="52">
        <v>83965</v>
      </c>
      <c r="G74" s="52">
        <v>171941</v>
      </c>
      <c r="H74" s="170">
        <f t="shared" si="0"/>
        <v>255906</v>
      </c>
      <c r="I74" s="83"/>
      <c r="J74" s="52">
        <v>1621111</v>
      </c>
      <c r="K74" s="52">
        <v>1026224</v>
      </c>
      <c r="L74" s="52">
        <v>1381957</v>
      </c>
      <c r="M74" s="52">
        <v>907137</v>
      </c>
      <c r="N74" s="52">
        <v>100769</v>
      </c>
      <c r="O74" s="171">
        <f t="shared" si="1"/>
        <v>5037198</v>
      </c>
      <c r="P74" s="173">
        <f t="shared" si="2"/>
        <v>5293104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0</v>
      </c>
      <c r="H75" s="170">
        <f aca="true" t="shared" si="3" ref="H75:H84">SUM(F75:G75)</f>
        <v>0</v>
      </c>
      <c r="I75" s="53"/>
      <c r="J75" s="52">
        <v>3691965</v>
      </c>
      <c r="K75" s="52">
        <v>2690803</v>
      </c>
      <c r="L75" s="52">
        <v>2925974</v>
      </c>
      <c r="M75" s="52">
        <v>1690550</v>
      </c>
      <c r="N75" s="52">
        <v>972516</v>
      </c>
      <c r="O75" s="171">
        <f aca="true" t="shared" si="4" ref="O75:O84">SUM(I75:N75)</f>
        <v>11971808</v>
      </c>
      <c r="P75" s="173">
        <f aca="true" t="shared" si="5" ref="P75:P84">SUM(O75,H75)</f>
        <v>11971808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70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71">
        <f t="shared" si="4"/>
        <v>0</v>
      </c>
      <c r="P76" s="173">
        <f t="shared" si="5"/>
        <v>0</v>
      </c>
    </row>
    <row r="77" spans="3:16" ht="30" customHeight="1">
      <c r="C77" s="28"/>
      <c r="D77" s="158" t="s">
        <v>64</v>
      </c>
      <c r="E77" s="159"/>
      <c r="F77" s="52">
        <v>0</v>
      </c>
      <c r="G77" s="52">
        <v>0</v>
      </c>
      <c r="H77" s="171">
        <f t="shared" si="3"/>
        <v>0</v>
      </c>
      <c r="I77" s="53"/>
      <c r="J77" s="52">
        <v>27563</v>
      </c>
      <c r="K77" s="52">
        <v>89437</v>
      </c>
      <c r="L77" s="52">
        <v>2781945</v>
      </c>
      <c r="M77" s="52">
        <v>7794382</v>
      </c>
      <c r="N77" s="52">
        <v>6358980</v>
      </c>
      <c r="O77" s="171">
        <f t="shared" si="4"/>
        <v>17052307</v>
      </c>
      <c r="P77" s="173">
        <f t="shared" si="5"/>
        <v>17052307</v>
      </c>
    </row>
    <row r="78" spans="3:16" ht="30" customHeight="1" thickBot="1">
      <c r="C78" s="38"/>
      <c r="D78" s="160" t="s">
        <v>65</v>
      </c>
      <c r="E78" s="161"/>
      <c r="F78" s="96">
        <v>0</v>
      </c>
      <c r="G78" s="96">
        <v>0</v>
      </c>
      <c r="H78" s="178">
        <f t="shared" si="3"/>
        <v>0</v>
      </c>
      <c r="I78" s="55"/>
      <c r="J78" s="96">
        <v>76650</v>
      </c>
      <c r="K78" s="96">
        <v>72592</v>
      </c>
      <c r="L78" s="96">
        <v>83728</v>
      </c>
      <c r="M78" s="96">
        <v>384300</v>
      </c>
      <c r="N78" s="96">
        <v>118026</v>
      </c>
      <c r="O78" s="178">
        <f t="shared" si="4"/>
        <v>735296</v>
      </c>
      <c r="P78" s="179">
        <f t="shared" si="5"/>
        <v>735296</v>
      </c>
    </row>
    <row r="79" spans="3:16" ht="30" customHeight="1">
      <c r="C79" s="25" t="s">
        <v>66</v>
      </c>
      <c r="D79" s="41"/>
      <c r="E79" s="42"/>
      <c r="F79" s="166">
        <f>SUM(F80:F83)</f>
        <v>0</v>
      </c>
      <c r="G79" s="166">
        <f>SUM(G80:G83)</f>
        <v>0</v>
      </c>
      <c r="H79" s="167">
        <f t="shared" si="3"/>
        <v>0</v>
      </c>
      <c r="I79" s="180"/>
      <c r="J79" s="166">
        <f>SUM(J80:J83)</f>
        <v>4111891</v>
      </c>
      <c r="K79" s="166">
        <f>SUM(K80:K83)</f>
        <v>4401219</v>
      </c>
      <c r="L79" s="166">
        <f>SUM(L80:L83)</f>
        <v>12179019</v>
      </c>
      <c r="M79" s="166">
        <f>SUM(M80:M83)</f>
        <v>29997124</v>
      </c>
      <c r="N79" s="166">
        <f>SUM(N80:N83)</f>
        <v>19133084</v>
      </c>
      <c r="O79" s="167">
        <f t="shared" si="4"/>
        <v>69822337</v>
      </c>
      <c r="P79" s="169">
        <f t="shared" si="5"/>
        <v>69822337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71">
        <f t="shared" si="3"/>
        <v>0</v>
      </c>
      <c r="I80" s="53"/>
      <c r="J80" s="52">
        <v>70420</v>
      </c>
      <c r="K80" s="52">
        <v>188229</v>
      </c>
      <c r="L80" s="52">
        <v>5524760</v>
      </c>
      <c r="M80" s="52">
        <v>15254907</v>
      </c>
      <c r="N80" s="52">
        <v>11226058</v>
      </c>
      <c r="O80" s="187">
        <f t="shared" si="4"/>
        <v>32264374</v>
      </c>
      <c r="P80" s="173">
        <f t="shared" si="5"/>
        <v>32264374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71">
        <f t="shared" si="3"/>
        <v>0</v>
      </c>
      <c r="I81" s="53"/>
      <c r="J81" s="52">
        <v>3960804</v>
      </c>
      <c r="K81" s="52">
        <v>3834907</v>
      </c>
      <c r="L81" s="52">
        <v>5456646</v>
      </c>
      <c r="M81" s="52">
        <v>7663185</v>
      </c>
      <c r="N81" s="52">
        <v>3452615</v>
      </c>
      <c r="O81" s="187">
        <f t="shared" si="4"/>
        <v>24368157</v>
      </c>
      <c r="P81" s="173">
        <f t="shared" si="5"/>
        <v>24368157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71">
        <f t="shared" si="3"/>
        <v>0</v>
      </c>
      <c r="I82" s="53"/>
      <c r="J82" s="52">
        <v>5668</v>
      </c>
      <c r="K82" s="52">
        <v>51763</v>
      </c>
      <c r="L82" s="52">
        <v>159227</v>
      </c>
      <c r="M82" s="52">
        <v>527750</v>
      </c>
      <c r="N82" s="52">
        <v>185488</v>
      </c>
      <c r="O82" s="187">
        <f t="shared" si="4"/>
        <v>929896</v>
      </c>
      <c r="P82" s="173">
        <f t="shared" si="5"/>
        <v>929896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74">
        <f t="shared" si="3"/>
        <v>0</v>
      </c>
      <c r="I83" s="56"/>
      <c r="J83" s="54">
        <v>74999</v>
      </c>
      <c r="K83" s="54">
        <v>326320</v>
      </c>
      <c r="L83" s="54">
        <v>1038386</v>
      </c>
      <c r="M83" s="54">
        <v>6551282</v>
      </c>
      <c r="N83" s="54">
        <v>4268923</v>
      </c>
      <c r="O83" s="189">
        <f t="shared" si="4"/>
        <v>12259910</v>
      </c>
      <c r="P83" s="175">
        <f t="shared" si="5"/>
        <v>12259910</v>
      </c>
    </row>
    <row r="84" spans="3:16" ht="30" customHeight="1" thickBot="1">
      <c r="C84" s="162" t="s">
        <v>70</v>
      </c>
      <c r="D84" s="163"/>
      <c r="E84" s="163"/>
      <c r="F84" s="183">
        <f>SUM(F48,F69,F79)</f>
        <v>2274383</v>
      </c>
      <c r="G84" s="183">
        <f>SUM(G48,G69,G79)</f>
        <v>3265695</v>
      </c>
      <c r="H84" s="184">
        <f t="shared" si="3"/>
        <v>5540078</v>
      </c>
      <c r="I84" s="185"/>
      <c r="J84" s="183">
        <f>SUM(J48,J69,J79)</f>
        <v>44077097</v>
      </c>
      <c r="K84" s="183">
        <f>SUM(K48,K69,K79)</f>
        <v>35069644</v>
      </c>
      <c r="L84" s="183">
        <f>SUM(L48,L69,L79)</f>
        <v>41682772</v>
      </c>
      <c r="M84" s="183">
        <f>SUM(M48,M69,M79)</f>
        <v>62708133</v>
      </c>
      <c r="N84" s="183">
        <f>SUM(N48,N69,N79)</f>
        <v>37363610</v>
      </c>
      <c r="O84" s="184">
        <f t="shared" si="4"/>
        <v>220901256</v>
      </c>
      <c r="P84" s="186">
        <f t="shared" si="5"/>
        <v>226441334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59" sqref="E59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9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94" t="s">
        <v>7</v>
      </c>
      <c r="G8" s="9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66">
        <f>SUM(F11,F17,F20,F25,F29,F30)</f>
        <v>27629155</v>
      </c>
      <c r="G10" s="166">
        <f>SUM(G11,G17,G20,G25,G29,G30)</f>
        <v>33248052</v>
      </c>
      <c r="H10" s="167">
        <f>SUM(F10:G10)</f>
        <v>60877207</v>
      </c>
      <c r="I10" s="168"/>
      <c r="J10" s="166">
        <f>SUM(J11,J17,J20,J25,J29,J30)</f>
        <v>286121591</v>
      </c>
      <c r="K10" s="166">
        <f>SUM(K11,K17,K20,K25,K29,K30)</f>
        <v>206759206</v>
      </c>
      <c r="L10" s="166">
        <f>SUM(L11,L17,L20,L25,L29,L30)</f>
        <v>169326977</v>
      </c>
      <c r="M10" s="166">
        <f>SUM(M11,M17,M20,M25,M29,M30)</f>
        <v>172959918</v>
      </c>
      <c r="N10" s="166">
        <f>SUM(N11,N17,N20,N25,N29,N30)</f>
        <v>91436889</v>
      </c>
      <c r="O10" s="167">
        <f>SUM(I10:N10)</f>
        <v>926604581</v>
      </c>
      <c r="P10" s="169">
        <f>SUM(O10,H10)</f>
        <v>987481788</v>
      </c>
      <c r="Q10" s="20"/>
    </row>
    <row r="11" spans="3:16" ht="30" customHeight="1">
      <c r="C11" s="28"/>
      <c r="D11" s="29" t="s">
        <v>38</v>
      </c>
      <c r="E11" s="30"/>
      <c r="F11" s="170">
        <f>SUM(F12:F16)</f>
        <v>2404920</v>
      </c>
      <c r="G11" s="170">
        <f>SUM(G12:G16)</f>
        <v>5054539</v>
      </c>
      <c r="H11" s="171">
        <f aca="true" t="shared" si="0" ref="H11:H74">SUM(F11:G11)</f>
        <v>7459459</v>
      </c>
      <c r="I11" s="172"/>
      <c r="J11" s="170">
        <f>SUM(J12:J16)</f>
        <v>62205580</v>
      </c>
      <c r="K11" s="170">
        <f>SUM(K12:K16)</f>
        <v>38081855</v>
      </c>
      <c r="L11" s="170">
        <f>SUM(L12:L16)</f>
        <v>31373889</v>
      </c>
      <c r="M11" s="170">
        <f>SUM(M12:M16)</f>
        <v>35068981</v>
      </c>
      <c r="N11" s="170">
        <f>SUM(N12:N16)</f>
        <v>29801750</v>
      </c>
      <c r="O11" s="171">
        <f aca="true" t="shared" si="1" ref="O11:O74">SUM(I11:N11)</f>
        <v>196532055</v>
      </c>
      <c r="P11" s="173">
        <f aca="true" t="shared" si="2" ref="P11:P74">SUM(O11,H11)</f>
        <v>203991514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71">
        <f t="shared" si="0"/>
        <v>0</v>
      </c>
      <c r="I12" s="83"/>
      <c r="J12" s="52">
        <v>39367582</v>
      </c>
      <c r="K12" s="52">
        <v>21355250</v>
      </c>
      <c r="L12" s="52">
        <v>18511771</v>
      </c>
      <c r="M12" s="52">
        <v>20337301</v>
      </c>
      <c r="N12" s="52">
        <v>17276014</v>
      </c>
      <c r="O12" s="171">
        <f t="shared" si="1"/>
        <v>116847918</v>
      </c>
      <c r="P12" s="173">
        <f t="shared" si="2"/>
        <v>116847918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64260</v>
      </c>
      <c r="H13" s="171">
        <f t="shared" si="0"/>
        <v>64260</v>
      </c>
      <c r="I13" s="83"/>
      <c r="J13" s="52">
        <v>29490</v>
      </c>
      <c r="K13" s="52">
        <v>513278</v>
      </c>
      <c r="L13" s="52">
        <v>1257006</v>
      </c>
      <c r="M13" s="52">
        <v>2285815</v>
      </c>
      <c r="N13" s="52">
        <v>3993821</v>
      </c>
      <c r="O13" s="171">
        <f t="shared" si="1"/>
        <v>8079410</v>
      </c>
      <c r="P13" s="173">
        <f t="shared" si="2"/>
        <v>8143670</v>
      </c>
    </row>
    <row r="14" spans="3:16" ht="30" customHeight="1">
      <c r="C14" s="28"/>
      <c r="D14" s="29"/>
      <c r="E14" s="31" t="s">
        <v>41</v>
      </c>
      <c r="F14" s="52">
        <v>1178700</v>
      </c>
      <c r="G14" s="52">
        <v>2292749</v>
      </c>
      <c r="H14" s="171">
        <f t="shared" si="0"/>
        <v>3471449</v>
      </c>
      <c r="I14" s="83"/>
      <c r="J14" s="52">
        <v>9801718</v>
      </c>
      <c r="K14" s="52">
        <v>6512397</v>
      </c>
      <c r="L14" s="52">
        <v>5120089</v>
      </c>
      <c r="M14" s="52">
        <v>6252689</v>
      </c>
      <c r="N14" s="52">
        <v>5899735</v>
      </c>
      <c r="O14" s="171">
        <f t="shared" si="1"/>
        <v>33586628</v>
      </c>
      <c r="P14" s="173">
        <f t="shared" si="2"/>
        <v>37058077</v>
      </c>
    </row>
    <row r="15" spans="3:16" ht="30" customHeight="1">
      <c r="C15" s="28"/>
      <c r="D15" s="29"/>
      <c r="E15" s="31" t="s">
        <v>42</v>
      </c>
      <c r="F15" s="52">
        <v>710030</v>
      </c>
      <c r="G15" s="52">
        <v>2120860</v>
      </c>
      <c r="H15" s="171">
        <f t="shared" si="0"/>
        <v>2830890</v>
      </c>
      <c r="I15" s="83"/>
      <c r="J15" s="52">
        <v>6543530</v>
      </c>
      <c r="K15" s="52">
        <v>4402880</v>
      </c>
      <c r="L15" s="52">
        <v>2992863</v>
      </c>
      <c r="M15" s="52">
        <v>2718716</v>
      </c>
      <c r="N15" s="52">
        <v>953770</v>
      </c>
      <c r="O15" s="171">
        <f t="shared" si="1"/>
        <v>17611759</v>
      </c>
      <c r="P15" s="173">
        <f t="shared" si="2"/>
        <v>20442649</v>
      </c>
    </row>
    <row r="16" spans="3:16" ht="30" customHeight="1">
      <c r="C16" s="28"/>
      <c r="D16" s="29"/>
      <c r="E16" s="31" t="s">
        <v>43</v>
      </c>
      <c r="F16" s="52">
        <v>516190</v>
      </c>
      <c r="G16" s="52">
        <v>576670</v>
      </c>
      <c r="H16" s="171">
        <f t="shared" si="0"/>
        <v>1092860</v>
      </c>
      <c r="I16" s="83"/>
      <c r="J16" s="52">
        <v>6463260</v>
      </c>
      <c r="K16" s="52">
        <v>5298050</v>
      </c>
      <c r="L16" s="52">
        <v>3492160</v>
      </c>
      <c r="M16" s="52">
        <v>3474460</v>
      </c>
      <c r="N16" s="52">
        <v>1678410</v>
      </c>
      <c r="O16" s="171">
        <f t="shared" si="1"/>
        <v>20406340</v>
      </c>
      <c r="P16" s="173">
        <f t="shared" si="2"/>
        <v>21499200</v>
      </c>
    </row>
    <row r="17" spans="3:16" ht="30" customHeight="1">
      <c r="C17" s="28"/>
      <c r="D17" s="32" t="s">
        <v>44</v>
      </c>
      <c r="E17" s="33"/>
      <c r="F17" s="170">
        <f>SUM(F18:F19)</f>
        <v>7059280</v>
      </c>
      <c r="G17" s="170">
        <f>SUM(G18:G19)</f>
        <v>11655875</v>
      </c>
      <c r="H17" s="171">
        <f t="shared" si="0"/>
        <v>18715155</v>
      </c>
      <c r="I17" s="172"/>
      <c r="J17" s="170">
        <f>SUM(J18:J19)</f>
        <v>139643489</v>
      </c>
      <c r="K17" s="170">
        <f>SUM(K18:K19)</f>
        <v>100943886</v>
      </c>
      <c r="L17" s="170">
        <f>SUM(L18:L19)</f>
        <v>64666652</v>
      </c>
      <c r="M17" s="170">
        <f>SUM(M18:M19)</f>
        <v>65979077</v>
      </c>
      <c r="N17" s="170">
        <f>SUM(N18:N19)</f>
        <v>30691350</v>
      </c>
      <c r="O17" s="171">
        <f t="shared" si="1"/>
        <v>401924454</v>
      </c>
      <c r="P17" s="173">
        <f t="shared" si="2"/>
        <v>420639609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71">
        <f t="shared" si="0"/>
        <v>0</v>
      </c>
      <c r="I18" s="83"/>
      <c r="J18" s="52">
        <v>115106275</v>
      </c>
      <c r="K18" s="52">
        <v>83576860</v>
      </c>
      <c r="L18" s="52">
        <v>54425812</v>
      </c>
      <c r="M18" s="52">
        <v>57729389</v>
      </c>
      <c r="N18" s="52">
        <v>27775790</v>
      </c>
      <c r="O18" s="171">
        <f t="shared" si="1"/>
        <v>338614126</v>
      </c>
      <c r="P18" s="173">
        <f t="shared" si="2"/>
        <v>338614126</v>
      </c>
    </row>
    <row r="19" spans="3:16" ht="30" customHeight="1">
      <c r="C19" s="28"/>
      <c r="D19" s="29"/>
      <c r="E19" s="31" t="s">
        <v>46</v>
      </c>
      <c r="F19" s="52">
        <v>7059280</v>
      </c>
      <c r="G19" s="52">
        <v>11655875</v>
      </c>
      <c r="H19" s="171">
        <f t="shared" si="0"/>
        <v>18715155</v>
      </c>
      <c r="I19" s="83"/>
      <c r="J19" s="52">
        <v>24537214</v>
      </c>
      <c r="K19" s="52">
        <v>17367026</v>
      </c>
      <c r="L19" s="52">
        <v>10240840</v>
      </c>
      <c r="M19" s="52">
        <v>8249688</v>
      </c>
      <c r="N19" s="52">
        <v>2915560</v>
      </c>
      <c r="O19" s="171">
        <f t="shared" si="1"/>
        <v>63310328</v>
      </c>
      <c r="P19" s="173">
        <f t="shared" si="2"/>
        <v>82025483</v>
      </c>
    </row>
    <row r="20" spans="3:16" ht="30" customHeight="1">
      <c r="C20" s="28"/>
      <c r="D20" s="32" t="s">
        <v>47</v>
      </c>
      <c r="E20" s="33"/>
      <c r="F20" s="170">
        <f>SUM(F21:F24)</f>
        <v>207650</v>
      </c>
      <c r="G20" s="170">
        <f>SUM(G21:G24)</f>
        <v>294900</v>
      </c>
      <c r="H20" s="171">
        <f t="shared" si="0"/>
        <v>502550</v>
      </c>
      <c r="I20" s="172"/>
      <c r="J20" s="170">
        <f>SUM(J21:J24)</f>
        <v>7705290</v>
      </c>
      <c r="K20" s="170">
        <f>SUM(K21:K24)</f>
        <v>10032010</v>
      </c>
      <c r="L20" s="170">
        <f>SUM(L21:L24)</f>
        <v>27125864</v>
      </c>
      <c r="M20" s="170">
        <f>SUM(M21:M24)</f>
        <v>31210240</v>
      </c>
      <c r="N20" s="170">
        <f>SUM(N21:N24)</f>
        <v>12601750</v>
      </c>
      <c r="O20" s="171">
        <f t="shared" si="1"/>
        <v>88675154</v>
      </c>
      <c r="P20" s="173">
        <f t="shared" si="2"/>
        <v>89177704</v>
      </c>
    </row>
    <row r="21" spans="3:16" ht="30" customHeight="1">
      <c r="C21" s="28"/>
      <c r="D21" s="29"/>
      <c r="E21" s="31" t="s">
        <v>48</v>
      </c>
      <c r="F21" s="52">
        <v>160910</v>
      </c>
      <c r="G21" s="52">
        <v>239800</v>
      </c>
      <c r="H21" s="171">
        <f t="shared" si="0"/>
        <v>400710</v>
      </c>
      <c r="I21" s="83"/>
      <c r="J21" s="52">
        <v>6029790</v>
      </c>
      <c r="K21" s="52">
        <v>8485920</v>
      </c>
      <c r="L21" s="52">
        <v>25281314</v>
      </c>
      <c r="M21" s="52">
        <v>29560830</v>
      </c>
      <c r="N21" s="52">
        <v>11980940</v>
      </c>
      <c r="O21" s="171">
        <f t="shared" si="1"/>
        <v>81338794</v>
      </c>
      <c r="P21" s="173">
        <f t="shared" si="2"/>
        <v>81739504</v>
      </c>
    </row>
    <row r="22" spans="3:16" ht="30" customHeight="1">
      <c r="C22" s="28"/>
      <c r="D22" s="29"/>
      <c r="E22" s="34" t="s">
        <v>49</v>
      </c>
      <c r="F22" s="52">
        <v>46740</v>
      </c>
      <c r="G22" s="52">
        <v>55100</v>
      </c>
      <c r="H22" s="171">
        <f t="shared" si="0"/>
        <v>101840</v>
      </c>
      <c r="I22" s="83"/>
      <c r="J22" s="52">
        <v>1675500</v>
      </c>
      <c r="K22" s="52">
        <v>1546090</v>
      </c>
      <c r="L22" s="52">
        <v>1844550</v>
      </c>
      <c r="M22" s="52">
        <v>1649410</v>
      </c>
      <c r="N22" s="52">
        <v>620810</v>
      </c>
      <c r="O22" s="171">
        <f t="shared" si="1"/>
        <v>7336360</v>
      </c>
      <c r="P22" s="173">
        <f t="shared" si="2"/>
        <v>7438200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71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71">
        <f t="shared" si="1"/>
        <v>0</v>
      </c>
      <c r="P23" s="173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71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71">
        <f t="shared" si="1"/>
        <v>0</v>
      </c>
      <c r="P24" s="173">
        <f t="shared" si="2"/>
        <v>0</v>
      </c>
    </row>
    <row r="25" spans="3:16" ht="30" customHeight="1">
      <c r="C25" s="28"/>
      <c r="D25" s="32" t="s">
        <v>51</v>
      </c>
      <c r="E25" s="33"/>
      <c r="F25" s="170">
        <f>SUM(F26:F28)</f>
        <v>11177427</v>
      </c>
      <c r="G25" s="170">
        <f>SUM(G26:G28)</f>
        <v>9782406</v>
      </c>
      <c r="H25" s="171">
        <f t="shared" si="0"/>
        <v>20959833</v>
      </c>
      <c r="I25" s="172"/>
      <c r="J25" s="170">
        <f>SUM(J26:J28)</f>
        <v>18263102</v>
      </c>
      <c r="K25" s="170">
        <f>SUM(K26:K28)</f>
        <v>20610515</v>
      </c>
      <c r="L25" s="170">
        <f>SUM(L26:L28)</f>
        <v>16310450</v>
      </c>
      <c r="M25" s="170">
        <f>SUM(M26:M28)</f>
        <v>13381063</v>
      </c>
      <c r="N25" s="170">
        <f>SUM(N26:N28)</f>
        <v>6040785</v>
      </c>
      <c r="O25" s="171">
        <f t="shared" si="1"/>
        <v>74605915</v>
      </c>
      <c r="P25" s="173">
        <f t="shared" si="2"/>
        <v>95565748</v>
      </c>
    </row>
    <row r="26" spans="3:16" ht="30" customHeight="1">
      <c r="C26" s="28"/>
      <c r="D26" s="29"/>
      <c r="E26" s="34" t="s">
        <v>52</v>
      </c>
      <c r="F26" s="52">
        <v>5471790</v>
      </c>
      <c r="G26" s="52">
        <v>7347670</v>
      </c>
      <c r="H26" s="171">
        <f t="shared" si="0"/>
        <v>12819460</v>
      </c>
      <c r="I26" s="83"/>
      <c r="J26" s="52">
        <v>14471240</v>
      </c>
      <c r="K26" s="52">
        <v>19442400</v>
      </c>
      <c r="L26" s="52">
        <v>14738740</v>
      </c>
      <c r="M26" s="52">
        <v>12227910</v>
      </c>
      <c r="N26" s="52">
        <v>5906640</v>
      </c>
      <c r="O26" s="171">
        <f t="shared" si="1"/>
        <v>66786930</v>
      </c>
      <c r="P26" s="173">
        <f t="shared" si="2"/>
        <v>79606390</v>
      </c>
    </row>
    <row r="27" spans="3:16" ht="30" customHeight="1">
      <c r="C27" s="28"/>
      <c r="D27" s="29"/>
      <c r="E27" s="34" t="s">
        <v>53</v>
      </c>
      <c r="F27" s="52">
        <v>690948</v>
      </c>
      <c r="G27" s="52">
        <v>573078</v>
      </c>
      <c r="H27" s="171">
        <f t="shared" si="0"/>
        <v>1264026</v>
      </c>
      <c r="I27" s="83"/>
      <c r="J27" s="52">
        <v>921885</v>
      </c>
      <c r="K27" s="52">
        <v>371170</v>
      </c>
      <c r="L27" s="52">
        <v>727210</v>
      </c>
      <c r="M27" s="52">
        <v>511150</v>
      </c>
      <c r="N27" s="52">
        <v>134145</v>
      </c>
      <c r="O27" s="171">
        <f t="shared" si="1"/>
        <v>2665560</v>
      </c>
      <c r="P27" s="173">
        <f t="shared" si="2"/>
        <v>3929586</v>
      </c>
    </row>
    <row r="28" spans="3:16" ht="30" customHeight="1">
      <c r="C28" s="28"/>
      <c r="D28" s="29"/>
      <c r="E28" s="34" t="s">
        <v>54</v>
      </c>
      <c r="F28" s="52">
        <v>5014689</v>
      </c>
      <c r="G28" s="52">
        <v>1861658</v>
      </c>
      <c r="H28" s="171">
        <f t="shared" si="0"/>
        <v>6876347</v>
      </c>
      <c r="I28" s="83"/>
      <c r="J28" s="52">
        <v>2869977</v>
      </c>
      <c r="K28" s="52">
        <v>796945</v>
      </c>
      <c r="L28" s="52">
        <v>844500</v>
      </c>
      <c r="M28" s="52">
        <v>642003</v>
      </c>
      <c r="N28" s="52">
        <v>0</v>
      </c>
      <c r="O28" s="171">
        <f t="shared" si="1"/>
        <v>5153425</v>
      </c>
      <c r="P28" s="173">
        <f t="shared" si="2"/>
        <v>12029772</v>
      </c>
    </row>
    <row r="29" spans="3:16" ht="30" customHeight="1">
      <c r="C29" s="28"/>
      <c r="D29" s="36" t="s">
        <v>55</v>
      </c>
      <c r="E29" s="37"/>
      <c r="F29" s="52">
        <v>1423491</v>
      </c>
      <c r="G29" s="52">
        <v>1048630</v>
      </c>
      <c r="H29" s="171">
        <f t="shared" si="0"/>
        <v>2472121</v>
      </c>
      <c r="I29" s="83"/>
      <c r="J29" s="52">
        <v>14849961</v>
      </c>
      <c r="K29" s="52">
        <v>13327467</v>
      </c>
      <c r="L29" s="52">
        <v>12648150</v>
      </c>
      <c r="M29" s="52">
        <v>14196778</v>
      </c>
      <c r="N29" s="52">
        <v>7016625</v>
      </c>
      <c r="O29" s="171">
        <f t="shared" si="1"/>
        <v>62038981</v>
      </c>
      <c r="P29" s="173">
        <f t="shared" si="2"/>
        <v>64511102</v>
      </c>
    </row>
    <row r="30" spans="3:16" ht="30" customHeight="1" thickBot="1">
      <c r="C30" s="38"/>
      <c r="D30" s="39" t="s">
        <v>56</v>
      </c>
      <c r="E30" s="40"/>
      <c r="F30" s="54">
        <v>5356387</v>
      </c>
      <c r="G30" s="54">
        <v>5411702</v>
      </c>
      <c r="H30" s="174">
        <f t="shared" si="0"/>
        <v>10768089</v>
      </c>
      <c r="I30" s="84"/>
      <c r="J30" s="54">
        <v>43454169</v>
      </c>
      <c r="K30" s="54">
        <v>23763473</v>
      </c>
      <c r="L30" s="54">
        <v>17201972</v>
      </c>
      <c r="M30" s="54">
        <v>13123779</v>
      </c>
      <c r="N30" s="54">
        <v>5284629</v>
      </c>
      <c r="O30" s="174">
        <f t="shared" si="1"/>
        <v>102828022</v>
      </c>
      <c r="P30" s="175">
        <f t="shared" si="2"/>
        <v>113596111</v>
      </c>
    </row>
    <row r="31" spans="3:16" ht="30" customHeight="1">
      <c r="C31" s="25" t="s">
        <v>57</v>
      </c>
      <c r="D31" s="41"/>
      <c r="E31" s="42"/>
      <c r="F31" s="166">
        <f>SUM(F32:F40)</f>
        <v>839650</v>
      </c>
      <c r="G31" s="166">
        <f>SUM(G32:G40)</f>
        <v>1848360</v>
      </c>
      <c r="H31" s="167">
        <f t="shared" si="0"/>
        <v>2688010</v>
      </c>
      <c r="I31" s="168"/>
      <c r="J31" s="166">
        <f>SUM(J32:J40)</f>
        <v>117543380</v>
      </c>
      <c r="K31" s="166">
        <f>SUM(K32:K40)</f>
        <v>101252625</v>
      </c>
      <c r="L31" s="166">
        <f>SUM(L32:L40)</f>
        <v>127415456</v>
      </c>
      <c r="M31" s="166">
        <f>SUM(M32:M40)</f>
        <v>155475112</v>
      </c>
      <c r="N31" s="166">
        <f>SUM(N32:N40)</f>
        <v>91289190</v>
      </c>
      <c r="O31" s="167">
        <f t="shared" si="1"/>
        <v>592975763</v>
      </c>
      <c r="P31" s="169">
        <f t="shared" si="2"/>
        <v>595663773</v>
      </c>
    </row>
    <row r="32" spans="3:16" ht="30" customHeight="1">
      <c r="C32" s="43"/>
      <c r="D32" s="36" t="s">
        <v>58</v>
      </c>
      <c r="E32" s="37"/>
      <c r="F32" s="95">
        <v>0</v>
      </c>
      <c r="G32" s="95">
        <v>0</v>
      </c>
      <c r="H32" s="176">
        <f t="shared" si="0"/>
        <v>0</v>
      </c>
      <c r="I32" s="53"/>
      <c r="J32" s="95">
        <v>6661999</v>
      </c>
      <c r="K32" s="95">
        <v>19163850</v>
      </c>
      <c r="L32" s="95">
        <v>21679810</v>
      </c>
      <c r="M32" s="95">
        <v>22941367</v>
      </c>
      <c r="N32" s="95">
        <v>3979690</v>
      </c>
      <c r="O32" s="176">
        <f t="shared" si="1"/>
        <v>74426716</v>
      </c>
      <c r="P32" s="177">
        <f t="shared" si="2"/>
        <v>74426716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70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71">
        <f t="shared" si="1"/>
        <v>0</v>
      </c>
      <c r="P33" s="173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70">
        <f t="shared" si="0"/>
        <v>0</v>
      </c>
      <c r="I34" s="53"/>
      <c r="J34" s="52">
        <v>53125441</v>
      </c>
      <c r="K34" s="52">
        <v>39865875</v>
      </c>
      <c r="L34" s="52">
        <v>27137450</v>
      </c>
      <c r="M34" s="52">
        <v>20222065</v>
      </c>
      <c r="N34" s="52">
        <v>7474880</v>
      </c>
      <c r="O34" s="171">
        <f t="shared" si="1"/>
        <v>147825711</v>
      </c>
      <c r="P34" s="173">
        <f t="shared" si="2"/>
        <v>147825711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128950</v>
      </c>
      <c r="H35" s="170">
        <f t="shared" si="0"/>
        <v>128950</v>
      </c>
      <c r="I35" s="83"/>
      <c r="J35" s="52">
        <v>3583050</v>
      </c>
      <c r="K35" s="52">
        <v>3432340</v>
      </c>
      <c r="L35" s="52">
        <v>6862156</v>
      </c>
      <c r="M35" s="52">
        <v>4547990</v>
      </c>
      <c r="N35" s="52">
        <v>4331710</v>
      </c>
      <c r="O35" s="171">
        <f t="shared" si="1"/>
        <v>22757246</v>
      </c>
      <c r="P35" s="173">
        <f t="shared" si="2"/>
        <v>22886196</v>
      </c>
    </row>
    <row r="36" spans="3:16" ht="30" customHeight="1">
      <c r="C36" s="28"/>
      <c r="D36" s="36" t="s">
        <v>61</v>
      </c>
      <c r="E36" s="37"/>
      <c r="F36" s="52">
        <v>839650</v>
      </c>
      <c r="G36" s="52">
        <v>1719410</v>
      </c>
      <c r="H36" s="170">
        <f t="shared" si="0"/>
        <v>2559060</v>
      </c>
      <c r="I36" s="83"/>
      <c r="J36" s="52">
        <v>16211110</v>
      </c>
      <c r="K36" s="52">
        <v>10262240</v>
      </c>
      <c r="L36" s="52">
        <v>13819570</v>
      </c>
      <c r="M36" s="52">
        <v>9071370</v>
      </c>
      <c r="N36" s="52">
        <v>1007690</v>
      </c>
      <c r="O36" s="171">
        <f t="shared" si="1"/>
        <v>50371980</v>
      </c>
      <c r="P36" s="173">
        <f t="shared" si="2"/>
        <v>52931040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0</v>
      </c>
      <c r="H37" s="170">
        <f t="shared" si="0"/>
        <v>0</v>
      </c>
      <c r="I37" s="53"/>
      <c r="J37" s="52">
        <v>36919650</v>
      </c>
      <c r="K37" s="52">
        <v>26908030</v>
      </c>
      <c r="L37" s="52">
        <v>29259740</v>
      </c>
      <c r="M37" s="52">
        <v>16905500</v>
      </c>
      <c r="N37" s="52">
        <v>9725160</v>
      </c>
      <c r="O37" s="171">
        <f t="shared" si="1"/>
        <v>119718080</v>
      </c>
      <c r="P37" s="173">
        <f t="shared" si="2"/>
        <v>119718080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70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71">
        <f t="shared" si="1"/>
        <v>0</v>
      </c>
      <c r="P38" s="173">
        <f t="shared" si="2"/>
        <v>0</v>
      </c>
    </row>
    <row r="39" spans="3:16" ht="30" customHeight="1">
      <c r="C39" s="28"/>
      <c r="D39" s="158" t="s">
        <v>64</v>
      </c>
      <c r="E39" s="165"/>
      <c r="F39" s="52">
        <v>0</v>
      </c>
      <c r="G39" s="52">
        <v>0</v>
      </c>
      <c r="H39" s="171">
        <f t="shared" si="0"/>
        <v>0</v>
      </c>
      <c r="I39" s="53"/>
      <c r="J39" s="52">
        <v>275630</v>
      </c>
      <c r="K39" s="52">
        <v>894370</v>
      </c>
      <c r="L39" s="52">
        <v>27819450</v>
      </c>
      <c r="M39" s="52">
        <v>77943820</v>
      </c>
      <c r="N39" s="52">
        <v>63589800</v>
      </c>
      <c r="O39" s="171">
        <f t="shared" si="1"/>
        <v>170523070</v>
      </c>
      <c r="P39" s="173">
        <f t="shared" si="2"/>
        <v>170523070</v>
      </c>
    </row>
    <row r="40" spans="3:16" ht="30" customHeight="1" thickBot="1">
      <c r="C40" s="38"/>
      <c r="D40" s="160" t="s">
        <v>65</v>
      </c>
      <c r="E40" s="161"/>
      <c r="F40" s="96">
        <v>0</v>
      </c>
      <c r="G40" s="96">
        <v>0</v>
      </c>
      <c r="H40" s="178">
        <f t="shared" si="0"/>
        <v>0</v>
      </c>
      <c r="I40" s="55"/>
      <c r="J40" s="96">
        <v>766500</v>
      </c>
      <c r="K40" s="96">
        <v>725920</v>
      </c>
      <c r="L40" s="96">
        <v>837280</v>
      </c>
      <c r="M40" s="96">
        <v>3843000</v>
      </c>
      <c r="N40" s="96">
        <v>1180260</v>
      </c>
      <c r="O40" s="178">
        <f t="shared" si="1"/>
        <v>7352960</v>
      </c>
      <c r="P40" s="179">
        <f t="shared" si="2"/>
        <v>7352960</v>
      </c>
    </row>
    <row r="41" spans="3:16" ht="30" customHeight="1">
      <c r="C41" s="25" t="s">
        <v>66</v>
      </c>
      <c r="D41" s="41"/>
      <c r="E41" s="42"/>
      <c r="F41" s="166">
        <f>SUM(F42:F45)</f>
        <v>0</v>
      </c>
      <c r="G41" s="166">
        <f>SUM(G42:G45)</f>
        <v>0</v>
      </c>
      <c r="H41" s="167">
        <f t="shared" si="0"/>
        <v>0</v>
      </c>
      <c r="I41" s="180"/>
      <c r="J41" s="166">
        <f>SUM(J42:J45)</f>
        <v>41150137</v>
      </c>
      <c r="K41" s="166">
        <f>SUM(K42:K45)</f>
        <v>44018714</v>
      </c>
      <c r="L41" s="166">
        <f>SUM(L42:L45)</f>
        <v>121905704</v>
      </c>
      <c r="M41" s="166">
        <f>SUM(M42:M45)</f>
        <v>300056722</v>
      </c>
      <c r="N41" s="166">
        <f>SUM(N42:N45)</f>
        <v>191394564</v>
      </c>
      <c r="O41" s="167">
        <f t="shared" si="1"/>
        <v>698525841</v>
      </c>
      <c r="P41" s="169">
        <f t="shared" si="2"/>
        <v>698525841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71">
        <f t="shared" si="0"/>
        <v>0</v>
      </c>
      <c r="I42" s="53"/>
      <c r="J42" s="52">
        <v>704200</v>
      </c>
      <c r="K42" s="52">
        <v>1882290</v>
      </c>
      <c r="L42" s="52">
        <v>55363114</v>
      </c>
      <c r="M42" s="52">
        <v>152590038</v>
      </c>
      <c r="N42" s="52">
        <v>112292601</v>
      </c>
      <c r="O42" s="171">
        <f>SUM(I42:N42)</f>
        <v>322832243</v>
      </c>
      <c r="P42" s="173">
        <f>SUM(O42,H42)</f>
        <v>322832243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71">
        <f t="shared" si="0"/>
        <v>0</v>
      </c>
      <c r="I43" s="53"/>
      <c r="J43" s="52">
        <v>39639267</v>
      </c>
      <c r="K43" s="52">
        <v>38355594</v>
      </c>
      <c r="L43" s="52">
        <v>54566460</v>
      </c>
      <c r="M43" s="52">
        <v>76664740</v>
      </c>
      <c r="N43" s="52">
        <v>34531459</v>
      </c>
      <c r="O43" s="171">
        <f>SUM(I43:N43)</f>
        <v>243757520</v>
      </c>
      <c r="P43" s="173">
        <f>SUM(O43,H43)</f>
        <v>243757520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71">
        <f t="shared" si="0"/>
        <v>0</v>
      </c>
      <c r="I44" s="53"/>
      <c r="J44" s="52">
        <v>56680</v>
      </c>
      <c r="K44" s="52">
        <v>517630</v>
      </c>
      <c r="L44" s="52">
        <v>1592270</v>
      </c>
      <c r="M44" s="52">
        <v>5277500</v>
      </c>
      <c r="N44" s="52">
        <v>1854880</v>
      </c>
      <c r="O44" s="171">
        <f>SUM(I44:N44)</f>
        <v>9298960</v>
      </c>
      <c r="P44" s="173">
        <f>SUM(O44,H44)</f>
        <v>9298960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74">
        <f t="shared" si="0"/>
        <v>0</v>
      </c>
      <c r="I45" s="56"/>
      <c r="J45" s="54">
        <v>749990</v>
      </c>
      <c r="K45" s="54">
        <v>3263200</v>
      </c>
      <c r="L45" s="54">
        <v>10383860</v>
      </c>
      <c r="M45" s="54">
        <v>65524444</v>
      </c>
      <c r="N45" s="54">
        <v>42715624</v>
      </c>
      <c r="O45" s="181">
        <f>SUM(I45:N45)</f>
        <v>122637118</v>
      </c>
      <c r="P45" s="182">
        <f>SUM(O45,H45)</f>
        <v>122637118</v>
      </c>
    </row>
    <row r="46" spans="3:16" ht="30" customHeight="1" thickBot="1">
      <c r="C46" s="162" t="s">
        <v>70</v>
      </c>
      <c r="D46" s="163"/>
      <c r="E46" s="163"/>
      <c r="F46" s="183">
        <f>SUM(F10,F31,F41)</f>
        <v>28468805</v>
      </c>
      <c r="G46" s="183">
        <f>SUM(G10,G31,G41)</f>
        <v>35096412</v>
      </c>
      <c r="H46" s="184">
        <f t="shared" si="0"/>
        <v>63565217</v>
      </c>
      <c r="I46" s="185"/>
      <c r="J46" s="183">
        <f>SUM(J10,J31,J41)</f>
        <v>444815108</v>
      </c>
      <c r="K46" s="183">
        <f>SUM(K10,K31,K41)</f>
        <v>352030545</v>
      </c>
      <c r="L46" s="183">
        <f>SUM(L10,L31,L41)</f>
        <v>418648137</v>
      </c>
      <c r="M46" s="183">
        <f>SUM(M10,M31,M41)</f>
        <v>628491752</v>
      </c>
      <c r="N46" s="183">
        <f>SUM(N10,N31,N41)</f>
        <v>374120643</v>
      </c>
      <c r="O46" s="184">
        <f t="shared" si="1"/>
        <v>2218106185</v>
      </c>
      <c r="P46" s="186">
        <f t="shared" si="2"/>
        <v>2281671402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66">
        <f>SUM(F49,F55,F58,F63,F67,F68)</f>
        <v>25171078</v>
      </c>
      <c r="G48" s="166">
        <f>SUM(G49,G55,G58,G63,G67,G68)</f>
        <v>30256272</v>
      </c>
      <c r="H48" s="167">
        <f t="shared" si="0"/>
        <v>55427350</v>
      </c>
      <c r="I48" s="168"/>
      <c r="J48" s="166">
        <f>SUM(J49,J55,J58,J63,J67,J68)</f>
        <v>259481149</v>
      </c>
      <c r="K48" s="166">
        <f>SUM(K49,K55,K58,K63,K67,K68)</f>
        <v>186801596</v>
      </c>
      <c r="L48" s="166">
        <f>SUM(L49,L55,L58,L63,L67,L68)</f>
        <v>152513066</v>
      </c>
      <c r="M48" s="166">
        <f>SUM(M49,M55,M58,M63,M67,M68)</f>
        <v>155364072</v>
      </c>
      <c r="N48" s="166">
        <f>SUM(N49,N55,N58,N63,N67,N68)</f>
        <v>82275427</v>
      </c>
      <c r="O48" s="167">
        <f t="shared" si="1"/>
        <v>836435310</v>
      </c>
      <c r="P48" s="169">
        <f t="shared" si="2"/>
        <v>891862660</v>
      </c>
      <c r="Q48" s="20"/>
    </row>
    <row r="49" spans="3:16" ht="30" customHeight="1">
      <c r="C49" s="28"/>
      <c r="D49" s="29" t="s">
        <v>38</v>
      </c>
      <c r="E49" s="30"/>
      <c r="F49" s="170">
        <f>SUM(F50:F54)</f>
        <v>2132332</v>
      </c>
      <c r="G49" s="170">
        <f>SUM(G50:G54)</f>
        <v>4515705</v>
      </c>
      <c r="H49" s="171">
        <f t="shared" si="0"/>
        <v>6648037</v>
      </c>
      <c r="I49" s="172"/>
      <c r="J49" s="170">
        <f>SUM(J50:J54)</f>
        <v>55368802</v>
      </c>
      <c r="K49" s="170">
        <f>SUM(K50:K54)</f>
        <v>33933370</v>
      </c>
      <c r="L49" s="170">
        <f>SUM(L50:L54)</f>
        <v>27878108</v>
      </c>
      <c r="M49" s="170">
        <f>SUM(M50:M54)</f>
        <v>31192442</v>
      </c>
      <c r="N49" s="170">
        <f>SUM(N50:N54)</f>
        <v>26675798</v>
      </c>
      <c r="O49" s="171">
        <f t="shared" si="1"/>
        <v>175048520</v>
      </c>
      <c r="P49" s="173">
        <f t="shared" si="2"/>
        <v>181696557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71">
        <f t="shared" si="0"/>
        <v>0</v>
      </c>
      <c r="I50" s="83"/>
      <c r="J50" s="52">
        <v>35039191</v>
      </c>
      <c r="K50" s="52">
        <v>19030974</v>
      </c>
      <c r="L50" s="52">
        <v>16440770</v>
      </c>
      <c r="M50" s="52">
        <v>18094253</v>
      </c>
      <c r="N50" s="52">
        <v>15513853</v>
      </c>
      <c r="O50" s="171">
        <f t="shared" si="1"/>
        <v>104119041</v>
      </c>
      <c r="P50" s="173">
        <f t="shared" si="2"/>
        <v>104119041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57834</v>
      </c>
      <c r="H51" s="171">
        <f t="shared" si="0"/>
        <v>57834</v>
      </c>
      <c r="I51" s="83"/>
      <c r="J51" s="52">
        <v>26541</v>
      </c>
      <c r="K51" s="52">
        <v>448004</v>
      </c>
      <c r="L51" s="52">
        <v>1115140</v>
      </c>
      <c r="M51" s="52">
        <v>2051769</v>
      </c>
      <c r="N51" s="52">
        <v>3523733</v>
      </c>
      <c r="O51" s="171">
        <f t="shared" si="1"/>
        <v>7165187</v>
      </c>
      <c r="P51" s="173">
        <f t="shared" si="2"/>
        <v>7223021</v>
      </c>
    </row>
    <row r="52" spans="3:16" ht="30" customHeight="1">
      <c r="C52" s="28"/>
      <c r="D52" s="29"/>
      <c r="E52" s="31" t="s">
        <v>41</v>
      </c>
      <c r="F52" s="52">
        <v>1046815</v>
      </c>
      <c r="G52" s="52">
        <v>2056442</v>
      </c>
      <c r="H52" s="171">
        <f t="shared" si="0"/>
        <v>3103257</v>
      </c>
      <c r="I52" s="83"/>
      <c r="J52" s="52">
        <v>8727048</v>
      </c>
      <c r="K52" s="52">
        <v>5815523</v>
      </c>
      <c r="L52" s="52">
        <v>4548553</v>
      </c>
      <c r="M52" s="52">
        <v>5543049</v>
      </c>
      <c r="N52" s="52">
        <v>5284529</v>
      </c>
      <c r="O52" s="171">
        <f t="shared" si="1"/>
        <v>29918702</v>
      </c>
      <c r="P52" s="173">
        <f t="shared" si="2"/>
        <v>33021959</v>
      </c>
    </row>
    <row r="53" spans="3:16" ht="30" customHeight="1">
      <c r="C53" s="28"/>
      <c r="D53" s="29"/>
      <c r="E53" s="31" t="s">
        <v>42</v>
      </c>
      <c r="F53" s="52">
        <v>628019</v>
      </c>
      <c r="G53" s="52">
        <v>1887500</v>
      </c>
      <c r="H53" s="171">
        <f t="shared" si="0"/>
        <v>2515519</v>
      </c>
      <c r="I53" s="83"/>
      <c r="J53" s="52">
        <v>5825434</v>
      </c>
      <c r="K53" s="52">
        <v>3922672</v>
      </c>
      <c r="L53" s="52">
        <v>2658447</v>
      </c>
      <c r="M53" s="52">
        <v>2410905</v>
      </c>
      <c r="N53" s="52">
        <v>858393</v>
      </c>
      <c r="O53" s="171">
        <f t="shared" si="1"/>
        <v>15675851</v>
      </c>
      <c r="P53" s="173">
        <f t="shared" si="2"/>
        <v>18191370</v>
      </c>
    </row>
    <row r="54" spans="3:16" ht="30" customHeight="1">
      <c r="C54" s="28"/>
      <c r="D54" s="29"/>
      <c r="E54" s="31" t="s">
        <v>43</v>
      </c>
      <c r="F54" s="52">
        <v>457498</v>
      </c>
      <c r="G54" s="52">
        <v>513929</v>
      </c>
      <c r="H54" s="171">
        <f t="shared" si="0"/>
        <v>971427</v>
      </c>
      <c r="I54" s="83"/>
      <c r="J54" s="52">
        <v>5750588</v>
      </c>
      <c r="K54" s="52">
        <v>4716197</v>
      </c>
      <c r="L54" s="52">
        <v>3115198</v>
      </c>
      <c r="M54" s="52">
        <v>3092466</v>
      </c>
      <c r="N54" s="52">
        <v>1495290</v>
      </c>
      <c r="O54" s="171">
        <f t="shared" si="1"/>
        <v>18169739</v>
      </c>
      <c r="P54" s="173">
        <f t="shared" si="2"/>
        <v>19141166</v>
      </c>
    </row>
    <row r="55" spans="3:16" ht="30" customHeight="1">
      <c r="C55" s="28"/>
      <c r="D55" s="32" t="s">
        <v>44</v>
      </c>
      <c r="E55" s="33"/>
      <c r="F55" s="170">
        <f>SUM(F56:F57)</f>
        <v>6274682</v>
      </c>
      <c r="G55" s="170">
        <f>SUM(G56:G57)</f>
        <v>10388038</v>
      </c>
      <c r="H55" s="171">
        <f t="shared" si="0"/>
        <v>16662720</v>
      </c>
      <c r="I55" s="172"/>
      <c r="J55" s="170">
        <f>SUM(J56:J57)</f>
        <v>124367246</v>
      </c>
      <c r="K55" s="170">
        <f>SUM(K56:K57)</f>
        <v>90098574</v>
      </c>
      <c r="L55" s="170">
        <f>SUM(L56:L57)</f>
        <v>57575771</v>
      </c>
      <c r="M55" s="170">
        <f>SUM(M56:M57)</f>
        <v>58586517</v>
      </c>
      <c r="N55" s="170">
        <f>SUM(N56:N57)</f>
        <v>27461615</v>
      </c>
      <c r="O55" s="171">
        <f t="shared" si="1"/>
        <v>358089723</v>
      </c>
      <c r="P55" s="173">
        <f t="shared" si="2"/>
        <v>374752443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71">
        <f t="shared" si="0"/>
        <v>0</v>
      </c>
      <c r="I56" s="83"/>
      <c r="J56" s="52">
        <v>102486052</v>
      </c>
      <c r="K56" s="52">
        <v>74652767</v>
      </c>
      <c r="L56" s="52">
        <v>48522606</v>
      </c>
      <c r="M56" s="52">
        <v>51317776</v>
      </c>
      <c r="N56" s="52">
        <v>24837611</v>
      </c>
      <c r="O56" s="171">
        <f t="shared" si="1"/>
        <v>301816812</v>
      </c>
      <c r="P56" s="173">
        <f t="shared" si="2"/>
        <v>301816812</v>
      </c>
    </row>
    <row r="57" spans="3:16" ht="30" customHeight="1">
      <c r="C57" s="28"/>
      <c r="D57" s="29"/>
      <c r="E57" s="31" t="s">
        <v>46</v>
      </c>
      <c r="F57" s="52">
        <v>6274682</v>
      </c>
      <c r="G57" s="52">
        <v>10388038</v>
      </c>
      <c r="H57" s="171">
        <f t="shared" si="0"/>
        <v>16662720</v>
      </c>
      <c r="I57" s="83"/>
      <c r="J57" s="52">
        <v>21881194</v>
      </c>
      <c r="K57" s="52">
        <v>15445807</v>
      </c>
      <c r="L57" s="52">
        <v>9053165</v>
      </c>
      <c r="M57" s="52">
        <v>7268741</v>
      </c>
      <c r="N57" s="52">
        <v>2624004</v>
      </c>
      <c r="O57" s="171">
        <f t="shared" si="1"/>
        <v>56272911</v>
      </c>
      <c r="P57" s="173">
        <f t="shared" si="2"/>
        <v>72935631</v>
      </c>
    </row>
    <row r="58" spans="3:16" ht="30" customHeight="1">
      <c r="C58" s="28"/>
      <c r="D58" s="32" t="s">
        <v>47</v>
      </c>
      <c r="E58" s="33"/>
      <c r="F58" s="170">
        <f>SUM(F59:F62)</f>
        <v>180726</v>
      </c>
      <c r="G58" s="170">
        <f>SUM(G59:G62)</f>
        <v>265410</v>
      </c>
      <c r="H58" s="171">
        <f t="shared" si="0"/>
        <v>446136</v>
      </c>
      <c r="I58" s="172"/>
      <c r="J58" s="170">
        <f>SUM(J59:J62)</f>
        <v>6821894</v>
      </c>
      <c r="K58" s="170">
        <f>SUM(K59:K62)</f>
        <v>8929311</v>
      </c>
      <c r="L58" s="170">
        <f>SUM(L59:L62)</f>
        <v>24226004</v>
      </c>
      <c r="M58" s="170">
        <f>SUM(M59:M62)</f>
        <v>27877078</v>
      </c>
      <c r="N58" s="170">
        <f>SUM(N59:N62)</f>
        <v>11215972</v>
      </c>
      <c r="O58" s="171">
        <f t="shared" si="1"/>
        <v>79070259</v>
      </c>
      <c r="P58" s="173">
        <f t="shared" si="2"/>
        <v>79516395</v>
      </c>
    </row>
    <row r="59" spans="3:16" ht="30" customHeight="1">
      <c r="C59" s="28"/>
      <c r="D59" s="29"/>
      <c r="E59" s="31" t="s">
        <v>48</v>
      </c>
      <c r="F59" s="52">
        <v>138660</v>
      </c>
      <c r="G59" s="52">
        <v>215820</v>
      </c>
      <c r="H59" s="171">
        <f t="shared" si="0"/>
        <v>354480</v>
      </c>
      <c r="I59" s="83"/>
      <c r="J59" s="52">
        <v>5356816</v>
      </c>
      <c r="K59" s="52">
        <v>7537830</v>
      </c>
      <c r="L59" s="52">
        <v>22629744</v>
      </c>
      <c r="M59" s="52">
        <v>26407449</v>
      </c>
      <c r="N59" s="52">
        <v>10657243</v>
      </c>
      <c r="O59" s="171">
        <f t="shared" si="1"/>
        <v>72589082</v>
      </c>
      <c r="P59" s="173">
        <f t="shared" si="2"/>
        <v>72943562</v>
      </c>
    </row>
    <row r="60" spans="3:16" ht="30" customHeight="1">
      <c r="C60" s="28"/>
      <c r="D60" s="29"/>
      <c r="E60" s="34" t="s">
        <v>49</v>
      </c>
      <c r="F60" s="52">
        <v>42066</v>
      </c>
      <c r="G60" s="52">
        <v>49590</v>
      </c>
      <c r="H60" s="171">
        <f t="shared" si="0"/>
        <v>91656</v>
      </c>
      <c r="I60" s="83"/>
      <c r="J60" s="52">
        <v>1465078</v>
      </c>
      <c r="K60" s="52">
        <v>1391481</v>
      </c>
      <c r="L60" s="52">
        <v>1596260</v>
      </c>
      <c r="M60" s="52">
        <v>1469629</v>
      </c>
      <c r="N60" s="52">
        <v>558729</v>
      </c>
      <c r="O60" s="171">
        <f t="shared" si="1"/>
        <v>6481177</v>
      </c>
      <c r="P60" s="173">
        <f t="shared" si="2"/>
        <v>6572833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71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71">
        <f t="shared" si="1"/>
        <v>0</v>
      </c>
      <c r="P61" s="173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71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71">
        <f t="shared" si="1"/>
        <v>0</v>
      </c>
      <c r="P62" s="173">
        <f t="shared" si="2"/>
        <v>0</v>
      </c>
    </row>
    <row r="63" spans="3:16" ht="30" customHeight="1">
      <c r="C63" s="28"/>
      <c r="D63" s="32" t="s">
        <v>51</v>
      </c>
      <c r="E63" s="33"/>
      <c r="F63" s="170">
        <f>SUM(F64:F66)</f>
        <v>9967266</v>
      </c>
      <c r="G63" s="170">
        <f>SUM(G64:G66)</f>
        <v>8755744</v>
      </c>
      <c r="H63" s="171">
        <f t="shared" si="0"/>
        <v>18723010</v>
      </c>
      <c r="I63" s="172"/>
      <c r="J63" s="170">
        <f>SUM(J64:J66)</f>
        <v>16255369</v>
      </c>
      <c r="K63" s="170">
        <f>SUM(K64:K66)</f>
        <v>18386313</v>
      </c>
      <c r="L63" s="170">
        <f>SUM(L64:L66)</f>
        <v>14483996</v>
      </c>
      <c r="M63" s="170">
        <f>SUM(M64:M66)</f>
        <v>11926911</v>
      </c>
      <c r="N63" s="170">
        <f>SUM(N64:N66)</f>
        <v>5411694</v>
      </c>
      <c r="O63" s="171">
        <f t="shared" si="1"/>
        <v>66464283</v>
      </c>
      <c r="P63" s="173">
        <f t="shared" si="2"/>
        <v>85187293</v>
      </c>
    </row>
    <row r="64" spans="3:16" ht="30" customHeight="1">
      <c r="C64" s="28"/>
      <c r="D64" s="29"/>
      <c r="E64" s="34" t="s">
        <v>52</v>
      </c>
      <c r="F64" s="52">
        <v>4888705</v>
      </c>
      <c r="G64" s="52">
        <v>6574341</v>
      </c>
      <c r="H64" s="171">
        <f t="shared" si="0"/>
        <v>11463046</v>
      </c>
      <c r="I64" s="83"/>
      <c r="J64" s="52">
        <v>12901024</v>
      </c>
      <c r="K64" s="52">
        <v>17340290</v>
      </c>
      <c r="L64" s="52">
        <v>13112177</v>
      </c>
      <c r="M64" s="52">
        <v>10889074</v>
      </c>
      <c r="N64" s="52">
        <v>5297509</v>
      </c>
      <c r="O64" s="171">
        <f t="shared" si="1"/>
        <v>59540074</v>
      </c>
      <c r="P64" s="173">
        <f t="shared" si="2"/>
        <v>71003120</v>
      </c>
    </row>
    <row r="65" spans="3:16" ht="30" customHeight="1">
      <c r="C65" s="28"/>
      <c r="D65" s="29"/>
      <c r="E65" s="34" t="s">
        <v>53</v>
      </c>
      <c r="F65" s="52">
        <v>611568</v>
      </c>
      <c r="G65" s="52">
        <v>507013</v>
      </c>
      <c r="H65" s="171">
        <f t="shared" si="0"/>
        <v>1118581</v>
      </c>
      <c r="I65" s="83"/>
      <c r="J65" s="52">
        <v>802656</v>
      </c>
      <c r="K65" s="52">
        <v>328773</v>
      </c>
      <c r="L65" s="52">
        <v>645689</v>
      </c>
      <c r="M65" s="52">
        <v>460035</v>
      </c>
      <c r="N65" s="52">
        <v>114185</v>
      </c>
      <c r="O65" s="171">
        <f t="shared" si="1"/>
        <v>2351338</v>
      </c>
      <c r="P65" s="173">
        <f t="shared" si="2"/>
        <v>3469919</v>
      </c>
    </row>
    <row r="66" spans="3:16" ht="30" customHeight="1">
      <c r="C66" s="28"/>
      <c r="D66" s="29"/>
      <c r="E66" s="34" t="s">
        <v>54</v>
      </c>
      <c r="F66" s="52">
        <v>4466993</v>
      </c>
      <c r="G66" s="52">
        <v>1674390</v>
      </c>
      <c r="H66" s="171">
        <f t="shared" si="0"/>
        <v>6141383</v>
      </c>
      <c r="I66" s="83"/>
      <c r="J66" s="52">
        <v>2551689</v>
      </c>
      <c r="K66" s="52">
        <v>717250</v>
      </c>
      <c r="L66" s="52">
        <v>726130</v>
      </c>
      <c r="M66" s="52">
        <v>577802</v>
      </c>
      <c r="N66" s="52">
        <v>0</v>
      </c>
      <c r="O66" s="171">
        <f t="shared" si="1"/>
        <v>4572871</v>
      </c>
      <c r="P66" s="173">
        <f t="shared" si="2"/>
        <v>10714254</v>
      </c>
    </row>
    <row r="67" spans="3:16" ht="30" customHeight="1">
      <c r="C67" s="28"/>
      <c r="D67" s="36" t="s">
        <v>55</v>
      </c>
      <c r="E67" s="37"/>
      <c r="F67" s="52">
        <v>1259685</v>
      </c>
      <c r="G67" s="52">
        <v>919673</v>
      </c>
      <c r="H67" s="171">
        <f t="shared" si="0"/>
        <v>2179358</v>
      </c>
      <c r="I67" s="83"/>
      <c r="J67" s="52">
        <v>13213669</v>
      </c>
      <c r="K67" s="52">
        <v>11690555</v>
      </c>
      <c r="L67" s="52">
        <v>11147215</v>
      </c>
      <c r="M67" s="52">
        <v>12657345</v>
      </c>
      <c r="N67" s="52">
        <v>6225719</v>
      </c>
      <c r="O67" s="171">
        <f t="shared" si="1"/>
        <v>54934503</v>
      </c>
      <c r="P67" s="173">
        <f t="shared" si="2"/>
        <v>57113861</v>
      </c>
    </row>
    <row r="68" spans="3:16" ht="30" customHeight="1" thickBot="1">
      <c r="C68" s="38"/>
      <c r="D68" s="39" t="s">
        <v>56</v>
      </c>
      <c r="E68" s="40"/>
      <c r="F68" s="54">
        <v>5356387</v>
      </c>
      <c r="G68" s="54">
        <v>5411702</v>
      </c>
      <c r="H68" s="174">
        <f t="shared" si="0"/>
        <v>10768089</v>
      </c>
      <c r="I68" s="84"/>
      <c r="J68" s="54">
        <v>43454169</v>
      </c>
      <c r="K68" s="54">
        <v>23763473</v>
      </c>
      <c r="L68" s="54">
        <v>17201972</v>
      </c>
      <c r="M68" s="54">
        <v>13123779</v>
      </c>
      <c r="N68" s="54">
        <v>5284629</v>
      </c>
      <c r="O68" s="174">
        <f t="shared" si="1"/>
        <v>102828022</v>
      </c>
      <c r="P68" s="175">
        <f t="shared" si="2"/>
        <v>113596111</v>
      </c>
    </row>
    <row r="69" spans="3:16" ht="30" customHeight="1">
      <c r="C69" s="25" t="s">
        <v>57</v>
      </c>
      <c r="D69" s="41"/>
      <c r="E69" s="42"/>
      <c r="F69" s="166">
        <f>SUM(F70:F78)</f>
        <v>728276</v>
      </c>
      <c r="G69" s="166">
        <f>SUM(G70:G78)</f>
        <v>1663524</v>
      </c>
      <c r="H69" s="167">
        <f t="shared" si="0"/>
        <v>2391800</v>
      </c>
      <c r="I69" s="168"/>
      <c r="J69" s="166">
        <f>SUM(J70:J78)</f>
        <v>104789166</v>
      </c>
      <c r="K69" s="166">
        <f>SUM(K70:K78)</f>
        <v>90347750</v>
      </c>
      <c r="L69" s="166">
        <f>SUM(L70:L78)</f>
        <v>113811192</v>
      </c>
      <c r="M69" s="166">
        <f>SUM(M70:M78)</f>
        <v>138907784</v>
      </c>
      <c r="N69" s="166">
        <f>SUM(N70:N78)</f>
        <v>81559939</v>
      </c>
      <c r="O69" s="167">
        <f t="shared" si="1"/>
        <v>529415831</v>
      </c>
      <c r="P69" s="169">
        <f t="shared" si="2"/>
        <v>531807631</v>
      </c>
    </row>
    <row r="70" spans="3:16" ht="30" customHeight="1">
      <c r="C70" s="43"/>
      <c r="D70" s="36" t="s">
        <v>58</v>
      </c>
      <c r="E70" s="37"/>
      <c r="F70" s="95">
        <v>0</v>
      </c>
      <c r="G70" s="95">
        <v>0</v>
      </c>
      <c r="H70" s="176">
        <f t="shared" si="0"/>
        <v>0</v>
      </c>
      <c r="I70" s="53"/>
      <c r="J70" s="95">
        <v>5903493</v>
      </c>
      <c r="K70" s="95">
        <v>17181232</v>
      </c>
      <c r="L70" s="95">
        <v>19360395</v>
      </c>
      <c r="M70" s="95">
        <v>20435232</v>
      </c>
      <c r="N70" s="95">
        <v>3548897</v>
      </c>
      <c r="O70" s="176">
        <f t="shared" si="1"/>
        <v>66429249</v>
      </c>
      <c r="P70" s="177">
        <f t="shared" si="2"/>
        <v>66429249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70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71">
        <f t="shared" si="1"/>
        <v>0</v>
      </c>
      <c r="P71" s="173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70">
        <f t="shared" si="0"/>
        <v>0</v>
      </c>
      <c r="I72" s="53"/>
      <c r="J72" s="52">
        <v>47472808</v>
      </c>
      <c r="K72" s="52">
        <v>35609909</v>
      </c>
      <c r="L72" s="52">
        <v>24309938</v>
      </c>
      <c r="M72" s="52">
        <v>18056108</v>
      </c>
      <c r="N72" s="52">
        <v>6727392</v>
      </c>
      <c r="O72" s="171">
        <f t="shared" si="1"/>
        <v>132176155</v>
      </c>
      <c r="P72" s="173">
        <f t="shared" si="2"/>
        <v>132176155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116055</v>
      </c>
      <c r="H73" s="170">
        <f t="shared" si="0"/>
        <v>116055</v>
      </c>
      <c r="I73" s="83"/>
      <c r="J73" s="52">
        <v>3182906</v>
      </c>
      <c r="K73" s="52">
        <v>3039706</v>
      </c>
      <c r="L73" s="52">
        <v>6136349</v>
      </c>
      <c r="M73" s="52">
        <v>4086957</v>
      </c>
      <c r="N73" s="52">
        <v>3898539</v>
      </c>
      <c r="O73" s="171">
        <f t="shared" si="1"/>
        <v>20344457</v>
      </c>
      <c r="P73" s="173">
        <f t="shared" si="2"/>
        <v>20460512</v>
      </c>
    </row>
    <row r="74" spans="3:16" ht="30" customHeight="1">
      <c r="C74" s="28"/>
      <c r="D74" s="36" t="s">
        <v>61</v>
      </c>
      <c r="E74" s="37"/>
      <c r="F74" s="52">
        <v>728276</v>
      </c>
      <c r="G74" s="52">
        <v>1547469</v>
      </c>
      <c r="H74" s="170">
        <f t="shared" si="0"/>
        <v>2275745</v>
      </c>
      <c r="I74" s="83"/>
      <c r="J74" s="52">
        <v>14380007</v>
      </c>
      <c r="K74" s="52">
        <v>9154620</v>
      </c>
      <c r="L74" s="52">
        <v>12333238</v>
      </c>
      <c r="M74" s="52">
        <v>8072842</v>
      </c>
      <c r="N74" s="52">
        <v>906921</v>
      </c>
      <c r="O74" s="171">
        <f t="shared" si="1"/>
        <v>44847628</v>
      </c>
      <c r="P74" s="173">
        <f t="shared" si="2"/>
        <v>47123373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0</v>
      </c>
      <c r="H75" s="170">
        <f aca="true" t="shared" si="3" ref="H75:H84">SUM(F75:G75)</f>
        <v>0</v>
      </c>
      <c r="I75" s="53"/>
      <c r="J75" s="52">
        <v>32912035</v>
      </c>
      <c r="K75" s="52">
        <v>23904022</v>
      </c>
      <c r="L75" s="52">
        <v>26121406</v>
      </c>
      <c r="M75" s="52">
        <v>15120380</v>
      </c>
      <c r="N75" s="52">
        <v>8597108</v>
      </c>
      <c r="O75" s="171">
        <f aca="true" t="shared" si="4" ref="O75:O84">SUM(I75:N75)</f>
        <v>106654951</v>
      </c>
      <c r="P75" s="173">
        <f aca="true" t="shared" si="5" ref="P75:P84">SUM(O75,H75)</f>
        <v>106654951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70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71">
        <f t="shared" si="4"/>
        <v>0</v>
      </c>
      <c r="P76" s="173">
        <f t="shared" si="5"/>
        <v>0</v>
      </c>
    </row>
    <row r="77" spans="3:16" ht="30" customHeight="1">
      <c r="C77" s="28"/>
      <c r="D77" s="158" t="s">
        <v>64</v>
      </c>
      <c r="E77" s="165"/>
      <c r="F77" s="52">
        <v>0</v>
      </c>
      <c r="G77" s="52">
        <v>0</v>
      </c>
      <c r="H77" s="171">
        <f t="shared" si="3"/>
        <v>0</v>
      </c>
      <c r="I77" s="53"/>
      <c r="J77" s="52">
        <v>248067</v>
      </c>
      <c r="K77" s="52">
        <v>804933</v>
      </c>
      <c r="L77" s="52">
        <v>24824172</v>
      </c>
      <c r="M77" s="52">
        <v>69740555</v>
      </c>
      <c r="N77" s="52">
        <v>56898704</v>
      </c>
      <c r="O77" s="171">
        <f t="shared" si="4"/>
        <v>152516431</v>
      </c>
      <c r="P77" s="173">
        <f t="shared" si="5"/>
        <v>152516431</v>
      </c>
    </row>
    <row r="78" spans="3:16" ht="30" customHeight="1" thickBot="1">
      <c r="C78" s="38"/>
      <c r="D78" s="160" t="s">
        <v>65</v>
      </c>
      <c r="E78" s="161"/>
      <c r="F78" s="96">
        <v>0</v>
      </c>
      <c r="G78" s="96">
        <v>0</v>
      </c>
      <c r="H78" s="178">
        <f t="shared" si="3"/>
        <v>0</v>
      </c>
      <c r="I78" s="55"/>
      <c r="J78" s="96">
        <v>689850</v>
      </c>
      <c r="K78" s="96">
        <v>653328</v>
      </c>
      <c r="L78" s="96">
        <v>725694</v>
      </c>
      <c r="M78" s="96">
        <v>3395710</v>
      </c>
      <c r="N78" s="96">
        <v>982378</v>
      </c>
      <c r="O78" s="178">
        <f t="shared" si="4"/>
        <v>6446960</v>
      </c>
      <c r="P78" s="179">
        <f t="shared" si="5"/>
        <v>6446960</v>
      </c>
    </row>
    <row r="79" spans="3:16" ht="30" customHeight="1">
      <c r="C79" s="25" t="s">
        <v>66</v>
      </c>
      <c r="D79" s="41"/>
      <c r="E79" s="42"/>
      <c r="F79" s="166">
        <f>SUM(F80:F83)</f>
        <v>0</v>
      </c>
      <c r="G79" s="166">
        <f>SUM(G80:G83)</f>
        <v>0</v>
      </c>
      <c r="H79" s="167">
        <f t="shared" si="3"/>
        <v>0</v>
      </c>
      <c r="I79" s="180"/>
      <c r="J79" s="166">
        <f>SUM(J80:J83)</f>
        <v>36982003</v>
      </c>
      <c r="K79" s="166">
        <f>SUM(K80:K83)</f>
        <v>39313258</v>
      </c>
      <c r="L79" s="166">
        <f>SUM(L80:L83)</f>
        <v>109092995</v>
      </c>
      <c r="M79" s="166">
        <f>SUM(M80:M83)</f>
        <v>268595129</v>
      </c>
      <c r="N79" s="166">
        <f>SUM(N80:N83)</f>
        <v>170982167</v>
      </c>
      <c r="O79" s="167">
        <f t="shared" si="4"/>
        <v>624965552</v>
      </c>
      <c r="P79" s="169">
        <f t="shared" si="5"/>
        <v>624965552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71">
        <f t="shared" si="3"/>
        <v>0</v>
      </c>
      <c r="I80" s="53"/>
      <c r="J80" s="52">
        <v>633780</v>
      </c>
      <c r="K80" s="52">
        <v>1694061</v>
      </c>
      <c r="L80" s="52">
        <v>49604468</v>
      </c>
      <c r="M80" s="52">
        <v>136637390</v>
      </c>
      <c r="N80" s="52">
        <v>100547163</v>
      </c>
      <c r="O80" s="171">
        <f t="shared" si="4"/>
        <v>289116862</v>
      </c>
      <c r="P80" s="173">
        <f t="shared" si="5"/>
        <v>289116862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71">
        <f t="shared" si="3"/>
        <v>0</v>
      </c>
      <c r="I81" s="53"/>
      <c r="J81" s="52">
        <v>35622220</v>
      </c>
      <c r="K81" s="52">
        <v>34228891</v>
      </c>
      <c r="L81" s="52">
        <v>48749093</v>
      </c>
      <c r="M81" s="52">
        <v>68518581</v>
      </c>
      <c r="N81" s="52">
        <v>30725775</v>
      </c>
      <c r="O81" s="171">
        <f t="shared" si="4"/>
        <v>217844560</v>
      </c>
      <c r="P81" s="173">
        <f t="shared" si="5"/>
        <v>217844560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71">
        <f t="shared" si="3"/>
        <v>0</v>
      </c>
      <c r="I82" s="53"/>
      <c r="J82" s="52">
        <v>51012</v>
      </c>
      <c r="K82" s="52">
        <v>465867</v>
      </c>
      <c r="L82" s="52">
        <v>1433043</v>
      </c>
      <c r="M82" s="52">
        <v>4749750</v>
      </c>
      <c r="N82" s="52">
        <v>1669392</v>
      </c>
      <c r="O82" s="171">
        <f t="shared" si="4"/>
        <v>8369064</v>
      </c>
      <c r="P82" s="173">
        <f t="shared" si="5"/>
        <v>8369064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74">
        <f t="shared" si="3"/>
        <v>0</v>
      </c>
      <c r="I83" s="56"/>
      <c r="J83" s="54">
        <v>674991</v>
      </c>
      <c r="K83" s="54">
        <v>2924439</v>
      </c>
      <c r="L83" s="54">
        <v>9306391</v>
      </c>
      <c r="M83" s="54">
        <v>58689408</v>
      </c>
      <c r="N83" s="54">
        <v>38039837</v>
      </c>
      <c r="O83" s="174">
        <f t="shared" si="4"/>
        <v>109635066</v>
      </c>
      <c r="P83" s="175">
        <f t="shared" si="5"/>
        <v>109635066</v>
      </c>
    </row>
    <row r="84" spans="3:16" ht="30" customHeight="1" thickBot="1">
      <c r="C84" s="162" t="s">
        <v>70</v>
      </c>
      <c r="D84" s="163"/>
      <c r="E84" s="163"/>
      <c r="F84" s="183">
        <f>SUM(F48,F69,F79)</f>
        <v>25899354</v>
      </c>
      <c r="G84" s="183">
        <f>SUM(G48,G69,G79)</f>
        <v>31919796</v>
      </c>
      <c r="H84" s="184">
        <f t="shared" si="3"/>
        <v>57819150</v>
      </c>
      <c r="I84" s="185"/>
      <c r="J84" s="183">
        <f>SUM(J48,J69,J79)</f>
        <v>401252318</v>
      </c>
      <c r="K84" s="183">
        <f>SUM(K48,K69,K79)</f>
        <v>316462604</v>
      </c>
      <c r="L84" s="183">
        <f>SUM(L48,L69,L79)</f>
        <v>375417253</v>
      </c>
      <c r="M84" s="183">
        <f>SUM(M48,M69,M79)</f>
        <v>562866985</v>
      </c>
      <c r="N84" s="183">
        <f>SUM(N48,N69,N79)</f>
        <v>334817533</v>
      </c>
      <c r="O84" s="184">
        <f t="shared" si="4"/>
        <v>1990816693</v>
      </c>
      <c r="P84" s="186">
        <f t="shared" si="5"/>
        <v>2048635843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2023-03-29T04:26:28Z</cp:lastPrinted>
  <dcterms:created xsi:type="dcterms:W3CDTF">2012-04-10T04:28:23Z</dcterms:created>
  <dcterms:modified xsi:type="dcterms:W3CDTF">2023-03-29T04:27:19Z</dcterms:modified>
  <cp:category/>
  <cp:version/>
  <cp:contentType/>
  <cp:contentStatus/>
</cp:coreProperties>
</file>