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040" yWindow="3930" windowWidth="10140" windowHeight="6225" activeTab="0"/>
  </bookViews>
  <sheets>
    <sheet name="１" sheetId="1" r:id="rId1"/>
    <sheet name="２" sheetId="2" r:id="rId2"/>
    <sheet name="３ " sheetId="3" r:id="rId3"/>
  </sheets>
  <definedNames/>
  <calcPr fullCalcOnLoad="1"/>
</workbook>
</file>

<file path=xl/sharedStrings.xml><?xml version="1.0" encoding="utf-8"?>
<sst xmlns="http://schemas.openxmlformats.org/spreadsheetml/2006/main" count="283" uniqueCount="93">
  <si>
    <t>山口県国保連合会</t>
  </si>
  <si>
    <t>要介護１</t>
  </si>
  <si>
    <t>要介護２</t>
  </si>
  <si>
    <t>要介護３</t>
  </si>
  <si>
    <t>要介護４</t>
  </si>
  <si>
    <t>要介護５</t>
  </si>
  <si>
    <t>合計</t>
  </si>
  <si>
    <t>要支援１</t>
  </si>
  <si>
    <t>要支援２</t>
  </si>
  <si>
    <t>計</t>
  </si>
  <si>
    <t>要支援１</t>
  </si>
  <si>
    <t>計</t>
  </si>
  <si>
    <t>　第１号被保険者</t>
  </si>
  <si>
    <t>　第２号被保険者</t>
  </si>
  <si>
    <t>　　　総　　数</t>
  </si>
  <si>
    <t>予防給付</t>
  </si>
  <si>
    <t>介護給付</t>
  </si>
  <si>
    <t>介護老人福祉施設</t>
  </si>
  <si>
    <t>介護療養型医療施設</t>
  </si>
  <si>
    <t>総　　数</t>
  </si>
  <si>
    <t>区　　分</t>
  </si>
  <si>
    <t>下関市の介護保険事業の実施状況</t>
  </si>
  <si>
    <t>１．第１号被保険者数</t>
  </si>
  <si>
    <t>２．要介護（要支援）認定者数</t>
  </si>
  <si>
    <t>３．居宅介護（介護予防）サービス受給者数</t>
  </si>
  <si>
    <t>４．地域密着型（介護予防）サービス受給者数</t>
  </si>
  <si>
    <t>５．施設介護サービス受給者数</t>
  </si>
  <si>
    <t>６．保険給付状況（介護給付・予防給付）</t>
  </si>
  <si>
    <t>要支援２</t>
  </si>
  <si>
    <t>経過的
要介護</t>
  </si>
  <si>
    <t>介護老人保健施設</t>
  </si>
  <si>
    <t>山口県国保連合会</t>
  </si>
  <si>
    <t>種　　類</t>
  </si>
  <si>
    <t>予防給付</t>
  </si>
  <si>
    <t>介護給付</t>
  </si>
  <si>
    <t>経過的
要介護</t>
  </si>
  <si>
    <t>ア　件数</t>
  </si>
  <si>
    <t>居宅（介護予防）サービス</t>
  </si>
  <si>
    <t>訪問サービス</t>
  </si>
  <si>
    <t>訪問介護</t>
  </si>
  <si>
    <t>訪問入浴介護</t>
  </si>
  <si>
    <t>訪問看護</t>
  </si>
  <si>
    <t>訪問リハビリテーション</t>
  </si>
  <si>
    <t>居宅療養管理指導</t>
  </si>
  <si>
    <t>通所サービス</t>
  </si>
  <si>
    <t>通所介護</t>
  </si>
  <si>
    <t>通所リハビリテーション</t>
  </si>
  <si>
    <t>短期入所サービス</t>
  </si>
  <si>
    <t>短期入所生活介護</t>
  </si>
  <si>
    <t>短期入所療養介護（介護老人保健施設）</t>
  </si>
  <si>
    <t>短期入所療養介護（介護療養型医療施設等）</t>
  </si>
  <si>
    <t>福祉用具・住宅改修サービス</t>
  </si>
  <si>
    <t>福祉用具貸与</t>
  </si>
  <si>
    <t>福祉用具購入費</t>
  </si>
  <si>
    <t>住宅改修費</t>
  </si>
  <si>
    <t>特定施設入居者生活介護</t>
  </si>
  <si>
    <t>介護予防支援・居宅介護支援</t>
  </si>
  <si>
    <t>地域密着型（介護予防）サービス</t>
  </si>
  <si>
    <t>定期巡回・随時対応型訪問介護看護</t>
  </si>
  <si>
    <t>夜間対応型訪問介護</t>
  </si>
  <si>
    <t>認知症対応型通所介護</t>
  </si>
  <si>
    <t>小規模多機能型居宅介護</t>
  </si>
  <si>
    <t>認知症対応型共同生活介護</t>
  </si>
  <si>
    <t>地域密着型特定施設入居者生活介護</t>
  </si>
  <si>
    <t>地域密着型介護老人福祉施設入所者生活介護</t>
  </si>
  <si>
    <t>複合型サービス（看護小規模多機能型居宅介護）</t>
  </si>
  <si>
    <t>施設サービス</t>
  </si>
  <si>
    <t>介護老人福祉施設</t>
  </si>
  <si>
    <t>介護老人保健施設</t>
  </si>
  <si>
    <t>介護療養型医療施設</t>
  </si>
  <si>
    <t>　　　総　　計</t>
  </si>
  <si>
    <t>イ　単位数</t>
  </si>
  <si>
    <t>ウ　費用額</t>
  </si>
  <si>
    <t>エ　給付費</t>
  </si>
  <si>
    <t>地域密着型通所介護</t>
  </si>
  <si>
    <t>（当月末現在）</t>
  </si>
  <si>
    <t>介護医療院</t>
  </si>
  <si>
    <t>短期入所療養介護（介護医療院）</t>
  </si>
  <si>
    <t>介護医療院</t>
  </si>
  <si>
    <t>（現物給付：前月国保連審査分、償還給付：前月支出決定分）</t>
  </si>
  <si>
    <t>６５歳以上７５歳未満</t>
  </si>
  <si>
    <t>７５歳以上８５歳未満</t>
  </si>
  <si>
    <t>８５歳以上</t>
  </si>
  <si>
    <t>合計</t>
  </si>
  <si>
    <t>合計</t>
  </si>
  <si>
    <t>合計</t>
  </si>
  <si>
    <t>　第１号被保険者</t>
  </si>
  <si>
    <t>　　６５歳以上７５歳未満</t>
  </si>
  <si>
    <t>　　７５歳以上８５歳未満</t>
  </si>
  <si>
    <t>　　８５歳以上</t>
  </si>
  <si>
    <t>　第２号被保険者</t>
  </si>
  <si>
    <t>（令和 05年 3月分）</t>
  </si>
  <si>
    <t>（令和 05年 3月分）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</si>
</sst>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;;;"/>
    <numFmt numFmtId="177" formatCode="[$-411]gggee&quot;年 &quot;mm&quot;月 &quot;dd&quot;日作成&quot;"/>
    <numFmt numFmtId="178" formatCode="#,##0_ "/>
    <numFmt numFmtId="179" formatCode="&quot;保険者番号：&quot;000000"/>
    <numFmt numFmtId="180" formatCode="&quot;保険者名：&quot;@"/>
    <numFmt numFmtId="181" formatCode="&quot;保険者名　：&quot;@"/>
    <numFmt numFmtId="182" formatCode="[$-411]&quot;(&quot;ggg\ ee&quot;年 &quot;\ m&quot;月　審査分）&quot;"/>
    <numFmt numFmtId="183" formatCode="[$-411]&quot;（&quot;ggg\ ee&quot;年 &quot;\ m&quot;月分）&quot;"/>
    <numFmt numFmtId="184" formatCode="[$-411]&quot;（&quot;ggg\ ee&quot;年  &quot;m&quot;月分）&quot;"/>
    <numFmt numFmtId="185" formatCode="####0&quot; 頁&quot;"/>
  </numFmts>
  <fonts count="57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ゴシック"/>
      <family val="3"/>
    </font>
    <font>
      <b/>
      <sz val="10"/>
      <color indexed="8"/>
      <name val="ＭＳ ゴシック"/>
      <family val="3"/>
    </font>
    <font>
      <sz val="16"/>
      <color indexed="8"/>
      <name val="ＭＳ ゴシック"/>
      <family val="3"/>
    </font>
    <font>
      <sz val="20"/>
      <color indexed="8"/>
      <name val="ＭＳ ゴシック"/>
      <family val="3"/>
    </font>
    <font>
      <sz val="14"/>
      <color indexed="8"/>
      <name val="ＭＳ ゴシック"/>
      <family val="3"/>
    </font>
    <font>
      <sz val="12"/>
      <color indexed="8"/>
      <name val="ＭＳ ゴシック"/>
      <family val="3"/>
    </font>
    <font>
      <sz val="18"/>
      <color indexed="8"/>
      <name val="ＭＳ ゴシック"/>
      <family val="3"/>
    </font>
    <font>
      <sz val="26"/>
      <color indexed="8"/>
      <name val="ＭＳ ゴシック"/>
      <family val="3"/>
    </font>
    <font>
      <sz val="24"/>
      <color indexed="8"/>
      <name val="ＭＳ ゴシック"/>
      <family val="3"/>
    </font>
    <font>
      <sz val="1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ゴシック"/>
      <family val="3"/>
    </font>
    <font>
      <b/>
      <sz val="10"/>
      <color theme="1"/>
      <name val="ＭＳ ゴシック"/>
      <family val="3"/>
    </font>
    <font>
      <sz val="16"/>
      <color theme="1"/>
      <name val="ＭＳ ゴシック"/>
      <family val="3"/>
    </font>
    <font>
      <sz val="20"/>
      <color theme="1"/>
      <name val="ＭＳ ゴシック"/>
      <family val="3"/>
    </font>
    <font>
      <sz val="14"/>
      <color theme="1"/>
      <name val="ＭＳ ゴシック"/>
      <family val="3"/>
    </font>
    <font>
      <sz val="12"/>
      <color theme="1"/>
      <name val="ＭＳ ゴシック"/>
      <family val="3"/>
    </font>
    <font>
      <sz val="18"/>
      <color theme="1"/>
      <name val="ＭＳ ゴシック"/>
      <family val="3"/>
    </font>
    <font>
      <sz val="26"/>
      <color theme="1"/>
      <name val="ＭＳ ゴシック"/>
      <family val="3"/>
    </font>
    <font>
      <sz val="24"/>
      <color theme="1"/>
      <name val="ＭＳ ゴシック"/>
      <family val="3"/>
    </font>
    <font>
      <sz val="18"/>
      <color theme="1"/>
      <name val="ＭＳ Ｐゴシック"/>
      <family val="3"/>
    </font>
    <font>
      <sz val="11"/>
      <color theme="1"/>
      <name val="ＭＳ Ｐゴシック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/>
    </border>
    <border>
      <left style="thick"/>
      <right/>
      <top/>
      <bottom style="medium"/>
    </border>
    <border>
      <left/>
      <right/>
      <top/>
      <bottom style="medium"/>
    </border>
    <border>
      <left/>
      <right style="thick"/>
      <top/>
      <bottom style="medium"/>
    </border>
    <border>
      <left style="thick"/>
      <right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ck"/>
      <right style="thin"/>
      <top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medium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medium"/>
      <top style="thin"/>
      <bottom style="thin"/>
    </border>
    <border>
      <left style="thick"/>
      <right style="thin"/>
      <top/>
      <bottom style="medium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ck"/>
      <right/>
      <top/>
      <bottom/>
    </border>
    <border>
      <left style="thick"/>
      <right/>
      <top style="thick"/>
      <bottom style="medium"/>
    </border>
    <border>
      <left/>
      <right/>
      <top style="thick"/>
      <bottom style="medium"/>
    </border>
    <border>
      <left/>
      <right style="thick"/>
      <top style="thick"/>
      <bottom style="medium"/>
    </border>
    <border>
      <left style="medium"/>
      <right style="double"/>
      <top style="medium"/>
      <bottom style="medium"/>
    </border>
    <border>
      <left style="double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 style="medium"/>
    </border>
    <border>
      <left style="medium"/>
      <right style="medium"/>
      <top style="thin"/>
      <bottom style="thin"/>
    </border>
    <border diagonalUp="1">
      <left style="double"/>
      <right style="medium"/>
      <top style="thin"/>
      <bottom style="thin"/>
      <diagonal style="thin"/>
    </border>
    <border>
      <left style="medium"/>
      <right style="medium"/>
      <top style="thin"/>
      <bottom style="medium"/>
    </border>
    <border diagonalUp="1">
      <left style="double"/>
      <right style="medium"/>
      <top/>
      <bottom style="medium"/>
      <diagonal style="thin"/>
    </border>
    <border diagonalUp="1">
      <left style="double"/>
      <right style="medium"/>
      <top style="thin"/>
      <bottom style="medium"/>
      <diagonal style="thin"/>
    </border>
    <border>
      <left style="thin"/>
      <right style="thin"/>
      <top style="medium"/>
      <bottom style="thin"/>
    </border>
    <border>
      <left style="double"/>
      <right style="thin"/>
      <top style="medium"/>
      <bottom style="thin"/>
    </border>
    <border>
      <left style="thin"/>
      <right style="double"/>
      <top style="medium"/>
      <bottom style="thin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 style="thin"/>
      <top style="thin"/>
      <bottom/>
    </border>
    <border>
      <left style="medium"/>
      <right style="medium"/>
      <top/>
      <bottom style="thin"/>
    </border>
    <border>
      <left style="medium"/>
      <right style="medium"/>
      <top/>
      <bottom style="medium"/>
    </border>
    <border diagonalUp="1">
      <left style="double"/>
      <right style="thin"/>
      <top style="thin"/>
      <bottom style="thin"/>
      <diagonal style="thin"/>
    </border>
    <border>
      <left style="thin"/>
      <right style="thin"/>
      <top style="thin"/>
      <bottom style="medium"/>
    </border>
    <border>
      <left style="double"/>
      <right style="thin"/>
      <top style="thin"/>
      <bottom style="medium"/>
    </border>
    <border>
      <left style="thin"/>
      <right style="thin"/>
      <top style="medium"/>
      <bottom style="medium"/>
    </border>
    <border>
      <left style="double"/>
      <right style="thin"/>
      <top style="medium"/>
      <bottom style="medium"/>
    </border>
    <border>
      <left style="double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double"/>
      <right style="double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 style="thin"/>
      <right/>
      <top style="medium"/>
      <bottom/>
    </border>
    <border>
      <left style="double"/>
      <right style="medium"/>
      <top style="medium"/>
      <bottom/>
    </border>
    <border>
      <left style="double"/>
      <right style="medium"/>
      <top/>
      <bottom style="medium"/>
    </border>
    <border>
      <left style="double"/>
      <right/>
      <top style="medium"/>
      <bottom style="thin"/>
    </border>
    <border>
      <left style="double"/>
      <right style="medium"/>
      <top style="thin"/>
      <bottom style="thin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/>
      <right style="medium"/>
      <top style="medium"/>
      <bottom/>
    </border>
    <border>
      <left/>
      <right style="double"/>
      <top style="medium"/>
      <bottom/>
    </border>
    <border>
      <left/>
      <right style="double"/>
      <top style="thin"/>
      <bottom style="medium"/>
    </border>
    <border>
      <left style="medium"/>
      <right/>
      <top style="thin"/>
      <bottom style="medium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double"/>
      <top style="thick"/>
      <bottom style="medium"/>
    </border>
    <border>
      <left style="double"/>
      <right style="double"/>
      <top style="thick"/>
      <bottom style="medium"/>
    </border>
    <border>
      <left style="double"/>
      <right/>
      <top style="thick"/>
      <bottom style="medium"/>
    </border>
    <border>
      <left style="double"/>
      <right style="thick"/>
      <top style="thick"/>
      <bottom style="medium"/>
    </border>
    <border>
      <left style="double"/>
      <right style="thick"/>
      <top style="medium"/>
      <bottom style="medium"/>
    </border>
    <border>
      <left style="thick"/>
      <right/>
      <top style="medium"/>
      <bottom style="thick"/>
    </border>
    <border>
      <left/>
      <right/>
      <top style="medium"/>
      <bottom style="thick"/>
    </border>
    <border>
      <left/>
      <right style="medium"/>
      <top style="medium"/>
      <bottom style="thick"/>
    </border>
    <border diagonalUp="1">
      <left style="double"/>
      <right style="thin"/>
      <top style="thin"/>
      <bottom style="medium"/>
      <diagonal style="thin"/>
    </border>
    <border>
      <left style="double"/>
      <right style="medium"/>
      <top style="thin"/>
      <bottom style="medium"/>
    </border>
    <border>
      <left style="thin"/>
      <right style="double"/>
      <top style="thin"/>
      <bottom style="medium"/>
    </border>
    <border>
      <left style="thin"/>
      <right style="double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double"/>
      <top style="medium"/>
      <bottom style="thin"/>
    </border>
    <border diagonalUp="1">
      <left style="double"/>
      <right style="medium"/>
      <top style="medium"/>
      <bottom style="thin"/>
      <diagonal style="thin"/>
    </border>
    <border>
      <left style="double"/>
      <right style="thick"/>
      <top style="medium"/>
      <bottom style="thin"/>
    </border>
    <border>
      <left style="medium"/>
      <right style="double"/>
      <top style="thin"/>
      <bottom style="thin"/>
    </border>
    <border>
      <left style="double"/>
      <right style="thick"/>
      <top style="thin"/>
      <bottom style="thin"/>
    </border>
    <border>
      <left style="medium"/>
      <right style="double"/>
      <top style="thin"/>
      <bottom style="medium"/>
    </border>
    <border>
      <left style="double"/>
      <right style="thick"/>
      <top style="thin"/>
      <bottom style="medium"/>
    </border>
    <border>
      <left style="medium"/>
      <right style="double"/>
      <top/>
      <bottom style="thin"/>
    </border>
    <border>
      <left style="double"/>
      <right style="thick"/>
      <top/>
      <bottom style="thin"/>
    </border>
    <border>
      <left style="medium"/>
      <right style="double"/>
      <top/>
      <bottom style="medium"/>
    </border>
    <border>
      <left style="double"/>
      <right style="thick"/>
      <top/>
      <bottom style="medium"/>
    </border>
    <border>
      <left style="medium"/>
      <right style="double"/>
      <top style="thin"/>
      <bottom/>
    </border>
    <border>
      <left style="medium"/>
      <right style="medium"/>
      <top style="medium"/>
      <bottom style="thick"/>
    </border>
    <border>
      <left style="medium"/>
      <right style="double"/>
      <top style="medium"/>
      <bottom style="thick"/>
    </border>
    <border diagonalUp="1">
      <left style="double"/>
      <right style="medium"/>
      <top style="medium"/>
      <bottom style="thick"/>
      <diagonal style="thin"/>
    </border>
    <border>
      <left style="double"/>
      <right style="thick"/>
      <top style="medium"/>
      <bottom style="thick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203">
    <xf numFmtId="0" fontId="0" fillId="0" borderId="0" xfId="0" applyAlignment="1">
      <alignment/>
    </xf>
    <xf numFmtId="0" fontId="46" fillId="0" borderId="0" xfId="0" applyFont="1" applyFill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Alignment="1">
      <alignment horizontal="left" vertical="center"/>
    </xf>
    <xf numFmtId="0" fontId="47" fillId="0" borderId="0" xfId="0" applyFont="1" applyFill="1" applyAlignment="1">
      <alignment horizontal="center" vertical="center"/>
    </xf>
    <xf numFmtId="0" fontId="46" fillId="0" borderId="0" xfId="0" applyNumberFormat="1" applyFont="1" applyFill="1" applyAlignment="1">
      <alignment horizontal="center"/>
    </xf>
    <xf numFmtId="184" fontId="48" fillId="0" borderId="0" xfId="0" applyNumberFormat="1" applyFont="1" applyFill="1" applyAlignment="1">
      <alignment horizontal="center" vertical="center"/>
    </xf>
    <xf numFmtId="179" fontId="48" fillId="0" borderId="0" xfId="0" applyNumberFormat="1" applyFont="1" applyFill="1" applyAlignment="1">
      <alignment horizontal="left"/>
    </xf>
    <xf numFmtId="180" fontId="48" fillId="0" borderId="0" xfId="0" applyNumberFormat="1" applyFont="1" applyFill="1" applyAlignment="1">
      <alignment/>
    </xf>
    <xf numFmtId="185" fontId="47" fillId="0" borderId="0" xfId="0" applyNumberFormat="1" applyFont="1" applyFill="1" applyAlignment="1">
      <alignment horizontal="right" vertical="center"/>
    </xf>
    <xf numFmtId="177" fontId="47" fillId="0" borderId="0" xfId="0" applyNumberFormat="1" applyFont="1" applyFill="1" applyAlignment="1">
      <alignment horizontal="right" vertical="center"/>
    </xf>
    <xf numFmtId="0" fontId="49" fillId="0" borderId="0" xfId="0" applyFont="1" applyFill="1" applyAlignment="1">
      <alignment/>
    </xf>
    <xf numFmtId="179" fontId="47" fillId="0" borderId="0" xfId="0" applyNumberFormat="1" applyFont="1" applyFill="1" applyAlignment="1">
      <alignment horizontal="left"/>
    </xf>
    <xf numFmtId="180" fontId="47" fillId="0" borderId="0" xfId="0" applyNumberFormat="1" applyFont="1" applyFill="1" applyAlignment="1">
      <alignment/>
    </xf>
    <xf numFmtId="179" fontId="50" fillId="0" borderId="0" xfId="0" applyNumberFormat="1" applyFont="1" applyFill="1" applyAlignment="1">
      <alignment/>
    </xf>
    <xf numFmtId="0" fontId="50" fillId="0" borderId="0" xfId="0" applyNumberFormat="1" applyFont="1" applyFill="1" applyBorder="1" applyAlignment="1">
      <alignment horizontal="right"/>
    </xf>
    <xf numFmtId="0" fontId="48" fillId="0" borderId="0" xfId="0" applyFont="1" applyFill="1" applyAlignment="1">
      <alignment vertical="center"/>
    </xf>
    <xf numFmtId="0" fontId="47" fillId="0" borderId="0" xfId="0" applyFont="1" applyFill="1" applyBorder="1" applyAlignment="1">
      <alignment/>
    </xf>
    <xf numFmtId="0" fontId="47" fillId="0" borderId="0" xfId="0" applyNumberFormat="1" applyFont="1" applyFill="1" applyAlignment="1">
      <alignment horizontal="center" vertical="center"/>
    </xf>
    <xf numFmtId="181" fontId="50" fillId="0" borderId="10" xfId="0" applyNumberFormat="1" applyFont="1" applyFill="1" applyBorder="1" applyAlignment="1">
      <alignment vertical="center" shrinkToFit="1"/>
    </xf>
    <xf numFmtId="0" fontId="46" fillId="0" borderId="0" xfId="0" applyFont="1" applyFill="1" applyAlignment="1">
      <alignment horizontal="right" vertical="center" wrapText="1"/>
    </xf>
    <xf numFmtId="0" fontId="50" fillId="0" borderId="11" xfId="0" applyFont="1" applyFill="1" applyBorder="1" applyAlignment="1">
      <alignment horizontal="left" vertical="center"/>
    </xf>
    <xf numFmtId="0" fontId="50" fillId="0" borderId="12" xfId="0" applyFont="1" applyFill="1" applyBorder="1" applyAlignment="1">
      <alignment horizontal="center" vertical="center"/>
    </xf>
    <xf numFmtId="176" fontId="51" fillId="0" borderId="12" xfId="0" applyNumberFormat="1" applyFont="1" applyFill="1" applyBorder="1" applyAlignment="1">
      <alignment vertical="center" shrinkToFit="1"/>
    </xf>
    <xf numFmtId="176" fontId="51" fillId="0" borderId="13" xfId="0" applyNumberFormat="1" applyFont="1" applyFill="1" applyBorder="1" applyAlignment="1">
      <alignment vertical="center" shrinkToFit="1"/>
    </xf>
    <xf numFmtId="0" fontId="50" fillId="0" borderId="14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center" vertical="center"/>
    </xf>
    <xf numFmtId="0" fontId="50" fillId="0" borderId="16" xfId="0" applyFont="1" applyFill="1" applyBorder="1" applyAlignment="1">
      <alignment horizontal="center" vertical="center"/>
    </xf>
    <xf numFmtId="0" fontId="50" fillId="0" borderId="17" xfId="0" applyFont="1" applyFill="1" applyBorder="1" applyAlignment="1">
      <alignment horizontal="left" vertical="center"/>
    </xf>
    <xf numFmtId="0" fontId="50" fillId="0" borderId="18" xfId="0" applyFont="1" applyFill="1" applyBorder="1" applyAlignment="1">
      <alignment horizontal="left" vertical="center"/>
    </xf>
    <xf numFmtId="0" fontId="50" fillId="0" borderId="19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/>
    </xf>
    <xf numFmtId="0" fontId="50" fillId="0" borderId="21" xfId="0" applyFont="1" applyFill="1" applyBorder="1" applyAlignment="1">
      <alignment horizontal="left" vertical="center"/>
    </xf>
    <xf numFmtId="0" fontId="50" fillId="0" borderId="22" xfId="0" applyFont="1" applyFill="1" applyBorder="1" applyAlignment="1">
      <alignment horizontal="left" vertical="center"/>
    </xf>
    <xf numFmtId="0" fontId="50" fillId="0" borderId="20" xfId="0" applyFont="1" applyFill="1" applyBorder="1" applyAlignment="1">
      <alignment horizontal="left" vertical="center" shrinkToFit="1"/>
    </xf>
    <xf numFmtId="0" fontId="50" fillId="0" borderId="23" xfId="0" applyFont="1" applyFill="1" applyBorder="1" applyAlignment="1">
      <alignment horizontal="left" vertical="center"/>
    </xf>
    <xf numFmtId="0" fontId="50" fillId="0" borderId="24" xfId="0" applyFont="1" applyFill="1" applyBorder="1" applyAlignment="1">
      <alignment horizontal="left" vertical="center"/>
    </xf>
    <xf numFmtId="0" fontId="50" fillId="0" borderId="25" xfId="0" applyFont="1" applyFill="1" applyBorder="1" applyAlignment="1">
      <alignment horizontal="left" vertical="center"/>
    </xf>
    <xf numFmtId="0" fontId="50" fillId="0" borderId="26" xfId="0" applyFont="1" applyFill="1" applyBorder="1" applyAlignment="1">
      <alignment horizontal="left" vertical="center"/>
    </xf>
    <xf numFmtId="0" fontId="50" fillId="0" borderId="27" xfId="0" applyFont="1" applyFill="1" applyBorder="1" applyAlignment="1">
      <alignment horizontal="left" vertical="center"/>
    </xf>
    <xf numFmtId="0" fontId="50" fillId="0" borderId="28" xfId="0" applyFont="1" applyFill="1" applyBorder="1" applyAlignment="1">
      <alignment horizontal="left" vertical="center"/>
    </xf>
    <xf numFmtId="0" fontId="50" fillId="0" borderId="15" xfId="0" applyFont="1" applyFill="1" applyBorder="1" applyAlignment="1">
      <alignment horizontal="left" vertical="center"/>
    </xf>
    <xf numFmtId="0" fontId="50" fillId="0" borderId="16" xfId="0" applyFont="1" applyFill="1" applyBorder="1" applyAlignment="1">
      <alignment horizontal="left" vertical="center"/>
    </xf>
    <xf numFmtId="0" fontId="50" fillId="0" borderId="29" xfId="0" applyFont="1" applyFill="1" applyBorder="1" applyAlignment="1">
      <alignment horizontal="left" vertical="center"/>
    </xf>
    <xf numFmtId="0" fontId="50" fillId="0" borderId="30" xfId="0" applyFont="1" applyFill="1" applyBorder="1" applyAlignment="1">
      <alignment horizontal="left" vertical="center"/>
    </xf>
    <xf numFmtId="0" fontId="50" fillId="0" borderId="31" xfId="0" applyFont="1" applyFill="1" applyBorder="1" applyAlignment="1">
      <alignment horizontal="center" vertical="center"/>
    </xf>
    <xf numFmtId="176" fontId="48" fillId="0" borderId="31" xfId="0" applyNumberFormat="1" applyFont="1" applyFill="1" applyBorder="1" applyAlignment="1" applyProtection="1">
      <alignment vertical="center" shrinkToFit="1"/>
      <protection locked="0"/>
    </xf>
    <xf numFmtId="176" fontId="48" fillId="0" borderId="32" xfId="0" applyNumberFormat="1" applyFont="1" applyFill="1" applyBorder="1" applyAlignment="1" applyProtection="1">
      <alignment vertical="center" shrinkToFit="1"/>
      <protection locked="0"/>
    </xf>
    <xf numFmtId="0" fontId="48" fillId="0" borderId="33" xfId="0" applyFont="1" applyFill="1" applyBorder="1" applyAlignment="1">
      <alignment horizontal="center" vertical="center" wrapText="1"/>
    </xf>
    <xf numFmtId="0" fontId="48" fillId="0" borderId="34" xfId="0" applyFont="1" applyFill="1" applyBorder="1" applyAlignment="1">
      <alignment horizontal="center" vertical="center" wrapText="1"/>
    </xf>
    <xf numFmtId="0" fontId="48" fillId="0" borderId="35" xfId="0" applyFont="1" applyFill="1" applyBorder="1" applyAlignment="1">
      <alignment horizontal="center" vertical="center" wrapText="1"/>
    </xf>
    <xf numFmtId="0" fontId="48" fillId="0" borderId="36" xfId="0" applyFont="1" applyFill="1" applyBorder="1" applyAlignment="1">
      <alignment horizontal="center" vertical="center" wrapText="1"/>
    </xf>
    <xf numFmtId="178" fontId="48" fillId="0" borderId="37" xfId="0" applyNumberFormat="1" applyFont="1" applyFill="1" applyBorder="1" applyAlignment="1" applyProtection="1">
      <alignment vertical="center" shrinkToFit="1"/>
      <protection locked="0"/>
    </xf>
    <xf numFmtId="176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39" xfId="0" applyNumberFormat="1" applyFont="1" applyFill="1" applyBorder="1" applyAlignment="1" applyProtection="1">
      <alignment vertical="center" shrinkToFit="1"/>
      <protection locked="0"/>
    </xf>
    <xf numFmtId="176" fontId="48" fillId="0" borderId="40" xfId="0" applyNumberFormat="1" applyFont="1" applyFill="1" applyBorder="1" applyAlignment="1" applyProtection="1">
      <alignment vertical="center" shrinkToFit="1"/>
      <protection locked="0"/>
    </xf>
    <xf numFmtId="176" fontId="48" fillId="0" borderId="41" xfId="0" applyNumberFormat="1" applyFont="1" applyFill="1" applyBorder="1" applyAlignment="1" applyProtection="1">
      <alignment vertical="center" shrinkToFit="1"/>
      <protection locked="0"/>
    </xf>
    <xf numFmtId="182" fontId="48" fillId="0" borderId="0" xfId="0" applyNumberFormat="1" applyFont="1" applyFill="1" applyAlignment="1">
      <alignment horizontal="center" vertical="center"/>
    </xf>
    <xf numFmtId="176" fontId="47" fillId="0" borderId="0" xfId="0" applyNumberFormat="1" applyFont="1" applyFill="1" applyAlignment="1">
      <alignment horizontal="right" vertical="center"/>
    </xf>
    <xf numFmtId="0" fontId="52" fillId="0" borderId="0" xfId="0" applyFont="1" applyFill="1" applyAlignment="1">
      <alignment/>
    </xf>
    <xf numFmtId="56" fontId="46" fillId="0" borderId="0" xfId="0" applyNumberFormat="1" applyFont="1" applyFill="1" applyAlignment="1">
      <alignment/>
    </xf>
    <xf numFmtId="0" fontId="48" fillId="0" borderId="0" xfId="0" applyNumberFormat="1" applyFont="1" applyFill="1" applyAlignment="1">
      <alignment horizontal="center"/>
    </xf>
    <xf numFmtId="0" fontId="50" fillId="0" borderId="0" xfId="0" applyFont="1" applyFill="1" applyBorder="1" applyAlignment="1">
      <alignment horizontal="center" vertical="center"/>
    </xf>
    <xf numFmtId="178" fontId="50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>
      <alignment horizontal="left" vertical="center"/>
    </xf>
    <xf numFmtId="0" fontId="50" fillId="0" borderId="0" xfId="0" applyNumberFormat="1" applyFont="1" applyFill="1" applyBorder="1" applyAlignment="1">
      <alignment horizontal="center"/>
    </xf>
    <xf numFmtId="0" fontId="46" fillId="0" borderId="0" xfId="0" applyFont="1" applyFill="1" applyBorder="1" applyAlignment="1">
      <alignment horizontal="left" vertical="top"/>
    </xf>
    <xf numFmtId="0" fontId="46" fillId="0" borderId="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center" vertical="center"/>
    </xf>
    <xf numFmtId="0" fontId="48" fillId="0" borderId="43" xfId="0" applyFont="1" applyFill="1" applyBorder="1" applyAlignment="1">
      <alignment horizontal="center" vertical="center" wrapText="1"/>
    </xf>
    <xf numFmtId="0" fontId="48" fillId="0" borderId="42" xfId="0" applyFont="1" applyFill="1" applyBorder="1" applyAlignment="1">
      <alignment horizontal="center" vertical="center" wrapText="1"/>
    </xf>
    <xf numFmtId="0" fontId="48" fillId="0" borderId="44" xfId="0" applyFont="1" applyFill="1" applyBorder="1" applyAlignment="1">
      <alignment horizontal="center" vertical="center" wrapText="1"/>
    </xf>
    <xf numFmtId="177" fontId="50" fillId="0" borderId="0" xfId="0" applyNumberFormat="1" applyFont="1" applyFill="1" applyAlignment="1">
      <alignment horizontal="right" vertical="center"/>
    </xf>
    <xf numFmtId="0" fontId="48" fillId="0" borderId="45" xfId="0" applyFont="1" applyFill="1" applyBorder="1" applyAlignment="1">
      <alignment horizontal="center" vertical="center"/>
    </xf>
    <xf numFmtId="0" fontId="48" fillId="0" borderId="46" xfId="0" applyFont="1" applyFill="1" applyBorder="1" applyAlignment="1">
      <alignment horizontal="center" vertical="center"/>
    </xf>
    <xf numFmtId="0" fontId="48" fillId="0" borderId="47" xfId="0" applyFont="1" applyFill="1" applyBorder="1" applyAlignment="1">
      <alignment horizontal="center" vertical="center" wrapText="1"/>
    </xf>
    <xf numFmtId="0" fontId="48" fillId="0" borderId="45" xfId="0" applyFont="1" applyFill="1" applyBorder="1" applyAlignment="1">
      <alignment horizontal="center" vertical="center" wrapText="1"/>
    </xf>
    <xf numFmtId="0" fontId="48" fillId="0" borderId="24" xfId="0" applyFont="1" applyFill="1" applyBorder="1" applyAlignment="1">
      <alignment horizontal="center" vertical="center" wrapText="1"/>
    </xf>
    <xf numFmtId="0" fontId="48" fillId="0" borderId="48" xfId="0" applyFont="1" applyFill="1" applyBorder="1" applyAlignment="1">
      <alignment horizontal="center" vertical="center"/>
    </xf>
    <xf numFmtId="0" fontId="48" fillId="0" borderId="49" xfId="0" applyFont="1" applyFill="1" applyBorder="1" applyAlignment="1">
      <alignment horizontal="center" vertical="center"/>
    </xf>
    <xf numFmtId="0" fontId="48" fillId="0" borderId="50" xfId="0" applyFont="1" applyFill="1" applyBorder="1" applyAlignment="1">
      <alignment horizontal="center" vertical="center"/>
    </xf>
    <xf numFmtId="0" fontId="48" fillId="0" borderId="48" xfId="0" applyFont="1" applyFill="1" applyBorder="1" applyAlignment="1">
      <alignment horizontal="center" vertical="center" wrapText="1"/>
    </xf>
    <xf numFmtId="0" fontId="48" fillId="0" borderId="21" xfId="0" applyFont="1" applyFill="1" applyBorder="1" applyAlignment="1">
      <alignment horizontal="center" vertical="center" wrapText="1"/>
    </xf>
    <xf numFmtId="178" fontId="48" fillId="0" borderId="38" xfId="0" applyNumberFormat="1" applyFont="1" applyFill="1" applyBorder="1" applyAlignment="1" applyProtection="1">
      <alignment vertical="center" shrinkToFit="1"/>
      <protection locked="0"/>
    </xf>
    <xf numFmtId="178" fontId="48" fillId="0" borderId="41" xfId="0" applyNumberFormat="1" applyFont="1" applyFill="1" applyBorder="1" applyAlignment="1" applyProtection="1">
      <alignment vertical="center" shrinkToFit="1"/>
      <protection locked="0"/>
    </xf>
    <xf numFmtId="178" fontId="48" fillId="0" borderId="51" xfId="0" applyNumberFormat="1" applyFont="1" applyFill="1" applyBorder="1" applyAlignment="1" applyProtection="1">
      <alignment vertical="center" shrinkToFit="1"/>
      <protection locked="0"/>
    </xf>
    <xf numFmtId="178" fontId="48" fillId="0" borderId="52" xfId="0" applyNumberFormat="1" applyFont="1" applyFill="1" applyBorder="1" applyAlignment="1" applyProtection="1">
      <alignment vertical="center" shrinkToFit="1"/>
      <protection locked="0"/>
    </xf>
    <xf numFmtId="178" fontId="48" fillId="0" borderId="45" xfId="0" applyNumberFormat="1" applyFont="1" applyFill="1" applyBorder="1" applyAlignment="1">
      <alignment vertical="center"/>
    </xf>
    <xf numFmtId="176" fontId="48" fillId="0" borderId="53" xfId="0" applyNumberFormat="1" applyFont="1" applyFill="1" applyBorder="1" applyAlignment="1">
      <alignment vertical="center"/>
    </xf>
    <xf numFmtId="178" fontId="48" fillId="0" borderId="53" xfId="0" applyNumberFormat="1" applyFont="1" applyFill="1" applyBorder="1" applyAlignment="1">
      <alignment vertical="center"/>
    </xf>
    <xf numFmtId="178" fontId="48" fillId="0" borderId="47" xfId="0" applyNumberFormat="1" applyFont="1" applyFill="1" applyBorder="1" applyAlignment="1">
      <alignment vertical="center"/>
    </xf>
    <xf numFmtId="178" fontId="48" fillId="0" borderId="54" xfId="0" applyNumberFormat="1" applyFont="1" applyFill="1" applyBorder="1" applyAlignment="1">
      <alignment vertical="center"/>
    </xf>
    <xf numFmtId="178" fontId="48" fillId="0" borderId="55" xfId="0" applyNumberFormat="1" applyFont="1" applyFill="1" applyBorder="1" applyAlignment="1">
      <alignment vertical="center"/>
    </xf>
    <xf numFmtId="178" fontId="48" fillId="0" borderId="56" xfId="0" applyNumberFormat="1" applyFont="1" applyFill="1" applyBorder="1" applyAlignment="1">
      <alignment vertical="center"/>
    </xf>
    <xf numFmtId="178" fontId="48" fillId="0" borderId="57" xfId="0" applyNumberFormat="1" applyFont="1" applyFill="1" applyBorder="1" applyAlignment="1">
      <alignment vertical="center"/>
    </xf>
    <xf numFmtId="0" fontId="48" fillId="0" borderId="5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59" xfId="0" applyFont="1" applyFill="1" applyBorder="1" applyAlignment="1">
      <alignment horizontal="left" vertical="center"/>
    </xf>
    <xf numFmtId="0" fontId="48" fillId="0" borderId="45" xfId="0" applyFont="1" applyFill="1" applyBorder="1" applyAlignment="1">
      <alignment horizontal="left" vertical="center"/>
    </xf>
    <xf numFmtId="0" fontId="48" fillId="0" borderId="61" xfId="0" applyFont="1" applyFill="1" applyBorder="1" applyAlignment="1">
      <alignment horizontal="left" vertical="center"/>
    </xf>
    <xf numFmtId="0" fontId="48" fillId="0" borderId="54" xfId="0" applyFont="1" applyFill="1" applyBorder="1" applyAlignment="1">
      <alignment horizontal="left" vertical="center"/>
    </xf>
    <xf numFmtId="0" fontId="48" fillId="0" borderId="44" xfId="0" applyFont="1" applyFill="1" applyBorder="1" applyAlignment="1">
      <alignment horizontal="center" vertical="center"/>
    </xf>
    <xf numFmtId="0" fontId="48" fillId="0" borderId="62" xfId="0" applyFont="1" applyFill="1" applyBorder="1" applyAlignment="1">
      <alignment horizontal="center" vertical="center"/>
    </xf>
    <xf numFmtId="0" fontId="50" fillId="0" borderId="60" xfId="0" applyFont="1" applyFill="1" applyBorder="1" applyAlignment="1">
      <alignment horizontal="center" vertical="center"/>
    </xf>
    <xf numFmtId="0" fontId="50" fillId="0" borderId="42" xfId="0" applyFont="1" applyFill="1" applyBorder="1" applyAlignment="1">
      <alignment horizontal="center" vertical="center"/>
    </xf>
    <xf numFmtId="0" fontId="50" fillId="0" borderId="63" xfId="0" applyFont="1" applyFill="1" applyBorder="1" applyAlignment="1">
      <alignment horizontal="center" vertical="center"/>
    </xf>
    <xf numFmtId="0" fontId="50" fillId="0" borderId="48" xfId="0" applyFont="1" applyFill="1" applyBorder="1" applyAlignment="1">
      <alignment horizontal="center" vertical="center"/>
    </xf>
    <xf numFmtId="0" fontId="50" fillId="0" borderId="59" xfId="0" applyFont="1" applyFill="1" applyBorder="1" applyAlignment="1">
      <alignment horizontal="center" vertical="center"/>
    </xf>
    <xf numFmtId="0" fontId="50" fillId="0" borderId="45" xfId="0" applyFont="1" applyFill="1" applyBorder="1" applyAlignment="1">
      <alignment horizontal="center" vertical="center"/>
    </xf>
    <xf numFmtId="0" fontId="48" fillId="0" borderId="64" xfId="0" applyFont="1" applyFill="1" applyBorder="1" applyAlignment="1">
      <alignment horizontal="left" vertical="center"/>
    </xf>
    <xf numFmtId="0" fontId="48" fillId="0" borderId="56" xfId="0" applyFont="1" applyFill="1" applyBorder="1" applyAlignment="1">
      <alignment horizontal="left" vertical="center"/>
    </xf>
    <xf numFmtId="0" fontId="48" fillId="0" borderId="60" xfId="0" applyFont="1" applyFill="1" applyBorder="1" applyAlignment="1">
      <alignment horizontal="left" vertical="center"/>
    </xf>
    <xf numFmtId="0" fontId="48" fillId="0" borderId="42" xfId="0" applyFont="1" applyFill="1" applyBorder="1" applyAlignment="1">
      <alignment horizontal="left" vertical="center"/>
    </xf>
    <xf numFmtId="0" fontId="48" fillId="0" borderId="65" xfId="0" applyFont="1" applyFill="1" applyBorder="1" applyAlignment="1">
      <alignment horizontal="center" vertical="center"/>
    </xf>
    <xf numFmtId="0" fontId="48" fillId="0" borderId="66" xfId="0" applyFont="1" applyFill="1" applyBorder="1" applyAlignment="1">
      <alignment horizontal="center" vertical="center"/>
    </xf>
    <xf numFmtId="0" fontId="48" fillId="0" borderId="67" xfId="0" applyFont="1" applyFill="1" applyBorder="1" applyAlignment="1">
      <alignment horizontal="center" vertical="center"/>
    </xf>
    <xf numFmtId="0" fontId="48" fillId="0" borderId="68" xfId="0" applyFont="1" applyFill="1" applyBorder="1" applyAlignment="1">
      <alignment horizontal="center" vertical="center"/>
    </xf>
    <xf numFmtId="176" fontId="50" fillId="0" borderId="0" xfId="0" applyNumberFormat="1" applyFont="1" applyFill="1" applyAlignment="1">
      <alignment horizontal="right" vertical="center"/>
    </xf>
    <xf numFmtId="0" fontId="48" fillId="0" borderId="69" xfId="0" applyFont="1" applyFill="1" applyBorder="1" applyAlignment="1">
      <alignment horizontal="center" vertical="center"/>
    </xf>
    <xf numFmtId="0" fontId="48" fillId="0" borderId="70" xfId="0" applyFont="1" applyFill="1" applyBorder="1" applyAlignment="1">
      <alignment horizontal="center" vertical="center"/>
    </xf>
    <xf numFmtId="0" fontId="48" fillId="0" borderId="71" xfId="0" applyFont="1" applyFill="1" applyBorder="1" applyAlignment="1">
      <alignment horizontal="center" vertical="center"/>
    </xf>
    <xf numFmtId="0" fontId="48" fillId="0" borderId="58" xfId="0" applyFont="1" applyFill="1" applyBorder="1" applyAlignment="1">
      <alignment horizontal="center" vertical="center"/>
    </xf>
    <xf numFmtId="0" fontId="48" fillId="0" borderId="72" xfId="0" applyFont="1" applyFill="1" applyBorder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183" fontId="52" fillId="0" borderId="0" xfId="0" applyNumberFormat="1" applyFont="1" applyFill="1" applyAlignment="1">
      <alignment horizontal="center" vertical="center"/>
    </xf>
    <xf numFmtId="183" fontId="55" fillId="0" borderId="0" xfId="0" applyNumberFormat="1" applyFont="1" applyFill="1" applyAlignment="1">
      <alignment horizontal="center" vertical="center"/>
    </xf>
    <xf numFmtId="178" fontId="52" fillId="0" borderId="73" xfId="0" applyNumberFormat="1" applyFont="1" applyFill="1" applyBorder="1" applyAlignment="1">
      <alignment vertical="center"/>
    </xf>
    <xf numFmtId="178" fontId="52" fillId="0" borderId="74" xfId="0" applyNumberFormat="1" applyFont="1" applyFill="1" applyBorder="1" applyAlignment="1">
      <alignment vertical="center"/>
    </xf>
    <xf numFmtId="0" fontId="48" fillId="0" borderId="75" xfId="0" applyFont="1" applyFill="1" applyBorder="1" applyAlignment="1">
      <alignment horizontal="center" vertical="center"/>
    </xf>
    <xf numFmtId="0" fontId="48" fillId="0" borderId="76" xfId="0" applyFont="1" applyFill="1" applyBorder="1" applyAlignment="1">
      <alignment horizontal="center" vertical="center"/>
    </xf>
    <xf numFmtId="0" fontId="50" fillId="0" borderId="61" xfId="0" applyFont="1" applyFill="1" applyBorder="1" applyAlignment="1">
      <alignment horizontal="left" vertical="center"/>
    </xf>
    <xf numFmtId="0" fontId="50" fillId="0" borderId="54" xfId="0" applyFont="1" applyFill="1" applyBorder="1" applyAlignment="1">
      <alignment horizontal="left" vertical="center"/>
    </xf>
    <xf numFmtId="178" fontId="52" fillId="0" borderId="27" xfId="0" applyNumberFormat="1" applyFont="1" applyFill="1" applyBorder="1" applyAlignment="1">
      <alignment vertical="center"/>
    </xf>
    <xf numFmtId="178" fontId="52" fillId="0" borderId="77" xfId="0" applyNumberFormat="1" applyFont="1" applyFill="1" applyBorder="1" applyAlignment="1">
      <alignment vertical="center"/>
    </xf>
    <xf numFmtId="180" fontId="46" fillId="0" borderId="12" xfId="0" applyNumberFormat="1" applyFont="1" applyFill="1" applyBorder="1" applyAlignment="1">
      <alignment horizontal="left" vertical="center"/>
    </xf>
    <xf numFmtId="0" fontId="50" fillId="0" borderId="59" xfId="0" applyFont="1" applyFill="1" applyBorder="1" applyAlignment="1">
      <alignment horizontal="left" vertical="center"/>
    </xf>
    <xf numFmtId="0" fontId="50" fillId="0" borderId="45" xfId="0" applyFont="1" applyFill="1" applyBorder="1" applyAlignment="1">
      <alignment horizontal="left" vertical="center"/>
    </xf>
    <xf numFmtId="0" fontId="48" fillId="0" borderId="78" xfId="0" applyFont="1" applyFill="1" applyBorder="1" applyAlignment="1">
      <alignment horizontal="center" vertical="center"/>
    </xf>
    <xf numFmtId="0" fontId="48" fillId="0" borderId="73" xfId="0" applyFont="1" applyFill="1" applyBorder="1" applyAlignment="1">
      <alignment horizontal="center" vertical="center"/>
    </xf>
    <xf numFmtId="0" fontId="53" fillId="0" borderId="0" xfId="0" applyFont="1" applyFill="1" applyAlignment="1">
      <alignment horizontal="center" vertical="center"/>
    </xf>
    <xf numFmtId="0" fontId="48" fillId="0" borderId="79" xfId="0" applyFont="1" applyFill="1" applyBorder="1" applyAlignment="1">
      <alignment horizontal="center" vertical="center"/>
    </xf>
    <xf numFmtId="0" fontId="48" fillId="0" borderId="80" xfId="0" applyFont="1" applyFill="1" applyBorder="1" applyAlignment="1">
      <alignment horizontal="center" vertical="center"/>
    </xf>
    <xf numFmtId="0" fontId="48" fillId="0" borderId="81" xfId="0" applyFont="1" applyFill="1" applyBorder="1" applyAlignment="1">
      <alignment horizontal="center" vertical="center"/>
    </xf>
    <xf numFmtId="0" fontId="48" fillId="0" borderId="35" xfId="0" applyFont="1" applyFill="1" applyBorder="1" applyAlignment="1">
      <alignment horizontal="center" vertical="center"/>
    </xf>
    <xf numFmtId="0" fontId="48" fillId="0" borderId="82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/>
    </xf>
    <xf numFmtId="0" fontId="48" fillId="0" borderId="83" xfId="0" applyFont="1" applyFill="1" applyBorder="1" applyAlignment="1">
      <alignment horizontal="center" vertical="center" wrapText="1"/>
    </xf>
    <xf numFmtId="0" fontId="48" fillId="0" borderId="84" xfId="0" applyFont="1" applyFill="1" applyBorder="1" applyAlignment="1">
      <alignment horizontal="center" vertical="center" wrapText="1"/>
    </xf>
    <xf numFmtId="0" fontId="48" fillId="0" borderId="85" xfId="0" applyFont="1" applyFill="1" applyBorder="1" applyAlignment="1">
      <alignment horizontal="center" vertical="center"/>
    </xf>
    <xf numFmtId="0" fontId="48" fillId="0" borderId="86" xfId="0" applyFont="1" applyFill="1" applyBorder="1" applyAlignment="1">
      <alignment horizontal="center" vertical="center"/>
    </xf>
    <xf numFmtId="0" fontId="50" fillId="0" borderId="24" xfId="0" applyFont="1" applyFill="1" applyBorder="1" applyAlignment="1">
      <alignment horizontal="left" vertical="center" shrinkToFit="1"/>
    </xf>
    <xf numFmtId="0" fontId="50" fillId="0" borderId="25" xfId="0" applyFont="1" applyFill="1" applyBorder="1" applyAlignment="1">
      <alignment horizontal="left" vertical="center" shrinkToFit="1"/>
    </xf>
    <xf numFmtId="0" fontId="50" fillId="0" borderId="27" xfId="0" applyFont="1" applyFill="1" applyBorder="1" applyAlignment="1">
      <alignment horizontal="left" vertical="center" shrinkToFit="1"/>
    </xf>
    <xf numFmtId="0" fontId="50" fillId="0" borderId="28" xfId="0" applyFont="1" applyFill="1" applyBorder="1" applyAlignment="1">
      <alignment horizontal="left" vertical="center" shrinkToFit="1"/>
    </xf>
    <xf numFmtId="0" fontId="50" fillId="0" borderId="87" xfId="0" applyFont="1" applyFill="1" applyBorder="1" applyAlignment="1">
      <alignment horizontal="left" vertical="center"/>
    </xf>
    <xf numFmtId="0" fontId="50" fillId="0" borderId="88" xfId="0" applyFont="1" applyFill="1" applyBorder="1" applyAlignment="1">
      <alignment horizontal="left" vertical="center"/>
    </xf>
    <xf numFmtId="0" fontId="50" fillId="0" borderId="89" xfId="0" applyFont="1" applyFill="1" applyBorder="1" applyAlignment="1">
      <alignment horizontal="left" vertical="center"/>
    </xf>
    <xf numFmtId="0" fontId="56" fillId="0" borderId="25" xfId="0" applyFont="1" applyFill="1" applyBorder="1" applyAlignment="1">
      <alignment horizontal="left" vertical="center" shrinkToFit="1"/>
    </xf>
    <xf numFmtId="178" fontId="52" fillId="0" borderId="28" xfId="0" applyNumberFormat="1" applyFont="1" applyFill="1" applyBorder="1" applyAlignment="1">
      <alignment vertical="center"/>
    </xf>
    <xf numFmtId="178" fontId="48" fillId="0" borderId="46" xfId="0" applyNumberFormat="1" applyFont="1" applyFill="1" applyBorder="1" applyAlignment="1">
      <alignment vertical="center"/>
    </xf>
    <xf numFmtId="178" fontId="48" fillId="0" borderId="72" xfId="0" applyNumberFormat="1" applyFont="1" applyFill="1" applyBorder="1" applyAlignment="1">
      <alignment vertical="center"/>
    </xf>
    <xf numFmtId="176" fontId="48" fillId="0" borderId="90" xfId="0" applyNumberFormat="1" applyFont="1" applyFill="1" applyBorder="1" applyAlignment="1">
      <alignment vertical="center"/>
    </xf>
    <xf numFmtId="178" fontId="48" fillId="0" borderId="91" xfId="0" applyNumberFormat="1" applyFont="1" applyFill="1" applyBorder="1" applyAlignment="1">
      <alignment vertical="center"/>
    </xf>
    <xf numFmtId="178" fontId="48" fillId="0" borderId="92" xfId="0" applyNumberFormat="1" applyFont="1" applyFill="1" applyBorder="1" applyAlignment="1">
      <alignment vertical="center"/>
    </xf>
    <xf numFmtId="178" fontId="48" fillId="0" borderId="90" xfId="0" applyNumberFormat="1" applyFont="1" applyFill="1" applyBorder="1" applyAlignment="1">
      <alignment vertical="center"/>
    </xf>
    <xf numFmtId="178" fontId="48" fillId="0" borderId="42" xfId="0" applyNumberFormat="1" applyFont="1" applyFill="1" applyBorder="1" applyAlignment="1">
      <alignment vertical="center"/>
    </xf>
    <xf numFmtId="178" fontId="48" fillId="0" borderId="44" xfId="0" applyNumberFormat="1" applyFont="1" applyFill="1" applyBorder="1" applyAlignment="1">
      <alignment vertical="center"/>
    </xf>
    <xf numFmtId="178" fontId="48" fillId="0" borderId="43" xfId="0" applyNumberFormat="1" applyFont="1" applyFill="1" applyBorder="1" applyAlignment="1">
      <alignment vertical="center"/>
    </xf>
    <xf numFmtId="178" fontId="48" fillId="0" borderId="58" xfId="0" applyNumberFormat="1" applyFont="1" applyFill="1" applyBorder="1" applyAlignment="1">
      <alignment vertical="center"/>
    </xf>
    <xf numFmtId="178" fontId="48" fillId="0" borderId="93" xfId="0" applyNumberFormat="1" applyFont="1" applyFill="1" applyBorder="1" applyAlignment="1">
      <alignment vertical="center"/>
    </xf>
    <xf numFmtId="178" fontId="48" fillId="0" borderId="34" xfId="0" applyNumberFormat="1" applyFont="1" applyFill="1" applyBorder="1" applyAlignment="1">
      <alignment vertical="center"/>
    </xf>
    <xf numFmtId="178" fontId="48" fillId="0" borderId="94" xfId="0" applyNumberFormat="1" applyFont="1" applyFill="1" applyBorder="1" applyAlignment="1" applyProtection="1">
      <alignment vertical="center" shrinkToFit="1"/>
      <protection/>
    </xf>
    <xf numFmtId="178" fontId="48" fillId="0" borderId="95" xfId="0" applyNumberFormat="1" applyFont="1" applyFill="1" applyBorder="1" applyAlignment="1" applyProtection="1">
      <alignment vertical="center" shrinkToFit="1"/>
      <protection/>
    </xf>
    <xf numFmtId="178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97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 applyProtection="1">
      <alignment vertical="center" shrinkToFit="1"/>
      <protection/>
    </xf>
    <xf numFmtId="178" fontId="48" fillId="0" borderId="98" xfId="0" applyNumberFormat="1" applyFont="1" applyFill="1" applyBorder="1" applyAlignment="1" applyProtection="1">
      <alignment vertical="center" shrinkToFit="1"/>
      <protection/>
    </xf>
    <xf numFmtId="178" fontId="48" fillId="0" borderId="38" xfId="0" applyNumberFormat="1" applyFont="1" applyFill="1" applyBorder="1" applyAlignment="1" applyProtection="1">
      <alignment vertical="center" shrinkToFit="1"/>
      <protection/>
    </xf>
    <xf numFmtId="178" fontId="48" fillId="0" borderId="99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 applyProtection="1">
      <alignment vertical="center" shrinkToFit="1"/>
      <protection/>
    </xf>
    <xf numFmtId="178" fontId="48" fillId="0" borderId="101" xfId="0" applyNumberFormat="1" applyFont="1" applyFill="1" applyBorder="1" applyAlignment="1" applyProtection="1">
      <alignment vertical="center" shrinkToFit="1"/>
      <protection/>
    </xf>
    <xf numFmtId="178" fontId="48" fillId="0" borderId="102" xfId="0" applyNumberFormat="1" applyFont="1" applyFill="1" applyBorder="1" applyAlignment="1" applyProtection="1">
      <alignment vertical="center" shrinkToFit="1"/>
      <protection/>
    </xf>
    <xf numFmtId="178" fontId="48" fillId="0" borderId="103" xfId="0" applyNumberFormat="1" applyFont="1" applyFill="1" applyBorder="1" applyAlignment="1" applyProtection="1">
      <alignment vertical="center" shrinkToFit="1"/>
      <protection/>
    </xf>
    <xf numFmtId="178" fontId="48" fillId="0" borderId="104" xfId="0" applyNumberFormat="1" applyFont="1" applyFill="1" applyBorder="1" applyAlignment="1" applyProtection="1">
      <alignment vertical="center" shrinkToFit="1"/>
      <protection/>
    </xf>
    <xf numFmtId="178" fontId="48" fillId="0" borderId="105" xfId="0" applyNumberFormat="1" applyFont="1" applyFill="1" applyBorder="1" applyAlignment="1" applyProtection="1">
      <alignment vertical="center" shrinkToFit="1"/>
      <protection/>
    </xf>
    <xf numFmtId="176" fontId="48" fillId="0" borderId="96" xfId="0" applyNumberFormat="1" applyFont="1" applyFill="1" applyBorder="1" applyAlignment="1" applyProtection="1">
      <alignment vertical="center" shrinkToFit="1"/>
      <protection/>
    </xf>
    <xf numFmtId="178" fontId="48" fillId="0" borderId="37" xfId="0" applyNumberFormat="1" applyFont="1" applyFill="1" applyBorder="1" applyAlignment="1">
      <alignment vertical="center" shrinkToFit="1"/>
    </xf>
    <xf numFmtId="178" fontId="48" fillId="0" borderId="106" xfId="0" applyNumberFormat="1" applyFont="1" applyFill="1" applyBorder="1" applyAlignment="1" applyProtection="1">
      <alignment vertical="center" shrinkToFit="1"/>
      <protection/>
    </xf>
    <xf numFmtId="178" fontId="48" fillId="0" borderId="39" xfId="0" applyNumberFormat="1" applyFont="1" applyFill="1" applyBorder="1" applyAlignment="1">
      <alignment vertical="center" shrinkToFit="1"/>
    </xf>
    <xf numFmtId="178" fontId="48" fillId="0" borderId="107" xfId="0" applyNumberFormat="1" applyFont="1" applyFill="1" applyBorder="1" applyAlignment="1" applyProtection="1">
      <alignment vertical="center" shrinkToFit="1"/>
      <protection/>
    </xf>
    <xf numFmtId="178" fontId="48" fillId="0" borderId="108" xfId="0" applyNumberFormat="1" applyFont="1" applyFill="1" applyBorder="1" applyAlignment="1" applyProtection="1">
      <alignment vertical="center" shrinkToFit="1"/>
      <protection/>
    </xf>
    <xf numFmtId="178" fontId="48" fillId="0" borderId="109" xfId="0" applyNumberFormat="1" applyFont="1" applyFill="1" applyBorder="1" applyAlignment="1" applyProtection="1">
      <alignment vertical="center" shrinkToFit="1"/>
      <protection/>
    </xf>
    <xf numFmtId="178" fontId="48" fillId="0" borderId="110" xfId="0" applyNumberFormat="1" applyFont="1" applyFill="1" applyBorder="1" applyAlignment="1" applyProtection="1">
      <alignment vertical="center" shrinkToFit="1"/>
      <protection/>
    </xf>
    <xf numFmtId="178" fontId="48" fillId="0" borderId="100" xfId="0" applyNumberFormat="1" applyFont="1" applyFill="1" applyBorder="1" applyAlignment="1">
      <alignment vertical="center" shrinkToFit="1"/>
    </xf>
    <xf numFmtId="178" fontId="48" fillId="0" borderId="101" xfId="0" applyNumberFormat="1" applyFont="1" applyFill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1:U51"/>
  <sheetViews>
    <sheetView tabSelected="1" zoomScale="60" zoomScaleNormal="60" zoomScalePageLayoutView="0" workbookViewId="0" topLeftCell="A1">
      <selection activeCell="E13" sqref="E13"/>
    </sheetView>
  </sheetViews>
  <sheetFormatPr defaultColWidth="0" defaultRowHeight="13.5" zeroHeight="1"/>
  <cols>
    <col min="1" max="1" width="4.625" style="1" customWidth="1"/>
    <col min="2" max="2" width="3.75390625" style="1" customWidth="1"/>
    <col min="3" max="4" width="6.125" style="1" customWidth="1"/>
    <col min="5" max="5" width="20.625" style="1" customWidth="1"/>
    <col min="6" max="16" width="16.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F1" s="131" t="s">
        <v>21</v>
      </c>
      <c r="G1" s="131"/>
      <c r="H1" s="131"/>
      <c r="I1" s="131"/>
      <c r="J1" s="131"/>
      <c r="K1" s="131"/>
      <c r="L1" s="131"/>
      <c r="M1" s="131"/>
      <c r="N1" s="131"/>
      <c r="O1" s="4"/>
    </row>
    <row r="2" spans="5:16" ht="45" customHeight="1">
      <c r="E2" s="5"/>
      <c r="F2" s="132" t="s">
        <v>91</v>
      </c>
      <c r="G2" s="132"/>
      <c r="H2" s="132"/>
      <c r="I2" s="132"/>
      <c r="J2" s="132"/>
      <c r="K2" s="133"/>
      <c r="L2" s="133"/>
      <c r="M2" s="133"/>
      <c r="N2" s="133"/>
      <c r="O2" s="125">
        <v>41009</v>
      </c>
      <c r="P2" s="125"/>
    </row>
    <row r="3" spans="6:17" ht="30" customHeight="1">
      <c r="F3" s="57"/>
      <c r="G3" s="57"/>
      <c r="H3" s="57"/>
      <c r="I3" s="57"/>
      <c r="J3" s="57"/>
      <c r="N3" s="58"/>
      <c r="O3" s="125" t="s">
        <v>0</v>
      </c>
      <c r="P3" s="125"/>
      <c r="Q3" s="10"/>
    </row>
    <row r="4" spans="3:17" ht="45" customHeight="1">
      <c r="C4" s="59" t="s">
        <v>22</v>
      </c>
      <c r="F4" s="57"/>
      <c r="G4" s="60"/>
      <c r="H4" s="57"/>
      <c r="I4" s="57"/>
      <c r="J4" s="57"/>
      <c r="M4" s="61" t="s">
        <v>75</v>
      </c>
      <c r="N4" s="58"/>
      <c r="P4" s="99"/>
      <c r="Q4" s="10"/>
    </row>
    <row r="5" spans="6:17" ht="7.5" customHeight="1" thickBot="1">
      <c r="F5" s="57"/>
      <c r="G5" s="57"/>
      <c r="H5" s="57"/>
      <c r="I5" s="57"/>
      <c r="J5" s="57"/>
      <c r="N5" s="58"/>
      <c r="O5" s="99"/>
      <c r="P5" s="99"/>
      <c r="Q5" s="10"/>
    </row>
    <row r="6" spans="3:19" ht="45" customHeight="1">
      <c r="C6" s="121" t="s">
        <v>20</v>
      </c>
      <c r="D6" s="122"/>
      <c r="E6" s="123"/>
      <c r="F6" s="124" t="s">
        <v>80</v>
      </c>
      <c r="G6" s="123"/>
      <c r="H6" s="122" t="s">
        <v>81</v>
      </c>
      <c r="I6" s="122"/>
      <c r="J6" s="124" t="s">
        <v>82</v>
      </c>
      <c r="K6" s="137"/>
      <c r="L6" s="122" t="s">
        <v>85</v>
      </c>
      <c r="M6" s="136"/>
      <c r="P6" s="58"/>
      <c r="Q6" s="99"/>
      <c r="R6" s="99"/>
      <c r="S6" s="10"/>
    </row>
    <row r="7" spans="3:19" ht="45" customHeight="1" thickBot="1">
      <c r="C7" s="145" t="s">
        <v>19</v>
      </c>
      <c r="D7" s="146"/>
      <c r="E7" s="146"/>
      <c r="F7" s="140">
        <v>39866</v>
      </c>
      <c r="G7" s="135"/>
      <c r="H7" s="134">
        <v>32073</v>
      </c>
      <c r="I7" s="135"/>
      <c r="J7" s="140">
        <v>18335</v>
      </c>
      <c r="K7" s="141"/>
      <c r="L7" s="134">
        <f>SUM(F7:K7)</f>
        <v>90274</v>
      </c>
      <c r="M7" s="166"/>
      <c r="P7" s="58"/>
      <c r="Q7" s="99"/>
      <c r="R7" s="99"/>
      <c r="S7" s="10"/>
    </row>
    <row r="8" spans="3:21" ht="30" customHeight="1">
      <c r="C8" s="62"/>
      <c r="D8" s="62"/>
      <c r="E8" s="62"/>
      <c r="F8" s="63"/>
      <c r="G8" s="63"/>
      <c r="H8" s="63"/>
      <c r="I8" s="63"/>
      <c r="J8" s="63"/>
      <c r="K8" s="63"/>
      <c r="L8" s="63"/>
      <c r="M8" s="63"/>
      <c r="N8" s="63"/>
      <c r="O8" s="63"/>
      <c r="R8" s="58"/>
      <c r="S8" s="99"/>
      <c r="T8" s="99"/>
      <c r="U8" s="10"/>
    </row>
    <row r="9" spans="3:17" ht="45" customHeight="1">
      <c r="C9" s="59" t="s">
        <v>23</v>
      </c>
      <c r="E9" s="12"/>
      <c r="O9" s="64"/>
      <c r="P9" s="65" t="s">
        <v>75</v>
      </c>
      <c r="Q9" s="10"/>
    </row>
    <row r="10" spans="3:17" ht="6.75" customHeight="1" thickBot="1">
      <c r="C10" s="66"/>
      <c r="D10" s="66"/>
      <c r="E10" s="67"/>
      <c r="L10" s="18"/>
      <c r="M10" s="18"/>
      <c r="N10" s="142"/>
      <c r="O10" s="142"/>
      <c r="P10" s="142"/>
      <c r="Q10" s="18"/>
    </row>
    <row r="11" spans="3:17" ht="49.5" customHeight="1">
      <c r="C11" s="111"/>
      <c r="D11" s="112"/>
      <c r="E11" s="112"/>
      <c r="F11" s="68" t="s">
        <v>10</v>
      </c>
      <c r="G11" s="68" t="s">
        <v>28</v>
      </c>
      <c r="H11" s="100" t="s">
        <v>11</v>
      </c>
      <c r="I11" s="69" t="s">
        <v>29</v>
      </c>
      <c r="J11" s="70" t="s">
        <v>1</v>
      </c>
      <c r="K11" s="70" t="s">
        <v>2</v>
      </c>
      <c r="L11" s="70" t="s">
        <v>3</v>
      </c>
      <c r="M11" s="70" t="s">
        <v>4</v>
      </c>
      <c r="N11" s="70" t="s">
        <v>5</v>
      </c>
      <c r="O11" s="71" t="s">
        <v>11</v>
      </c>
      <c r="P11" s="95" t="s">
        <v>83</v>
      </c>
      <c r="Q11" s="20"/>
    </row>
    <row r="12" spans="3:17" ht="49.5" customHeight="1">
      <c r="C12" s="96" t="s">
        <v>86</v>
      </c>
      <c r="D12" s="102"/>
      <c r="E12" s="102"/>
      <c r="F12" s="87">
        <f>SUM(F13:F15)</f>
        <v>4045</v>
      </c>
      <c r="G12" s="87">
        <f>SUM(G13:G15)</f>
        <v>2353</v>
      </c>
      <c r="H12" s="167">
        <f>SUM(H13:H15)</f>
        <v>6398</v>
      </c>
      <c r="I12" s="88">
        <v>0</v>
      </c>
      <c r="J12" s="87">
        <f aca="true" t="shared" si="0" ref="J12:O12">SUM(J13:J15)</f>
        <v>4569</v>
      </c>
      <c r="K12" s="87">
        <f t="shared" si="0"/>
        <v>2424</v>
      </c>
      <c r="L12" s="87">
        <f t="shared" si="0"/>
        <v>1918</v>
      </c>
      <c r="M12" s="87">
        <f t="shared" si="0"/>
        <v>2445</v>
      </c>
      <c r="N12" s="87">
        <f t="shared" si="0"/>
        <v>1349</v>
      </c>
      <c r="O12" s="167">
        <f t="shared" si="0"/>
        <v>12705</v>
      </c>
      <c r="P12" s="168">
        <f aca="true" t="shared" si="1" ref="P12:P17">H12+O12</f>
        <v>19103</v>
      </c>
      <c r="Q12" s="20"/>
    </row>
    <row r="13" spans="3:16" ht="49.5" customHeight="1">
      <c r="C13" s="96" t="s">
        <v>87</v>
      </c>
      <c r="D13" s="97"/>
      <c r="E13" s="97"/>
      <c r="F13" s="87">
        <v>444</v>
      </c>
      <c r="G13" s="87">
        <v>267</v>
      </c>
      <c r="H13" s="167">
        <f>SUM(F13:G13)</f>
        <v>711</v>
      </c>
      <c r="I13" s="88">
        <v>0</v>
      </c>
      <c r="J13" s="87">
        <v>416</v>
      </c>
      <c r="K13" s="87">
        <v>221</v>
      </c>
      <c r="L13" s="87">
        <v>189</v>
      </c>
      <c r="M13" s="87">
        <v>206</v>
      </c>
      <c r="N13" s="87">
        <v>131</v>
      </c>
      <c r="O13" s="167">
        <f>SUM(J13:N13)</f>
        <v>1163</v>
      </c>
      <c r="P13" s="168">
        <f t="shared" si="1"/>
        <v>1874</v>
      </c>
    </row>
    <row r="14" spans="3:16" ht="49.5" customHeight="1">
      <c r="C14" s="143" t="s">
        <v>88</v>
      </c>
      <c r="D14" s="144"/>
      <c r="E14" s="144"/>
      <c r="F14" s="87">
        <v>1614</v>
      </c>
      <c r="G14" s="87">
        <v>792</v>
      </c>
      <c r="H14" s="167">
        <f>SUM(F14:G14)</f>
        <v>2406</v>
      </c>
      <c r="I14" s="88">
        <v>0</v>
      </c>
      <c r="J14" s="87">
        <v>1544</v>
      </c>
      <c r="K14" s="87">
        <v>660</v>
      </c>
      <c r="L14" s="87">
        <v>489</v>
      </c>
      <c r="M14" s="87">
        <v>614</v>
      </c>
      <c r="N14" s="87">
        <v>311</v>
      </c>
      <c r="O14" s="167">
        <f>SUM(J14:N14)</f>
        <v>3618</v>
      </c>
      <c r="P14" s="168">
        <f t="shared" si="1"/>
        <v>6024</v>
      </c>
    </row>
    <row r="15" spans="3:16" ht="49.5" customHeight="1">
      <c r="C15" s="96" t="s">
        <v>89</v>
      </c>
      <c r="D15" s="97"/>
      <c r="E15" s="97"/>
      <c r="F15" s="87">
        <v>1987</v>
      </c>
      <c r="G15" s="87">
        <v>1294</v>
      </c>
      <c r="H15" s="167">
        <f>SUM(F15:G15)</f>
        <v>3281</v>
      </c>
      <c r="I15" s="88"/>
      <c r="J15" s="87">
        <v>2609</v>
      </c>
      <c r="K15" s="87">
        <v>1543</v>
      </c>
      <c r="L15" s="87">
        <v>1240</v>
      </c>
      <c r="M15" s="87">
        <v>1625</v>
      </c>
      <c r="N15" s="87">
        <v>907</v>
      </c>
      <c r="O15" s="167">
        <f>SUM(J15:N15)</f>
        <v>7924</v>
      </c>
      <c r="P15" s="168">
        <f t="shared" si="1"/>
        <v>11205</v>
      </c>
    </row>
    <row r="16" spans="3:16" ht="49.5" customHeight="1">
      <c r="C16" s="143" t="s">
        <v>90</v>
      </c>
      <c r="D16" s="144"/>
      <c r="E16" s="144"/>
      <c r="F16" s="87">
        <v>35</v>
      </c>
      <c r="G16" s="87">
        <v>41</v>
      </c>
      <c r="H16" s="167">
        <f>SUM(F16:G16)</f>
        <v>76</v>
      </c>
      <c r="I16" s="88">
        <v>0</v>
      </c>
      <c r="J16" s="87">
        <v>66</v>
      </c>
      <c r="K16" s="87">
        <v>34</v>
      </c>
      <c r="L16" s="87">
        <v>34</v>
      </c>
      <c r="M16" s="87">
        <v>46</v>
      </c>
      <c r="N16" s="87">
        <v>33</v>
      </c>
      <c r="O16" s="167">
        <f>SUM(J16:N16)</f>
        <v>213</v>
      </c>
      <c r="P16" s="168">
        <f t="shared" si="1"/>
        <v>289</v>
      </c>
    </row>
    <row r="17" spans="3:16" ht="49.5" customHeight="1" thickBot="1">
      <c r="C17" s="138" t="s">
        <v>14</v>
      </c>
      <c r="D17" s="139"/>
      <c r="E17" s="139"/>
      <c r="F17" s="91">
        <f>F12+F16</f>
        <v>4080</v>
      </c>
      <c r="G17" s="91">
        <f>G12+G16</f>
        <v>2394</v>
      </c>
      <c r="H17" s="91">
        <f>H12+H16</f>
        <v>6474</v>
      </c>
      <c r="I17" s="169">
        <v>0</v>
      </c>
      <c r="J17" s="91">
        <f aca="true" t="shared" si="2" ref="J17:O17">J12+J16</f>
        <v>4635</v>
      </c>
      <c r="K17" s="91">
        <f t="shared" si="2"/>
        <v>2458</v>
      </c>
      <c r="L17" s="91">
        <f t="shared" si="2"/>
        <v>1952</v>
      </c>
      <c r="M17" s="91">
        <f t="shared" si="2"/>
        <v>2491</v>
      </c>
      <c r="N17" s="91">
        <f t="shared" si="2"/>
        <v>1382</v>
      </c>
      <c r="O17" s="91">
        <f t="shared" si="2"/>
        <v>12918</v>
      </c>
      <c r="P17" s="170">
        <f t="shared" si="1"/>
        <v>19392</v>
      </c>
    </row>
    <row r="18" ht="30" customHeight="1"/>
    <row r="19" spans="3:17" ht="39.75" customHeight="1">
      <c r="C19" s="59" t="s">
        <v>24</v>
      </c>
      <c r="E19" s="12"/>
      <c r="N19" s="72"/>
      <c r="O19" s="10"/>
      <c r="P19" s="15" t="s">
        <v>79</v>
      </c>
      <c r="Q19" s="10"/>
    </row>
    <row r="20" spans="3:17" ht="6.75" customHeight="1" thickBot="1">
      <c r="C20" s="66"/>
      <c r="D20" s="66"/>
      <c r="E20" s="67"/>
      <c r="L20" s="18"/>
      <c r="M20" s="18"/>
      <c r="N20" s="18"/>
      <c r="P20" s="18"/>
      <c r="Q20" s="18"/>
    </row>
    <row r="21" spans="3:17" ht="49.5" customHeight="1">
      <c r="C21" s="111"/>
      <c r="D21" s="112"/>
      <c r="E21" s="112"/>
      <c r="F21" s="109" t="s">
        <v>15</v>
      </c>
      <c r="G21" s="110"/>
      <c r="H21" s="110"/>
      <c r="I21" s="110" t="s">
        <v>16</v>
      </c>
      <c r="J21" s="110"/>
      <c r="K21" s="110"/>
      <c r="L21" s="110"/>
      <c r="M21" s="110"/>
      <c r="N21" s="110"/>
      <c r="O21" s="110"/>
      <c r="P21" s="129" t="s">
        <v>84</v>
      </c>
      <c r="Q21" s="20"/>
    </row>
    <row r="22" spans="3:17" ht="49.5" customHeight="1">
      <c r="C22" s="115"/>
      <c r="D22" s="116"/>
      <c r="E22" s="116"/>
      <c r="F22" s="73" t="s">
        <v>7</v>
      </c>
      <c r="G22" s="73" t="s">
        <v>8</v>
      </c>
      <c r="H22" s="74" t="s">
        <v>9</v>
      </c>
      <c r="I22" s="75" t="s">
        <v>29</v>
      </c>
      <c r="J22" s="73" t="s">
        <v>1</v>
      </c>
      <c r="K22" s="76" t="s">
        <v>2</v>
      </c>
      <c r="L22" s="76" t="s">
        <v>3</v>
      </c>
      <c r="M22" s="76" t="s">
        <v>4</v>
      </c>
      <c r="N22" s="76" t="s">
        <v>5</v>
      </c>
      <c r="O22" s="77" t="s">
        <v>9</v>
      </c>
      <c r="P22" s="130"/>
      <c r="Q22" s="20"/>
    </row>
    <row r="23" spans="3:17" ht="49.5" customHeight="1">
      <c r="C23" s="101" t="s">
        <v>12</v>
      </c>
      <c r="D23" s="73"/>
      <c r="E23" s="73"/>
      <c r="F23" s="87">
        <v>1285</v>
      </c>
      <c r="G23" s="87">
        <v>1214</v>
      </c>
      <c r="H23" s="167">
        <f>SUM(F23:G23)</f>
        <v>2499</v>
      </c>
      <c r="I23" s="89"/>
      <c r="J23" s="87">
        <v>3403</v>
      </c>
      <c r="K23" s="87">
        <v>1891</v>
      </c>
      <c r="L23" s="87">
        <v>1127</v>
      </c>
      <c r="M23" s="87">
        <v>882</v>
      </c>
      <c r="N23" s="87">
        <v>351</v>
      </c>
      <c r="O23" s="167">
        <f>SUM(I23:N23)</f>
        <v>7654</v>
      </c>
      <c r="P23" s="168">
        <f>H23+O23</f>
        <v>10153</v>
      </c>
      <c r="Q23" s="20"/>
    </row>
    <row r="24" spans="3:16" ht="49.5" customHeight="1">
      <c r="C24" s="105" t="s">
        <v>13</v>
      </c>
      <c r="D24" s="106"/>
      <c r="E24" s="106"/>
      <c r="F24" s="87">
        <v>14</v>
      </c>
      <c r="G24" s="87">
        <v>17</v>
      </c>
      <c r="H24" s="167">
        <f>SUM(F24:G24)</f>
        <v>31</v>
      </c>
      <c r="I24" s="89"/>
      <c r="J24" s="87">
        <v>52</v>
      </c>
      <c r="K24" s="87">
        <v>29</v>
      </c>
      <c r="L24" s="87">
        <v>24</v>
      </c>
      <c r="M24" s="87">
        <v>21</v>
      </c>
      <c r="N24" s="87">
        <v>13</v>
      </c>
      <c r="O24" s="167">
        <f>SUM(I24:N24)</f>
        <v>139</v>
      </c>
      <c r="P24" s="168">
        <f>H24+O24</f>
        <v>170</v>
      </c>
    </row>
    <row r="25" spans="3:16" ht="49.5" customHeight="1" thickBot="1">
      <c r="C25" s="107" t="s">
        <v>14</v>
      </c>
      <c r="D25" s="108"/>
      <c r="E25" s="108"/>
      <c r="F25" s="91">
        <f>SUM(F23:F24)</f>
        <v>1299</v>
      </c>
      <c r="G25" s="91">
        <f>SUM(G23:G24)</f>
        <v>1231</v>
      </c>
      <c r="H25" s="171">
        <f>SUM(F25:G25)</f>
        <v>2530</v>
      </c>
      <c r="I25" s="172"/>
      <c r="J25" s="91">
        <f aca="true" t="shared" si="3" ref="J25:O25">SUM(J23:J24)</f>
        <v>3455</v>
      </c>
      <c r="K25" s="91">
        <f t="shared" si="3"/>
        <v>1920</v>
      </c>
      <c r="L25" s="91">
        <f t="shared" si="3"/>
        <v>1151</v>
      </c>
      <c r="M25" s="91">
        <f t="shared" si="3"/>
        <v>903</v>
      </c>
      <c r="N25" s="91">
        <f t="shared" si="3"/>
        <v>364</v>
      </c>
      <c r="O25" s="171">
        <f t="shared" si="3"/>
        <v>7793</v>
      </c>
      <c r="P25" s="170">
        <f>H25+O25</f>
        <v>10323</v>
      </c>
    </row>
    <row r="26" ht="30" customHeight="1"/>
    <row r="27" spans="3:17" ht="39.75" customHeight="1">
      <c r="C27" s="59" t="s">
        <v>25</v>
      </c>
      <c r="E27" s="12"/>
      <c r="N27" s="10"/>
      <c r="O27" s="10"/>
      <c r="P27" s="15" t="s">
        <v>79</v>
      </c>
      <c r="Q27" s="10"/>
    </row>
    <row r="28" spans="3:17" ht="6.75" customHeight="1" thickBot="1">
      <c r="C28" s="66"/>
      <c r="D28" s="66"/>
      <c r="E28" s="67"/>
      <c r="L28" s="18"/>
      <c r="M28" s="18"/>
      <c r="N28" s="18"/>
      <c r="P28" s="18"/>
      <c r="Q28" s="18"/>
    </row>
    <row r="29" spans="3:17" ht="49.5" customHeight="1">
      <c r="C29" s="111"/>
      <c r="D29" s="112"/>
      <c r="E29" s="112"/>
      <c r="F29" s="109" t="s">
        <v>15</v>
      </c>
      <c r="G29" s="110"/>
      <c r="H29" s="110"/>
      <c r="I29" s="110" t="s">
        <v>16</v>
      </c>
      <c r="J29" s="110"/>
      <c r="K29" s="110"/>
      <c r="L29" s="110"/>
      <c r="M29" s="110"/>
      <c r="N29" s="110"/>
      <c r="O29" s="110"/>
      <c r="P29" s="129" t="s">
        <v>84</v>
      </c>
      <c r="Q29" s="20"/>
    </row>
    <row r="30" spans="3:17" ht="49.5" customHeight="1">
      <c r="C30" s="115"/>
      <c r="D30" s="116"/>
      <c r="E30" s="116"/>
      <c r="F30" s="73" t="s">
        <v>7</v>
      </c>
      <c r="G30" s="73" t="s">
        <v>8</v>
      </c>
      <c r="H30" s="74" t="s">
        <v>9</v>
      </c>
      <c r="I30" s="75" t="s">
        <v>29</v>
      </c>
      <c r="J30" s="73" t="s">
        <v>1</v>
      </c>
      <c r="K30" s="76" t="s">
        <v>2</v>
      </c>
      <c r="L30" s="76" t="s">
        <v>3</v>
      </c>
      <c r="M30" s="76" t="s">
        <v>4</v>
      </c>
      <c r="N30" s="76" t="s">
        <v>5</v>
      </c>
      <c r="O30" s="77" t="s">
        <v>9</v>
      </c>
      <c r="P30" s="130"/>
      <c r="Q30" s="20"/>
    </row>
    <row r="31" spans="3:17" ht="49.5" customHeight="1">
      <c r="C31" s="101" t="s">
        <v>12</v>
      </c>
      <c r="D31" s="73"/>
      <c r="E31" s="73"/>
      <c r="F31" s="87">
        <v>16</v>
      </c>
      <c r="G31" s="87">
        <v>17</v>
      </c>
      <c r="H31" s="167">
        <f>SUM(F31:G31)</f>
        <v>33</v>
      </c>
      <c r="I31" s="89"/>
      <c r="J31" s="87">
        <v>1115</v>
      </c>
      <c r="K31" s="87">
        <v>703</v>
      </c>
      <c r="L31" s="87">
        <v>548</v>
      </c>
      <c r="M31" s="87">
        <v>543</v>
      </c>
      <c r="N31" s="87">
        <v>274</v>
      </c>
      <c r="O31" s="167">
        <f>SUM(I31:N31)</f>
        <v>3183</v>
      </c>
      <c r="P31" s="168">
        <f>H31+O31</f>
        <v>3216</v>
      </c>
      <c r="Q31" s="20"/>
    </row>
    <row r="32" spans="3:16" ht="49.5" customHeight="1">
      <c r="C32" s="105" t="s">
        <v>13</v>
      </c>
      <c r="D32" s="106"/>
      <c r="E32" s="106"/>
      <c r="F32" s="87">
        <v>0</v>
      </c>
      <c r="G32" s="87">
        <v>0</v>
      </c>
      <c r="H32" s="167">
        <f>SUM(F32:G32)</f>
        <v>0</v>
      </c>
      <c r="I32" s="89"/>
      <c r="J32" s="87">
        <v>9</v>
      </c>
      <c r="K32" s="87">
        <v>5</v>
      </c>
      <c r="L32" s="87">
        <v>3</v>
      </c>
      <c r="M32" s="87">
        <v>9</v>
      </c>
      <c r="N32" s="87">
        <v>5</v>
      </c>
      <c r="O32" s="167">
        <f>SUM(I32:N32)</f>
        <v>31</v>
      </c>
      <c r="P32" s="168">
        <f>H32+O32</f>
        <v>31</v>
      </c>
    </row>
    <row r="33" spans="3:16" ht="49.5" customHeight="1" thickBot="1">
      <c r="C33" s="107" t="s">
        <v>14</v>
      </c>
      <c r="D33" s="108"/>
      <c r="E33" s="108"/>
      <c r="F33" s="91">
        <f>SUM(F31:F32)</f>
        <v>16</v>
      </c>
      <c r="G33" s="91">
        <f>SUM(G31:G32)</f>
        <v>17</v>
      </c>
      <c r="H33" s="171">
        <f>SUM(F33:G33)</f>
        <v>33</v>
      </c>
      <c r="I33" s="172"/>
      <c r="J33" s="91">
        <f>SUM(J31:J32)</f>
        <v>1124</v>
      </c>
      <c r="K33" s="91">
        <f>SUM(K31:K32)</f>
        <v>708</v>
      </c>
      <c r="L33" s="91">
        <f>SUM(L31:L32)</f>
        <v>551</v>
      </c>
      <c r="M33" s="91">
        <f>SUM(M31:M32)</f>
        <v>552</v>
      </c>
      <c r="N33" s="91">
        <f>SUM(N31:N32)</f>
        <v>279</v>
      </c>
      <c r="O33" s="171">
        <f>SUM(I33:N33)</f>
        <v>3214</v>
      </c>
      <c r="P33" s="170">
        <f>H33+O33</f>
        <v>3247</v>
      </c>
    </row>
    <row r="34" ht="30" customHeight="1"/>
    <row r="35" spans="3:17" ht="39.75" customHeight="1">
      <c r="C35" s="59" t="s">
        <v>26</v>
      </c>
      <c r="E35" s="12"/>
      <c r="N35" s="10"/>
      <c r="O35" s="15" t="s">
        <v>79</v>
      </c>
      <c r="P35" s="10"/>
      <c r="Q35" s="10"/>
    </row>
    <row r="36" spans="3:17" ht="6.75" customHeight="1" thickBot="1">
      <c r="C36" s="66"/>
      <c r="D36" s="66"/>
      <c r="E36" s="67"/>
      <c r="L36" s="18"/>
      <c r="M36" s="18"/>
      <c r="N36" s="18"/>
      <c r="P36" s="18"/>
      <c r="Q36" s="18"/>
    </row>
    <row r="37" spans="3:17" ht="49.5" customHeight="1">
      <c r="C37" s="111"/>
      <c r="D37" s="112"/>
      <c r="E37" s="112"/>
      <c r="F37" s="109" t="s">
        <v>15</v>
      </c>
      <c r="G37" s="110"/>
      <c r="H37" s="110"/>
      <c r="I37" s="110" t="s">
        <v>16</v>
      </c>
      <c r="J37" s="110"/>
      <c r="K37" s="110"/>
      <c r="L37" s="110"/>
      <c r="M37" s="110"/>
      <c r="N37" s="128"/>
      <c r="O37" s="126" t="s">
        <v>84</v>
      </c>
      <c r="P37" s="20"/>
      <c r="Q37" s="20"/>
    </row>
    <row r="38" spans="3:17" ht="49.5" customHeight="1" thickBot="1">
      <c r="C38" s="113"/>
      <c r="D38" s="114"/>
      <c r="E38" s="114"/>
      <c r="F38" s="78" t="s">
        <v>7</v>
      </c>
      <c r="G38" s="78" t="s">
        <v>8</v>
      </c>
      <c r="H38" s="79" t="s">
        <v>9</v>
      </c>
      <c r="I38" s="80" t="s">
        <v>1</v>
      </c>
      <c r="J38" s="78" t="s">
        <v>2</v>
      </c>
      <c r="K38" s="81" t="s">
        <v>3</v>
      </c>
      <c r="L38" s="81" t="s">
        <v>4</v>
      </c>
      <c r="M38" s="81" t="s">
        <v>5</v>
      </c>
      <c r="N38" s="82" t="s">
        <v>11</v>
      </c>
      <c r="O38" s="127"/>
      <c r="P38" s="20"/>
      <c r="Q38" s="20"/>
    </row>
    <row r="39" spans="3:17" ht="49.5" customHeight="1">
      <c r="C39" s="98" t="s">
        <v>17</v>
      </c>
      <c r="D39" s="68"/>
      <c r="E39" s="68"/>
      <c r="F39" s="173">
        <f>SUM(F40:F41)</f>
        <v>0</v>
      </c>
      <c r="G39" s="173">
        <f>SUM(G40:G41)</f>
        <v>0</v>
      </c>
      <c r="H39" s="174">
        <f aca="true" t="shared" si="4" ref="H39:H51">SUM(F39:G39)</f>
        <v>0</v>
      </c>
      <c r="I39" s="175">
        <f>SUM(I40:I41)</f>
        <v>3</v>
      </c>
      <c r="J39" s="173">
        <f>SUM(J40:J41)</f>
        <v>7</v>
      </c>
      <c r="K39" s="173">
        <f>SUM(K40:K41)</f>
        <v>197</v>
      </c>
      <c r="L39" s="173">
        <f>SUM(L40:L41)</f>
        <v>504</v>
      </c>
      <c r="M39" s="173">
        <f>SUM(M40:M41)</f>
        <v>346</v>
      </c>
      <c r="N39" s="174">
        <f aca="true" t="shared" si="5" ref="N39:N47">SUM(I39:M39)</f>
        <v>1057</v>
      </c>
      <c r="O39" s="176">
        <f>H39+N39</f>
        <v>1057</v>
      </c>
      <c r="P39" s="20"/>
      <c r="Q39" s="20"/>
    </row>
    <row r="40" spans="3:15" ht="49.5" customHeight="1">
      <c r="C40" s="105" t="s">
        <v>12</v>
      </c>
      <c r="D40" s="106"/>
      <c r="E40" s="106"/>
      <c r="F40" s="87">
        <v>0</v>
      </c>
      <c r="G40" s="87">
        <v>0</v>
      </c>
      <c r="H40" s="167">
        <f t="shared" si="4"/>
        <v>0</v>
      </c>
      <c r="I40" s="90">
        <v>3</v>
      </c>
      <c r="J40" s="87">
        <v>7</v>
      </c>
      <c r="K40" s="87">
        <v>195</v>
      </c>
      <c r="L40" s="87">
        <v>504</v>
      </c>
      <c r="M40" s="87">
        <v>346</v>
      </c>
      <c r="N40" s="167">
        <f>SUM(I40:M40)</f>
        <v>1055</v>
      </c>
      <c r="O40" s="168">
        <f aca="true" t="shared" si="6" ref="O40:O50">H40+N40</f>
        <v>1055</v>
      </c>
    </row>
    <row r="41" spans="3:15" ht="49.5" customHeight="1" thickBot="1">
      <c r="C41" s="107" t="s">
        <v>13</v>
      </c>
      <c r="D41" s="108"/>
      <c r="E41" s="108"/>
      <c r="F41" s="91">
        <v>0</v>
      </c>
      <c r="G41" s="91">
        <v>0</v>
      </c>
      <c r="H41" s="171">
        <f t="shared" si="4"/>
        <v>0</v>
      </c>
      <c r="I41" s="92">
        <v>0</v>
      </c>
      <c r="J41" s="91">
        <v>0</v>
      </c>
      <c r="K41" s="91">
        <v>2</v>
      </c>
      <c r="L41" s="91">
        <v>0</v>
      </c>
      <c r="M41" s="91">
        <v>0</v>
      </c>
      <c r="N41" s="171">
        <f t="shared" si="5"/>
        <v>2</v>
      </c>
      <c r="O41" s="170">
        <f t="shared" si="6"/>
        <v>2</v>
      </c>
    </row>
    <row r="42" spans="3:15" ht="49.5" customHeight="1">
      <c r="C42" s="119" t="s">
        <v>30</v>
      </c>
      <c r="D42" s="120"/>
      <c r="E42" s="120"/>
      <c r="F42" s="173">
        <f>SUM(F43:F44)</f>
        <v>0</v>
      </c>
      <c r="G42" s="173">
        <f>SUM(G43:G44)</f>
        <v>0</v>
      </c>
      <c r="H42" s="174">
        <f t="shared" si="4"/>
        <v>0</v>
      </c>
      <c r="I42" s="175">
        <f>SUM(I43:I44)</f>
        <v>143</v>
      </c>
      <c r="J42" s="173">
        <f>SUM(J43:J44)</f>
        <v>128</v>
      </c>
      <c r="K42" s="173">
        <f>SUM(K43:K44)</f>
        <v>173</v>
      </c>
      <c r="L42" s="173">
        <f>SUM(L43:L44)</f>
        <v>215</v>
      </c>
      <c r="M42" s="173">
        <f>SUM(M43:M44)</f>
        <v>94</v>
      </c>
      <c r="N42" s="167">
        <f t="shared" si="5"/>
        <v>753</v>
      </c>
      <c r="O42" s="176">
        <f t="shared" si="6"/>
        <v>753</v>
      </c>
    </row>
    <row r="43" spans="3:15" ht="49.5" customHeight="1">
      <c r="C43" s="105" t="s">
        <v>12</v>
      </c>
      <c r="D43" s="106"/>
      <c r="E43" s="106"/>
      <c r="F43" s="87">
        <v>0</v>
      </c>
      <c r="G43" s="87">
        <v>0</v>
      </c>
      <c r="H43" s="167">
        <f t="shared" si="4"/>
        <v>0</v>
      </c>
      <c r="I43" s="90">
        <v>142</v>
      </c>
      <c r="J43" s="87">
        <v>128</v>
      </c>
      <c r="K43" s="87">
        <v>171</v>
      </c>
      <c r="L43" s="87">
        <v>206</v>
      </c>
      <c r="M43" s="87">
        <v>92</v>
      </c>
      <c r="N43" s="167">
        <f t="shared" si="5"/>
        <v>739</v>
      </c>
      <c r="O43" s="168">
        <f t="shared" si="6"/>
        <v>739</v>
      </c>
    </row>
    <row r="44" spans="3:15" ht="49.5" customHeight="1" thickBot="1">
      <c r="C44" s="107" t="s">
        <v>13</v>
      </c>
      <c r="D44" s="108"/>
      <c r="E44" s="108"/>
      <c r="F44" s="91">
        <v>0</v>
      </c>
      <c r="G44" s="91">
        <v>0</v>
      </c>
      <c r="H44" s="171">
        <f t="shared" si="4"/>
        <v>0</v>
      </c>
      <c r="I44" s="92">
        <v>1</v>
      </c>
      <c r="J44" s="91">
        <v>0</v>
      </c>
      <c r="K44" s="91">
        <v>2</v>
      </c>
      <c r="L44" s="91">
        <v>9</v>
      </c>
      <c r="M44" s="91">
        <v>2</v>
      </c>
      <c r="N44" s="171">
        <f t="shared" si="5"/>
        <v>14</v>
      </c>
      <c r="O44" s="170">
        <f t="shared" si="6"/>
        <v>14</v>
      </c>
    </row>
    <row r="45" spans="3:15" ht="49.5" customHeight="1">
      <c r="C45" s="119" t="s">
        <v>18</v>
      </c>
      <c r="D45" s="120"/>
      <c r="E45" s="120"/>
      <c r="F45" s="173">
        <f>SUM(F46:F47)</f>
        <v>0</v>
      </c>
      <c r="G45" s="173">
        <f>SUM(G46:G47)</f>
        <v>0</v>
      </c>
      <c r="H45" s="174">
        <f t="shared" si="4"/>
        <v>0</v>
      </c>
      <c r="I45" s="175">
        <f>SUM(I46:I47)</f>
        <v>1</v>
      </c>
      <c r="J45" s="173">
        <f>SUM(J46:J47)</f>
        <v>2</v>
      </c>
      <c r="K45" s="173">
        <f>SUM(K46:K47)</f>
        <v>5</v>
      </c>
      <c r="L45" s="173">
        <f>SUM(L46:L47)</f>
        <v>15</v>
      </c>
      <c r="M45" s="173">
        <f>SUM(M46:M47)</f>
        <v>6</v>
      </c>
      <c r="N45" s="174">
        <f>SUM(I45:M45)</f>
        <v>29</v>
      </c>
      <c r="O45" s="176">
        <f t="shared" si="6"/>
        <v>29</v>
      </c>
    </row>
    <row r="46" spans="3:15" ht="49.5" customHeight="1">
      <c r="C46" s="105" t="s">
        <v>12</v>
      </c>
      <c r="D46" s="106"/>
      <c r="E46" s="106"/>
      <c r="F46" s="87">
        <v>0</v>
      </c>
      <c r="G46" s="87">
        <v>0</v>
      </c>
      <c r="H46" s="167">
        <f t="shared" si="4"/>
        <v>0</v>
      </c>
      <c r="I46" s="90">
        <v>1</v>
      </c>
      <c r="J46" s="87">
        <v>2</v>
      </c>
      <c r="K46" s="87">
        <v>5</v>
      </c>
      <c r="L46" s="87">
        <v>15</v>
      </c>
      <c r="M46" s="87">
        <v>6</v>
      </c>
      <c r="N46" s="167">
        <f t="shared" si="5"/>
        <v>29</v>
      </c>
      <c r="O46" s="168">
        <f>H46+N46</f>
        <v>29</v>
      </c>
    </row>
    <row r="47" spans="3:15" ht="49.5" customHeight="1" thickBot="1">
      <c r="C47" s="107" t="s">
        <v>13</v>
      </c>
      <c r="D47" s="108"/>
      <c r="E47" s="108"/>
      <c r="F47" s="91">
        <v>0</v>
      </c>
      <c r="G47" s="91">
        <v>0</v>
      </c>
      <c r="H47" s="171">
        <f t="shared" si="4"/>
        <v>0</v>
      </c>
      <c r="I47" s="92">
        <v>0</v>
      </c>
      <c r="J47" s="91">
        <v>0</v>
      </c>
      <c r="K47" s="91">
        <v>0</v>
      </c>
      <c r="L47" s="91">
        <v>0</v>
      </c>
      <c r="M47" s="91">
        <v>0</v>
      </c>
      <c r="N47" s="171">
        <f t="shared" si="5"/>
        <v>0</v>
      </c>
      <c r="O47" s="170">
        <f t="shared" si="6"/>
        <v>0</v>
      </c>
    </row>
    <row r="48" spans="3:15" ht="49.5" customHeight="1">
      <c r="C48" s="119" t="s">
        <v>76</v>
      </c>
      <c r="D48" s="120"/>
      <c r="E48" s="120"/>
      <c r="F48" s="173">
        <f>SUM(F49:F50)</f>
        <v>0</v>
      </c>
      <c r="G48" s="173">
        <f>SUM(G49:G50)</f>
        <v>0</v>
      </c>
      <c r="H48" s="174">
        <f>SUM(F48:G48)</f>
        <v>0</v>
      </c>
      <c r="I48" s="175">
        <f>SUM(I49:I50)</f>
        <v>6</v>
      </c>
      <c r="J48" s="173">
        <f>SUM(J49:J50)</f>
        <v>12</v>
      </c>
      <c r="K48" s="173">
        <f>SUM(K49:K50)</f>
        <v>31</v>
      </c>
      <c r="L48" s="173">
        <f>SUM(L49:L50)</f>
        <v>160</v>
      </c>
      <c r="M48" s="173">
        <f>SUM(M49:M50)</f>
        <v>102</v>
      </c>
      <c r="N48" s="174">
        <f>SUM(I48:M48)</f>
        <v>311</v>
      </c>
      <c r="O48" s="176">
        <f>H48+N48</f>
        <v>311</v>
      </c>
    </row>
    <row r="49" spans="3:15" ht="49.5" customHeight="1">
      <c r="C49" s="105" t="s">
        <v>12</v>
      </c>
      <c r="D49" s="106"/>
      <c r="E49" s="106"/>
      <c r="F49" s="87">
        <v>0</v>
      </c>
      <c r="G49" s="87">
        <v>0</v>
      </c>
      <c r="H49" s="167">
        <f t="shared" si="4"/>
        <v>0</v>
      </c>
      <c r="I49" s="90">
        <v>6</v>
      </c>
      <c r="J49" s="87">
        <v>12</v>
      </c>
      <c r="K49" s="87">
        <v>31</v>
      </c>
      <c r="L49" s="87">
        <v>156</v>
      </c>
      <c r="M49" s="87">
        <v>100</v>
      </c>
      <c r="N49" s="167">
        <f>SUM(I49:M49)</f>
        <v>305</v>
      </c>
      <c r="O49" s="168">
        <f t="shared" si="6"/>
        <v>305</v>
      </c>
    </row>
    <row r="50" spans="3:15" ht="49.5" customHeight="1" thickBot="1">
      <c r="C50" s="107" t="s">
        <v>13</v>
      </c>
      <c r="D50" s="108"/>
      <c r="E50" s="108"/>
      <c r="F50" s="91">
        <v>0</v>
      </c>
      <c r="G50" s="91">
        <v>0</v>
      </c>
      <c r="H50" s="171">
        <f t="shared" si="4"/>
        <v>0</v>
      </c>
      <c r="I50" s="92">
        <v>0</v>
      </c>
      <c r="J50" s="91">
        <v>0</v>
      </c>
      <c r="K50" s="91">
        <v>0</v>
      </c>
      <c r="L50" s="91">
        <v>4</v>
      </c>
      <c r="M50" s="91">
        <v>2</v>
      </c>
      <c r="N50" s="171">
        <f>SUM(I50:M50)</f>
        <v>6</v>
      </c>
      <c r="O50" s="170">
        <f t="shared" si="6"/>
        <v>6</v>
      </c>
    </row>
    <row r="51" spans="3:15" ht="49.5" customHeight="1" thickBot="1">
      <c r="C51" s="117" t="s">
        <v>14</v>
      </c>
      <c r="D51" s="118"/>
      <c r="E51" s="118"/>
      <c r="F51" s="93">
        <v>0</v>
      </c>
      <c r="G51" s="93">
        <v>0</v>
      </c>
      <c r="H51" s="177">
        <f t="shared" si="4"/>
        <v>0</v>
      </c>
      <c r="I51" s="94">
        <v>153</v>
      </c>
      <c r="J51" s="93">
        <v>149</v>
      </c>
      <c r="K51" s="93">
        <v>406</v>
      </c>
      <c r="L51" s="93">
        <v>892</v>
      </c>
      <c r="M51" s="93">
        <v>548</v>
      </c>
      <c r="N51" s="177">
        <f>SUM(I51:M51)</f>
        <v>2148</v>
      </c>
      <c r="O51" s="178">
        <f>H51+N51</f>
        <v>2148</v>
      </c>
    </row>
    <row r="52" ht="19.5" customHeight="1"/>
    <row r="53" ht="12"/>
  </sheetData>
  <sheetProtection/>
  <mergeCells count="47">
    <mergeCell ref="P21:P22"/>
    <mergeCell ref="C17:E17"/>
    <mergeCell ref="J7:K7"/>
    <mergeCell ref="N10:P10"/>
    <mergeCell ref="C16:E16"/>
    <mergeCell ref="C11:E11"/>
    <mergeCell ref="C14:E14"/>
    <mergeCell ref="C7:E7"/>
    <mergeCell ref="F7:G7"/>
    <mergeCell ref="F1:N1"/>
    <mergeCell ref="F2:N2"/>
    <mergeCell ref="H7:I7"/>
    <mergeCell ref="I29:O29"/>
    <mergeCell ref="I21:O21"/>
    <mergeCell ref="L6:M6"/>
    <mergeCell ref="L7:M7"/>
    <mergeCell ref="J6:K6"/>
    <mergeCell ref="C48:E48"/>
    <mergeCell ref="C6:E6"/>
    <mergeCell ref="F6:G6"/>
    <mergeCell ref="H6:I6"/>
    <mergeCell ref="O2:P2"/>
    <mergeCell ref="O3:P3"/>
    <mergeCell ref="O37:O38"/>
    <mergeCell ref="I37:N37"/>
    <mergeCell ref="F29:H29"/>
    <mergeCell ref="P29:P30"/>
    <mergeCell ref="C51:E51"/>
    <mergeCell ref="C41:E41"/>
    <mergeCell ref="C42:E42"/>
    <mergeCell ref="C43:E43"/>
    <mergeCell ref="C44:E44"/>
    <mergeCell ref="C45:E45"/>
    <mergeCell ref="C46:E46"/>
    <mergeCell ref="C47:E47"/>
    <mergeCell ref="C49:E49"/>
    <mergeCell ref="C50:E50"/>
    <mergeCell ref="C32:E32"/>
    <mergeCell ref="C33:E33"/>
    <mergeCell ref="C40:E40"/>
    <mergeCell ref="F21:H21"/>
    <mergeCell ref="C24:E24"/>
    <mergeCell ref="C25:E25"/>
    <mergeCell ref="C37:E38"/>
    <mergeCell ref="F37:H37"/>
    <mergeCell ref="C29:E30"/>
    <mergeCell ref="C21:E22"/>
  </mergeCells>
  <printOptions/>
  <pageMargins left="0.5905511811023623" right="0.1968503937007874" top="0.4724409448818898" bottom="0.1968503937007874" header="0.5118110236220472" footer="0.5118110236220472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pane ySplit="8" topLeftCell="A9" activePane="bottomLeft" state="frozen"/>
      <selection pane="topLeft" activeCell="P84" sqref="P84"/>
      <selection pane="bottomLeft" activeCell="E18" sqref="E18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36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2749</v>
      </c>
      <c r="G10" s="179">
        <f>SUM(G11,G17,G20,G25,G29,G30)</f>
        <v>2705</v>
      </c>
      <c r="H10" s="180">
        <f>SUM(F10:G10)</f>
        <v>5454</v>
      </c>
      <c r="I10" s="181"/>
      <c r="J10" s="179">
        <f>SUM(J11,J17,J20,J25,J29,J30)</f>
        <v>9748</v>
      </c>
      <c r="K10" s="179">
        <f>SUM(K11,K17,K20,K25,K29,K30)</f>
        <v>6058</v>
      </c>
      <c r="L10" s="179">
        <f>SUM(L11,L17,L20,L25,L29,L30)</f>
        <v>3655</v>
      </c>
      <c r="M10" s="179">
        <f>SUM(M11,M17,M20,M25,M29,M30)</f>
        <v>3029</v>
      </c>
      <c r="N10" s="179">
        <f>SUM(N11,N17,N20,N25,N29,N30)</f>
        <v>1307</v>
      </c>
      <c r="O10" s="180">
        <f>SUM(I10:N10)</f>
        <v>23797</v>
      </c>
      <c r="P10" s="182">
        <f>SUM(O10,H10)</f>
        <v>29251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157</v>
      </c>
      <c r="G11" s="183">
        <f>SUM(G12:G16)</f>
        <v>182</v>
      </c>
      <c r="H11" s="184">
        <f aca="true" t="shared" si="0" ref="H11:H74">SUM(F11:G11)</f>
        <v>339</v>
      </c>
      <c r="I11" s="185"/>
      <c r="J11" s="183">
        <f>SUM(J12:J16)</f>
        <v>2382</v>
      </c>
      <c r="K11" s="183">
        <f>SUM(K12:K16)</f>
        <v>1537</v>
      </c>
      <c r="L11" s="183">
        <f>SUM(L12:L16)</f>
        <v>901</v>
      </c>
      <c r="M11" s="183">
        <f>SUM(M12:M16)</f>
        <v>892</v>
      </c>
      <c r="N11" s="183">
        <f>SUM(N12:N16)</f>
        <v>485</v>
      </c>
      <c r="O11" s="184">
        <f aca="true" t="shared" si="1" ref="O11:O74">SUM(I11:N11)</f>
        <v>6197</v>
      </c>
      <c r="P11" s="186">
        <f aca="true" t="shared" si="2" ref="P11:P74">SUM(O11,H11)</f>
        <v>6536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>SUM(F12:G12)</f>
        <v>0</v>
      </c>
      <c r="I12" s="83"/>
      <c r="J12" s="52">
        <v>1193</v>
      </c>
      <c r="K12" s="52">
        <v>581</v>
      </c>
      <c r="L12" s="52">
        <v>278</v>
      </c>
      <c r="M12" s="52">
        <v>213</v>
      </c>
      <c r="N12" s="52">
        <v>119</v>
      </c>
      <c r="O12" s="184">
        <f t="shared" si="1"/>
        <v>2384</v>
      </c>
      <c r="P12" s="186">
        <f t="shared" si="2"/>
        <v>2384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1</v>
      </c>
      <c r="H13" s="184">
        <f>SUM(F13:G13)</f>
        <v>1</v>
      </c>
      <c r="I13" s="83"/>
      <c r="J13" s="52">
        <v>1</v>
      </c>
      <c r="K13" s="52">
        <v>6</v>
      </c>
      <c r="L13" s="52">
        <v>21</v>
      </c>
      <c r="M13" s="52">
        <v>38</v>
      </c>
      <c r="N13" s="52">
        <v>47</v>
      </c>
      <c r="O13" s="184">
        <f t="shared" si="1"/>
        <v>113</v>
      </c>
      <c r="P13" s="186">
        <f t="shared" si="2"/>
        <v>114</v>
      </c>
    </row>
    <row r="14" spans="3:16" ht="30" customHeight="1">
      <c r="C14" s="28"/>
      <c r="D14" s="29"/>
      <c r="E14" s="31" t="s">
        <v>41</v>
      </c>
      <c r="F14" s="52">
        <v>58</v>
      </c>
      <c r="G14" s="52">
        <v>60</v>
      </c>
      <c r="H14" s="184">
        <f t="shared" si="0"/>
        <v>118</v>
      </c>
      <c r="I14" s="83"/>
      <c r="J14" s="52">
        <v>243</v>
      </c>
      <c r="K14" s="52">
        <v>160</v>
      </c>
      <c r="L14" s="52">
        <v>105</v>
      </c>
      <c r="M14" s="52">
        <v>147</v>
      </c>
      <c r="N14" s="52">
        <v>93</v>
      </c>
      <c r="O14" s="184">
        <f t="shared" si="1"/>
        <v>748</v>
      </c>
      <c r="P14" s="186">
        <f t="shared" si="2"/>
        <v>866</v>
      </c>
    </row>
    <row r="15" spans="3:16" ht="30" customHeight="1">
      <c r="C15" s="28"/>
      <c r="D15" s="29"/>
      <c r="E15" s="31" t="s">
        <v>42</v>
      </c>
      <c r="F15" s="52">
        <v>36</v>
      </c>
      <c r="G15" s="52">
        <v>60</v>
      </c>
      <c r="H15" s="184">
        <f t="shared" si="0"/>
        <v>96</v>
      </c>
      <c r="I15" s="83"/>
      <c r="J15" s="52">
        <v>159</v>
      </c>
      <c r="K15" s="52">
        <v>108</v>
      </c>
      <c r="L15" s="52">
        <v>67</v>
      </c>
      <c r="M15" s="52">
        <v>64</v>
      </c>
      <c r="N15" s="52">
        <v>22</v>
      </c>
      <c r="O15" s="184">
        <f t="shared" si="1"/>
        <v>420</v>
      </c>
      <c r="P15" s="186">
        <f t="shared" si="2"/>
        <v>516</v>
      </c>
    </row>
    <row r="16" spans="3:16" ht="30" customHeight="1">
      <c r="C16" s="28"/>
      <c r="D16" s="29"/>
      <c r="E16" s="31" t="s">
        <v>43</v>
      </c>
      <c r="F16" s="52">
        <v>63</v>
      </c>
      <c r="G16" s="52">
        <v>61</v>
      </c>
      <c r="H16" s="184">
        <f t="shared" si="0"/>
        <v>124</v>
      </c>
      <c r="I16" s="83"/>
      <c r="J16" s="52">
        <v>786</v>
      </c>
      <c r="K16" s="52">
        <v>682</v>
      </c>
      <c r="L16" s="52">
        <v>430</v>
      </c>
      <c r="M16" s="52">
        <v>430</v>
      </c>
      <c r="N16" s="52">
        <v>204</v>
      </c>
      <c r="O16" s="184">
        <f t="shared" si="1"/>
        <v>2532</v>
      </c>
      <c r="P16" s="186">
        <f t="shared" si="2"/>
        <v>2656</v>
      </c>
    </row>
    <row r="17" spans="3:16" ht="30" customHeight="1">
      <c r="C17" s="28"/>
      <c r="D17" s="32" t="s">
        <v>44</v>
      </c>
      <c r="E17" s="33"/>
      <c r="F17" s="183">
        <f>SUM(F18:F19)</f>
        <v>332</v>
      </c>
      <c r="G17" s="183">
        <f>SUM(G18:G19)</f>
        <v>272</v>
      </c>
      <c r="H17" s="184">
        <f t="shared" si="0"/>
        <v>604</v>
      </c>
      <c r="I17" s="185"/>
      <c r="J17" s="183">
        <f>SUM(J18:J19)</f>
        <v>2106</v>
      </c>
      <c r="K17" s="183">
        <f>SUM(K18:K19)</f>
        <v>1153</v>
      </c>
      <c r="L17" s="183">
        <f>SUM(L18:L19)</f>
        <v>628</v>
      </c>
      <c r="M17" s="183">
        <f>SUM(M18:M19)</f>
        <v>475</v>
      </c>
      <c r="N17" s="183">
        <f>SUM(N18:N19)</f>
        <v>159</v>
      </c>
      <c r="O17" s="184">
        <f t="shared" si="1"/>
        <v>4521</v>
      </c>
      <c r="P17" s="186">
        <f t="shared" si="2"/>
        <v>5125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1597</v>
      </c>
      <c r="K18" s="52">
        <v>891</v>
      </c>
      <c r="L18" s="52">
        <v>479</v>
      </c>
      <c r="M18" s="52">
        <v>401</v>
      </c>
      <c r="N18" s="52">
        <v>139</v>
      </c>
      <c r="O18" s="184">
        <f t="shared" si="1"/>
        <v>3507</v>
      </c>
      <c r="P18" s="186">
        <f t="shared" si="2"/>
        <v>3507</v>
      </c>
    </row>
    <row r="19" spans="3:16" ht="30" customHeight="1">
      <c r="C19" s="28"/>
      <c r="D19" s="29"/>
      <c r="E19" s="31" t="s">
        <v>46</v>
      </c>
      <c r="F19" s="52">
        <v>332</v>
      </c>
      <c r="G19" s="52">
        <v>272</v>
      </c>
      <c r="H19" s="184">
        <f t="shared" si="0"/>
        <v>604</v>
      </c>
      <c r="I19" s="83"/>
      <c r="J19" s="52">
        <v>509</v>
      </c>
      <c r="K19" s="52">
        <v>262</v>
      </c>
      <c r="L19" s="52">
        <v>149</v>
      </c>
      <c r="M19" s="52">
        <v>74</v>
      </c>
      <c r="N19" s="52">
        <v>20</v>
      </c>
      <c r="O19" s="184">
        <f t="shared" si="1"/>
        <v>1014</v>
      </c>
      <c r="P19" s="186">
        <f t="shared" si="2"/>
        <v>1618</v>
      </c>
    </row>
    <row r="20" spans="3:16" ht="30" customHeight="1">
      <c r="C20" s="28"/>
      <c r="D20" s="32" t="s">
        <v>47</v>
      </c>
      <c r="E20" s="33"/>
      <c r="F20" s="183">
        <f>SUM(F21:F24)</f>
        <v>4</v>
      </c>
      <c r="G20" s="183">
        <f>SUM(G21:G24)</f>
        <v>5</v>
      </c>
      <c r="H20" s="184">
        <f t="shared" si="0"/>
        <v>9</v>
      </c>
      <c r="I20" s="185"/>
      <c r="J20" s="183">
        <f>SUM(J21:J24)</f>
        <v>100</v>
      </c>
      <c r="K20" s="183">
        <f>SUM(K21:K24)</f>
        <v>94</v>
      </c>
      <c r="L20" s="183">
        <f>SUM(L21:L24)</f>
        <v>162</v>
      </c>
      <c r="M20" s="183">
        <f>SUM(M21:M24)</f>
        <v>124</v>
      </c>
      <c r="N20" s="183">
        <f>SUM(N21:N24)</f>
        <v>46</v>
      </c>
      <c r="O20" s="184">
        <f t="shared" si="1"/>
        <v>526</v>
      </c>
      <c r="P20" s="186">
        <f t="shared" si="2"/>
        <v>535</v>
      </c>
    </row>
    <row r="21" spans="3:16" ht="30" customHeight="1">
      <c r="C21" s="28"/>
      <c r="D21" s="29"/>
      <c r="E21" s="31" t="s">
        <v>48</v>
      </c>
      <c r="F21" s="52">
        <v>4</v>
      </c>
      <c r="G21" s="52">
        <v>3</v>
      </c>
      <c r="H21" s="184">
        <f t="shared" si="0"/>
        <v>7</v>
      </c>
      <c r="I21" s="83"/>
      <c r="J21" s="52">
        <v>86</v>
      </c>
      <c r="K21" s="52">
        <v>82</v>
      </c>
      <c r="L21" s="52">
        <v>145</v>
      </c>
      <c r="M21" s="52">
        <v>115</v>
      </c>
      <c r="N21" s="52">
        <v>42</v>
      </c>
      <c r="O21" s="184">
        <f t="shared" si="1"/>
        <v>470</v>
      </c>
      <c r="P21" s="186">
        <f t="shared" si="2"/>
        <v>477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2</v>
      </c>
      <c r="H22" s="184">
        <f t="shared" si="0"/>
        <v>2</v>
      </c>
      <c r="I22" s="83"/>
      <c r="J22" s="52">
        <v>14</v>
      </c>
      <c r="K22" s="52">
        <v>12</v>
      </c>
      <c r="L22" s="52">
        <v>17</v>
      </c>
      <c r="M22" s="52">
        <v>9</v>
      </c>
      <c r="N22" s="52">
        <v>4</v>
      </c>
      <c r="O22" s="184">
        <f t="shared" si="1"/>
        <v>56</v>
      </c>
      <c r="P22" s="186">
        <f t="shared" si="2"/>
        <v>58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1015</v>
      </c>
      <c r="G25" s="183">
        <f>SUM(G26:G28)</f>
        <v>1044</v>
      </c>
      <c r="H25" s="184">
        <f t="shared" si="0"/>
        <v>2059</v>
      </c>
      <c r="I25" s="185"/>
      <c r="J25" s="183">
        <f>SUM(J26:J28)</f>
        <v>1792</v>
      </c>
      <c r="K25" s="183">
        <f>SUM(K26:K28)</f>
        <v>1420</v>
      </c>
      <c r="L25" s="183">
        <f>SUM(L26:L28)</f>
        <v>873</v>
      </c>
      <c r="M25" s="183">
        <f>SUM(M26:M28)</f>
        <v>677</v>
      </c>
      <c r="N25" s="183">
        <f>SUM(N26:N28)</f>
        <v>270</v>
      </c>
      <c r="O25" s="184">
        <f t="shared" si="1"/>
        <v>5032</v>
      </c>
      <c r="P25" s="186">
        <f t="shared" si="2"/>
        <v>7091</v>
      </c>
    </row>
    <row r="26" spans="3:16" ht="30" customHeight="1">
      <c r="C26" s="28"/>
      <c r="D26" s="29"/>
      <c r="E26" s="34" t="s">
        <v>52</v>
      </c>
      <c r="F26" s="52">
        <v>946</v>
      </c>
      <c r="G26" s="52">
        <v>1005</v>
      </c>
      <c r="H26" s="184">
        <f t="shared" si="0"/>
        <v>1951</v>
      </c>
      <c r="I26" s="83"/>
      <c r="J26" s="52">
        <v>1734</v>
      </c>
      <c r="K26" s="52">
        <v>1393</v>
      </c>
      <c r="L26" s="52">
        <v>850</v>
      </c>
      <c r="M26" s="52">
        <v>659</v>
      </c>
      <c r="N26" s="52">
        <v>267</v>
      </c>
      <c r="O26" s="184">
        <f t="shared" si="1"/>
        <v>4903</v>
      </c>
      <c r="P26" s="186">
        <f t="shared" si="2"/>
        <v>6854</v>
      </c>
    </row>
    <row r="27" spans="3:16" ht="30" customHeight="1">
      <c r="C27" s="28"/>
      <c r="D27" s="29"/>
      <c r="E27" s="34" t="s">
        <v>53</v>
      </c>
      <c r="F27" s="52">
        <v>29</v>
      </c>
      <c r="G27" s="52">
        <v>16</v>
      </c>
      <c r="H27" s="184">
        <f t="shared" si="0"/>
        <v>45</v>
      </c>
      <c r="I27" s="83"/>
      <c r="J27" s="52">
        <v>24</v>
      </c>
      <c r="K27" s="52">
        <v>12</v>
      </c>
      <c r="L27" s="52">
        <v>14</v>
      </c>
      <c r="M27" s="52">
        <v>11</v>
      </c>
      <c r="N27" s="52">
        <v>3</v>
      </c>
      <c r="O27" s="184">
        <f t="shared" si="1"/>
        <v>64</v>
      </c>
      <c r="P27" s="186">
        <f t="shared" si="2"/>
        <v>109</v>
      </c>
    </row>
    <row r="28" spans="3:16" ht="30" customHeight="1">
      <c r="C28" s="28"/>
      <c r="D28" s="29"/>
      <c r="E28" s="34" t="s">
        <v>54</v>
      </c>
      <c r="F28" s="52">
        <v>40</v>
      </c>
      <c r="G28" s="52">
        <v>23</v>
      </c>
      <c r="H28" s="184">
        <f t="shared" si="0"/>
        <v>63</v>
      </c>
      <c r="I28" s="83"/>
      <c r="J28" s="52">
        <v>34</v>
      </c>
      <c r="K28" s="52">
        <v>15</v>
      </c>
      <c r="L28" s="52">
        <v>9</v>
      </c>
      <c r="M28" s="52">
        <v>7</v>
      </c>
      <c r="N28" s="52">
        <v>0</v>
      </c>
      <c r="O28" s="184">
        <f t="shared" si="1"/>
        <v>65</v>
      </c>
      <c r="P28" s="186">
        <f t="shared" si="2"/>
        <v>128</v>
      </c>
    </row>
    <row r="29" spans="3:16" ht="30" customHeight="1">
      <c r="C29" s="28"/>
      <c r="D29" s="36" t="s">
        <v>55</v>
      </c>
      <c r="E29" s="37"/>
      <c r="F29" s="52">
        <v>23</v>
      </c>
      <c r="G29" s="52">
        <v>11</v>
      </c>
      <c r="H29" s="184">
        <f t="shared" si="0"/>
        <v>34</v>
      </c>
      <c r="I29" s="83"/>
      <c r="J29" s="52">
        <v>85</v>
      </c>
      <c r="K29" s="52">
        <v>64</v>
      </c>
      <c r="L29" s="52">
        <v>55</v>
      </c>
      <c r="M29" s="52">
        <v>61</v>
      </c>
      <c r="N29" s="52">
        <v>23</v>
      </c>
      <c r="O29" s="184">
        <f t="shared" si="1"/>
        <v>288</v>
      </c>
      <c r="P29" s="186">
        <f t="shared" si="2"/>
        <v>322</v>
      </c>
    </row>
    <row r="30" spans="3:16" ht="30" customHeight="1" thickBot="1">
      <c r="C30" s="38"/>
      <c r="D30" s="39" t="s">
        <v>56</v>
      </c>
      <c r="E30" s="40"/>
      <c r="F30" s="54">
        <v>1218</v>
      </c>
      <c r="G30" s="54">
        <v>1191</v>
      </c>
      <c r="H30" s="187">
        <f t="shared" si="0"/>
        <v>2409</v>
      </c>
      <c r="I30" s="84"/>
      <c r="J30" s="54">
        <v>3283</v>
      </c>
      <c r="K30" s="54">
        <v>1790</v>
      </c>
      <c r="L30" s="54">
        <v>1036</v>
      </c>
      <c r="M30" s="54">
        <v>800</v>
      </c>
      <c r="N30" s="54">
        <v>324</v>
      </c>
      <c r="O30" s="187">
        <f t="shared" si="1"/>
        <v>7233</v>
      </c>
      <c r="P30" s="188">
        <f t="shared" si="2"/>
        <v>9642</v>
      </c>
    </row>
    <row r="31" spans="3:16" ht="30" customHeight="1">
      <c r="C31" s="25" t="s">
        <v>57</v>
      </c>
      <c r="D31" s="41"/>
      <c r="E31" s="42"/>
      <c r="F31" s="179">
        <f>SUM(F32:F40)</f>
        <v>16</v>
      </c>
      <c r="G31" s="179">
        <f>SUM(G32:G40)</f>
        <v>15</v>
      </c>
      <c r="H31" s="180">
        <f t="shared" si="0"/>
        <v>31</v>
      </c>
      <c r="I31" s="181"/>
      <c r="J31" s="179">
        <f>SUM(J32:J40)</f>
        <v>1202</v>
      </c>
      <c r="K31" s="179">
        <f>SUM(K32:K40)</f>
        <v>780</v>
      </c>
      <c r="L31" s="179">
        <f>SUM(L32:L40)</f>
        <v>617</v>
      </c>
      <c r="M31" s="179">
        <f>SUM(M32:M40)</f>
        <v>589</v>
      </c>
      <c r="N31" s="179">
        <f>SUM(N32:N40)</f>
        <v>281</v>
      </c>
      <c r="O31" s="180">
        <f t="shared" si="1"/>
        <v>3469</v>
      </c>
      <c r="P31" s="182">
        <f t="shared" si="2"/>
        <v>3500</v>
      </c>
    </row>
    <row r="32" spans="3:16" ht="30" customHeight="1">
      <c r="C32" s="43"/>
      <c r="D32" s="36" t="s">
        <v>58</v>
      </c>
      <c r="E32" s="37"/>
      <c r="F32" s="85">
        <v>0</v>
      </c>
      <c r="G32" s="85">
        <v>0</v>
      </c>
      <c r="H32" s="189">
        <f t="shared" si="0"/>
        <v>0</v>
      </c>
      <c r="I32" s="53"/>
      <c r="J32" s="85">
        <v>81</v>
      </c>
      <c r="K32" s="85">
        <v>149</v>
      </c>
      <c r="L32" s="85">
        <v>105</v>
      </c>
      <c r="M32" s="85">
        <v>92</v>
      </c>
      <c r="N32" s="85">
        <v>12</v>
      </c>
      <c r="O32" s="189">
        <f t="shared" si="1"/>
        <v>439</v>
      </c>
      <c r="P32" s="190">
        <f t="shared" si="2"/>
        <v>439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833</v>
      </c>
      <c r="K34" s="52">
        <v>444</v>
      </c>
      <c r="L34" s="52">
        <v>228</v>
      </c>
      <c r="M34" s="52">
        <v>124</v>
      </c>
      <c r="N34" s="52">
        <v>37</v>
      </c>
      <c r="O34" s="184">
        <f t="shared" si="1"/>
        <v>1666</v>
      </c>
      <c r="P34" s="186">
        <f t="shared" si="2"/>
        <v>1666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</v>
      </c>
      <c r="H35" s="183">
        <f t="shared" si="0"/>
        <v>1</v>
      </c>
      <c r="I35" s="83"/>
      <c r="J35" s="52">
        <v>40</v>
      </c>
      <c r="K35" s="52">
        <v>31</v>
      </c>
      <c r="L35" s="52">
        <v>40</v>
      </c>
      <c r="M35" s="52">
        <v>27</v>
      </c>
      <c r="N35" s="52">
        <v>15</v>
      </c>
      <c r="O35" s="184">
        <f t="shared" si="1"/>
        <v>153</v>
      </c>
      <c r="P35" s="186">
        <f t="shared" si="2"/>
        <v>154</v>
      </c>
    </row>
    <row r="36" spans="3:16" ht="30" customHeight="1">
      <c r="C36" s="28"/>
      <c r="D36" s="36" t="s">
        <v>61</v>
      </c>
      <c r="E36" s="37"/>
      <c r="F36" s="52">
        <v>16</v>
      </c>
      <c r="G36" s="52">
        <v>14</v>
      </c>
      <c r="H36" s="183">
        <f t="shared" si="0"/>
        <v>30</v>
      </c>
      <c r="I36" s="83"/>
      <c r="J36" s="52">
        <v>102</v>
      </c>
      <c r="K36" s="52">
        <v>53</v>
      </c>
      <c r="L36" s="52">
        <v>56</v>
      </c>
      <c r="M36" s="52">
        <v>32</v>
      </c>
      <c r="N36" s="52">
        <v>4</v>
      </c>
      <c r="O36" s="184">
        <f t="shared" si="1"/>
        <v>247</v>
      </c>
      <c r="P36" s="186">
        <f t="shared" si="2"/>
        <v>277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83">
        <f t="shared" si="0"/>
        <v>0</v>
      </c>
      <c r="I37" s="53"/>
      <c r="J37" s="52">
        <v>139</v>
      </c>
      <c r="K37" s="52">
        <v>96</v>
      </c>
      <c r="L37" s="52">
        <v>96</v>
      </c>
      <c r="M37" s="52">
        <v>60</v>
      </c>
      <c r="N37" s="52">
        <v>28</v>
      </c>
      <c r="O37" s="184">
        <f t="shared" si="1"/>
        <v>419</v>
      </c>
      <c r="P37" s="186">
        <f t="shared" si="2"/>
        <v>419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59"/>
      <c r="F39" s="52">
        <v>0</v>
      </c>
      <c r="G39" s="52">
        <v>0</v>
      </c>
      <c r="H39" s="184">
        <f t="shared" si="0"/>
        <v>0</v>
      </c>
      <c r="I39" s="53"/>
      <c r="J39" s="52">
        <v>1</v>
      </c>
      <c r="K39" s="52">
        <v>3</v>
      </c>
      <c r="L39" s="52">
        <v>89</v>
      </c>
      <c r="M39" s="52">
        <v>245</v>
      </c>
      <c r="N39" s="52">
        <v>182</v>
      </c>
      <c r="O39" s="184">
        <f t="shared" si="1"/>
        <v>520</v>
      </c>
      <c r="P39" s="186">
        <f t="shared" si="2"/>
        <v>520</v>
      </c>
    </row>
    <row r="40" spans="3:16" ht="30" customHeight="1" thickBot="1">
      <c r="C40" s="38"/>
      <c r="D40" s="160" t="s">
        <v>65</v>
      </c>
      <c r="E40" s="161"/>
      <c r="F40" s="86">
        <v>0</v>
      </c>
      <c r="G40" s="86">
        <v>0</v>
      </c>
      <c r="H40" s="191">
        <f t="shared" si="0"/>
        <v>0</v>
      </c>
      <c r="I40" s="55"/>
      <c r="J40" s="86">
        <v>6</v>
      </c>
      <c r="K40" s="86">
        <v>4</v>
      </c>
      <c r="L40" s="86">
        <v>3</v>
      </c>
      <c r="M40" s="86">
        <v>9</v>
      </c>
      <c r="N40" s="86">
        <v>3</v>
      </c>
      <c r="O40" s="191">
        <f t="shared" si="1"/>
        <v>25</v>
      </c>
      <c r="P40" s="192">
        <f t="shared" si="2"/>
        <v>25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153</v>
      </c>
      <c r="K41" s="179">
        <f>SUM(K42:K45)</f>
        <v>151</v>
      </c>
      <c r="L41" s="179">
        <f>SUM(L42:L45)</f>
        <v>409</v>
      </c>
      <c r="M41" s="179">
        <f>SUM(M42:M45)</f>
        <v>901</v>
      </c>
      <c r="N41" s="179">
        <f>SUM(N42:N45)</f>
        <v>552</v>
      </c>
      <c r="O41" s="180">
        <f t="shared" si="1"/>
        <v>2166</v>
      </c>
      <c r="P41" s="182">
        <f t="shared" si="2"/>
        <v>2166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3</v>
      </c>
      <c r="K42" s="52">
        <v>7</v>
      </c>
      <c r="L42" s="52">
        <v>197</v>
      </c>
      <c r="M42" s="52">
        <v>511</v>
      </c>
      <c r="N42" s="52">
        <v>347</v>
      </c>
      <c r="O42" s="194">
        <f t="shared" si="1"/>
        <v>1065</v>
      </c>
      <c r="P42" s="186">
        <f t="shared" si="2"/>
        <v>1065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143</v>
      </c>
      <c r="K43" s="52">
        <v>130</v>
      </c>
      <c r="L43" s="52">
        <v>176</v>
      </c>
      <c r="M43" s="52">
        <v>216</v>
      </c>
      <c r="N43" s="52">
        <v>96</v>
      </c>
      <c r="O43" s="194">
        <f t="shared" si="1"/>
        <v>761</v>
      </c>
      <c r="P43" s="186">
        <f t="shared" si="2"/>
        <v>761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95">
        <f t="shared" si="0"/>
        <v>0</v>
      </c>
      <c r="I44" s="53"/>
      <c r="J44" s="52">
        <v>1</v>
      </c>
      <c r="K44" s="52">
        <v>2</v>
      </c>
      <c r="L44" s="52">
        <v>5</v>
      </c>
      <c r="M44" s="52">
        <v>15</v>
      </c>
      <c r="N44" s="52">
        <v>6</v>
      </c>
      <c r="O44" s="194">
        <f t="shared" si="1"/>
        <v>29</v>
      </c>
      <c r="P44" s="186">
        <f t="shared" si="2"/>
        <v>29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6</v>
      </c>
      <c r="K45" s="54">
        <v>12</v>
      </c>
      <c r="L45" s="54">
        <v>31</v>
      </c>
      <c r="M45" s="54">
        <v>159</v>
      </c>
      <c r="N45" s="54">
        <v>103</v>
      </c>
      <c r="O45" s="196">
        <f t="shared" si="1"/>
        <v>311</v>
      </c>
      <c r="P45" s="188">
        <f t="shared" si="2"/>
        <v>311</v>
      </c>
    </row>
    <row r="46" spans="3:16" ht="30" customHeight="1" thickBot="1">
      <c r="C46" s="162" t="s">
        <v>70</v>
      </c>
      <c r="D46" s="163"/>
      <c r="E46" s="164"/>
      <c r="F46" s="197">
        <f>SUM(F10,F31,F41)</f>
        <v>2765</v>
      </c>
      <c r="G46" s="197">
        <f>SUM(G10,G31,G41)</f>
        <v>2720</v>
      </c>
      <c r="H46" s="198">
        <f t="shared" si="0"/>
        <v>5485</v>
      </c>
      <c r="I46" s="199"/>
      <c r="J46" s="197">
        <f>SUM(J10,J31,J41)</f>
        <v>11103</v>
      </c>
      <c r="K46" s="197">
        <f>SUM(K10,K31,K41)</f>
        <v>6989</v>
      </c>
      <c r="L46" s="197">
        <f>SUM(L10,L31,L41)</f>
        <v>4681</v>
      </c>
      <c r="M46" s="197">
        <f>SUM(M10,M31,M41)</f>
        <v>4519</v>
      </c>
      <c r="N46" s="197">
        <f>SUM(N10,N31,N41)</f>
        <v>2140</v>
      </c>
      <c r="O46" s="198">
        <f t="shared" si="1"/>
        <v>29432</v>
      </c>
      <c r="P46" s="200">
        <f t="shared" si="2"/>
        <v>34917</v>
      </c>
    </row>
    <row r="47" spans="3:17" ht="30" customHeight="1" thickBot="1" thickTop="1">
      <c r="C47" s="44" t="s">
        <v>71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2324417</v>
      </c>
      <c r="G48" s="179">
        <f>SUM(G49,G55,G58,G63,G67,G68)</f>
        <v>3081574</v>
      </c>
      <c r="H48" s="180">
        <f t="shared" si="0"/>
        <v>5405991</v>
      </c>
      <c r="I48" s="181"/>
      <c r="J48" s="179">
        <f>SUM(J49,J55,J58,J63,J67,J68)</f>
        <v>26549777</v>
      </c>
      <c r="K48" s="179">
        <f>SUM(K49,K55,K58,K63,K67,K68)</f>
        <v>19285276</v>
      </c>
      <c r="L48" s="179">
        <f>SUM(L49,L55,L58,L63,L67,L68)</f>
        <v>16055265</v>
      </c>
      <c r="M48" s="179">
        <f>SUM(M49,M55,M58,M63,M67,M68)</f>
        <v>16229092</v>
      </c>
      <c r="N48" s="179">
        <f>SUM(N49,N55,N58,N63,N67,N68)</f>
        <v>8358594</v>
      </c>
      <c r="O48" s="180">
        <f t="shared" si="1"/>
        <v>86478004</v>
      </c>
      <c r="P48" s="182">
        <f t="shared" si="2"/>
        <v>91883995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258507</v>
      </c>
      <c r="G49" s="183">
        <f>SUM(G50:G54)</f>
        <v>461453</v>
      </c>
      <c r="H49" s="184">
        <f t="shared" si="0"/>
        <v>719960</v>
      </c>
      <c r="I49" s="185"/>
      <c r="J49" s="183">
        <f>SUM(J50:J54)</f>
        <v>5865490</v>
      </c>
      <c r="K49" s="183">
        <f>SUM(K50:K54)</f>
        <v>3694085</v>
      </c>
      <c r="L49" s="183">
        <f>SUM(L50:L54)</f>
        <v>2902522</v>
      </c>
      <c r="M49" s="183">
        <f>SUM(M50:M54)</f>
        <v>3325814</v>
      </c>
      <c r="N49" s="183">
        <f>SUM(N50:N54)</f>
        <v>2839692</v>
      </c>
      <c r="O49" s="184">
        <f t="shared" si="1"/>
        <v>18627603</v>
      </c>
      <c r="P49" s="186">
        <f t="shared" si="2"/>
        <v>19347563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3712052</v>
      </c>
      <c r="K50" s="52">
        <v>2066149</v>
      </c>
      <c r="L50" s="52">
        <v>1762293</v>
      </c>
      <c r="M50" s="52">
        <v>1840518</v>
      </c>
      <c r="N50" s="52">
        <v>1722687</v>
      </c>
      <c r="O50" s="194">
        <f t="shared" si="1"/>
        <v>11103699</v>
      </c>
      <c r="P50" s="186">
        <f t="shared" si="2"/>
        <v>11103699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3694</v>
      </c>
      <c r="H51" s="184">
        <f t="shared" si="0"/>
        <v>3694</v>
      </c>
      <c r="I51" s="83"/>
      <c r="J51" s="52">
        <v>1229</v>
      </c>
      <c r="K51" s="52">
        <v>34146</v>
      </c>
      <c r="L51" s="52">
        <v>115065</v>
      </c>
      <c r="M51" s="52">
        <v>230286</v>
      </c>
      <c r="N51" s="52">
        <v>343272</v>
      </c>
      <c r="O51" s="194">
        <f t="shared" si="1"/>
        <v>723998</v>
      </c>
      <c r="P51" s="186">
        <f t="shared" si="2"/>
        <v>727692</v>
      </c>
    </row>
    <row r="52" spans="3:16" ht="30" customHeight="1">
      <c r="C52" s="28"/>
      <c r="D52" s="29"/>
      <c r="E52" s="31" t="s">
        <v>41</v>
      </c>
      <c r="F52" s="52">
        <v>121069</v>
      </c>
      <c r="G52" s="52">
        <v>191714</v>
      </c>
      <c r="H52" s="184">
        <f t="shared" si="0"/>
        <v>312783</v>
      </c>
      <c r="I52" s="83"/>
      <c r="J52" s="52">
        <v>923689</v>
      </c>
      <c r="K52" s="52">
        <v>638291</v>
      </c>
      <c r="L52" s="52">
        <v>433626</v>
      </c>
      <c r="M52" s="52">
        <v>637258</v>
      </c>
      <c r="N52" s="52">
        <v>509442</v>
      </c>
      <c r="O52" s="194">
        <f t="shared" si="1"/>
        <v>3142306</v>
      </c>
      <c r="P52" s="186">
        <f t="shared" si="2"/>
        <v>3455089</v>
      </c>
    </row>
    <row r="53" spans="3:16" ht="30" customHeight="1">
      <c r="C53" s="28"/>
      <c r="D53" s="29"/>
      <c r="E53" s="31" t="s">
        <v>42</v>
      </c>
      <c r="F53" s="52">
        <v>88956</v>
      </c>
      <c r="G53" s="52">
        <v>208267</v>
      </c>
      <c r="H53" s="184">
        <f t="shared" si="0"/>
        <v>297223</v>
      </c>
      <c r="I53" s="83"/>
      <c r="J53" s="52">
        <v>605225</v>
      </c>
      <c r="K53" s="52">
        <v>427910</v>
      </c>
      <c r="L53" s="52">
        <v>260601</v>
      </c>
      <c r="M53" s="52">
        <v>292172</v>
      </c>
      <c r="N53" s="52">
        <v>98308</v>
      </c>
      <c r="O53" s="194">
        <f t="shared" si="1"/>
        <v>1684216</v>
      </c>
      <c r="P53" s="186">
        <f t="shared" si="2"/>
        <v>1981439</v>
      </c>
    </row>
    <row r="54" spans="3:16" ht="30" customHeight="1">
      <c r="C54" s="28"/>
      <c r="D54" s="29"/>
      <c r="E54" s="31" t="s">
        <v>43</v>
      </c>
      <c r="F54" s="52">
        <v>48482</v>
      </c>
      <c r="G54" s="52">
        <v>57778</v>
      </c>
      <c r="H54" s="184">
        <f t="shared" si="0"/>
        <v>106260</v>
      </c>
      <c r="I54" s="83"/>
      <c r="J54" s="52">
        <v>623295</v>
      </c>
      <c r="K54" s="52">
        <v>527589</v>
      </c>
      <c r="L54" s="52">
        <v>330937</v>
      </c>
      <c r="M54" s="52">
        <v>325580</v>
      </c>
      <c r="N54" s="52">
        <v>165983</v>
      </c>
      <c r="O54" s="194">
        <f t="shared" si="1"/>
        <v>1973384</v>
      </c>
      <c r="P54" s="186">
        <f t="shared" si="2"/>
        <v>2079644</v>
      </c>
    </row>
    <row r="55" spans="3:16" ht="30" customHeight="1">
      <c r="C55" s="28"/>
      <c r="D55" s="32" t="s">
        <v>44</v>
      </c>
      <c r="E55" s="33"/>
      <c r="F55" s="183">
        <f>SUM(F56:F57)</f>
        <v>794222</v>
      </c>
      <c r="G55" s="183">
        <f>SUM(G56:G57)</f>
        <v>1215400</v>
      </c>
      <c r="H55" s="184">
        <f t="shared" si="0"/>
        <v>2009622</v>
      </c>
      <c r="I55" s="185"/>
      <c r="J55" s="183">
        <f>SUM(J56:J57)</f>
        <v>12903190</v>
      </c>
      <c r="K55" s="183">
        <f>SUM(K56:K57)</f>
        <v>9229488</v>
      </c>
      <c r="L55" s="183">
        <f>SUM(L56:L57)</f>
        <v>6258162</v>
      </c>
      <c r="M55" s="183">
        <f>SUM(M56:M57)</f>
        <v>6213866</v>
      </c>
      <c r="N55" s="183">
        <f>SUM(N56:N57)</f>
        <v>2970410</v>
      </c>
      <c r="O55" s="184">
        <f t="shared" si="1"/>
        <v>37575116</v>
      </c>
      <c r="P55" s="186">
        <f t="shared" si="2"/>
        <v>39584738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10468742</v>
      </c>
      <c r="K56" s="52">
        <v>7626812</v>
      </c>
      <c r="L56" s="52">
        <v>5195392</v>
      </c>
      <c r="M56" s="52">
        <v>5490390</v>
      </c>
      <c r="N56" s="52">
        <v>2736286</v>
      </c>
      <c r="O56" s="184">
        <f t="shared" si="1"/>
        <v>31517622</v>
      </c>
      <c r="P56" s="186">
        <f t="shared" si="2"/>
        <v>31517622</v>
      </c>
    </row>
    <row r="57" spans="3:16" ht="30" customHeight="1">
      <c r="C57" s="28"/>
      <c r="D57" s="29"/>
      <c r="E57" s="31" t="s">
        <v>46</v>
      </c>
      <c r="F57" s="52">
        <v>794222</v>
      </c>
      <c r="G57" s="52">
        <v>1215400</v>
      </c>
      <c r="H57" s="184">
        <f t="shared" si="0"/>
        <v>2009622</v>
      </c>
      <c r="I57" s="83"/>
      <c r="J57" s="52">
        <v>2434448</v>
      </c>
      <c r="K57" s="52">
        <v>1602676</v>
      </c>
      <c r="L57" s="52">
        <v>1062770</v>
      </c>
      <c r="M57" s="52">
        <v>723476</v>
      </c>
      <c r="N57" s="52">
        <v>234124</v>
      </c>
      <c r="O57" s="184">
        <f t="shared" si="1"/>
        <v>6057494</v>
      </c>
      <c r="P57" s="186">
        <f t="shared" si="2"/>
        <v>8067116</v>
      </c>
    </row>
    <row r="58" spans="3:16" ht="30" customHeight="1">
      <c r="C58" s="28"/>
      <c r="D58" s="32" t="s">
        <v>47</v>
      </c>
      <c r="E58" s="33"/>
      <c r="F58" s="183">
        <f>SUM(F59:F62)</f>
        <v>5547</v>
      </c>
      <c r="G58" s="183">
        <f>SUM(G59:G62)</f>
        <v>14792</v>
      </c>
      <c r="H58" s="184">
        <f t="shared" si="0"/>
        <v>20339</v>
      </c>
      <c r="I58" s="185"/>
      <c r="J58" s="183">
        <f>SUM(J59:J62)</f>
        <v>568099</v>
      </c>
      <c r="K58" s="183">
        <f>SUM(K59:K62)</f>
        <v>815799</v>
      </c>
      <c r="L58" s="183">
        <f>SUM(L59:L62)</f>
        <v>2533448</v>
      </c>
      <c r="M58" s="183">
        <f>SUM(M59:M62)</f>
        <v>2716258</v>
      </c>
      <c r="N58" s="183">
        <f>SUM(N59:N62)</f>
        <v>914624</v>
      </c>
      <c r="O58" s="184">
        <f t="shared" si="1"/>
        <v>7548228</v>
      </c>
      <c r="P58" s="186">
        <f t="shared" si="2"/>
        <v>7568567</v>
      </c>
    </row>
    <row r="59" spans="3:16" ht="30" customHeight="1">
      <c r="C59" s="28"/>
      <c r="D59" s="29"/>
      <c r="E59" s="31" t="s">
        <v>48</v>
      </c>
      <c r="F59" s="52">
        <v>5547</v>
      </c>
      <c r="G59" s="52">
        <v>9546</v>
      </c>
      <c r="H59" s="184">
        <f t="shared" si="0"/>
        <v>15093</v>
      </c>
      <c r="I59" s="83"/>
      <c r="J59" s="52">
        <v>471070</v>
      </c>
      <c r="K59" s="52">
        <v>738290</v>
      </c>
      <c r="L59" s="52">
        <v>2409207</v>
      </c>
      <c r="M59" s="52">
        <v>2571411</v>
      </c>
      <c r="N59" s="52">
        <v>872888</v>
      </c>
      <c r="O59" s="184">
        <f t="shared" si="1"/>
        <v>7062866</v>
      </c>
      <c r="P59" s="186">
        <f t="shared" si="2"/>
        <v>7077959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5246</v>
      </c>
      <c r="H60" s="184">
        <f t="shared" si="0"/>
        <v>5246</v>
      </c>
      <c r="I60" s="83"/>
      <c r="J60" s="52">
        <v>97029</v>
      </c>
      <c r="K60" s="52">
        <v>77509</v>
      </c>
      <c r="L60" s="52">
        <v>124241</v>
      </c>
      <c r="M60" s="52">
        <v>144847</v>
      </c>
      <c r="N60" s="52">
        <v>41736</v>
      </c>
      <c r="O60" s="184">
        <f t="shared" si="1"/>
        <v>485362</v>
      </c>
      <c r="P60" s="186">
        <f t="shared" si="2"/>
        <v>490608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SUM(F64)</f>
        <v>556177</v>
      </c>
      <c r="G63" s="183">
        <f>SUM(G64)</f>
        <v>734252</v>
      </c>
      <c r="H63" s="184">
        <f t="shared" si="0"/>
        <v>1290429</v>
      </c>
      <c r="I63" s="185"/>
      <c r="J63" s="183">
        <f>SUM(J64)</f>
        <v>1431836</v>
      </c>
      <c r="K63" s="183">
        <f>SUM(K64)</f>
        <v>1908749</v>
      </c>
      <c r="L63" s="183">
        <f>SUM(L64)</f>
        <v>1423167</v>
      </c>
      <c r="M63" s="183">
        <f>SUM(M64)</f>
        <v>1192627</v>
      </c>
      <c r="N63" s="183">
        <f>SUM(N64)</f>
        <v>565663</v>
      </c>
      <c r="O63" s="184">
        <f t="shared" si="1"/>
        <v>6522042</v>
      </c>
      <c r="P63" s="186">
        <f t="shared" si="2"/>
        <v>7812471</v>
      </c>
    </row>
    <row r="64" spans="3:16" ht="30" customHeight="1">
      <c r="C64" s="28"/>
      <c r="D64" s="29"/>
      <c r="E64" s="34" t="s">
        <v>52</v>
      </c>
      <c r="F64" s="52">
        <v>556177</v>
      </c>
      <c r="G64" s="52">
        <v>734252</v>
      </c>
      <c r="H64" s="184">
        <f t="shared" si="0"/>
        <v>1290429</v>
      </c>
      <c r="I64" s="83"/>
      <c r="J64" s="52">
        <v>1431836</v>
      </c>
      <c r="K64" s="52">
        <v>1908749</v>
      </c>
      <c r="L64" s="52">
        <v>1423167</v>
      </c>
      <c r="M64" s="52">
        <v>1192627</v>
      </c>
      <c r="N64" s="52">
        <v>565663</v>
      </c>
      <c r="O64" s="184">
        <f t="shared" si="1"/>
        <v>6522042</v>
      </c>
      <c r="P64" s="186">
        <f t="shared" si="2"/>
        <v>7812471</v>
      </c>
    </row>
    <row r="65" spans="3:16" ht="30" customHeight="1" hidden="1">
      <c r="C65" s="28"/>
      <c r="D65" s="29"/>
      <c r="E65" s="34" t="s">
        <v>53</v>
      </c>
      <c r="F65" s="52">
        <v>0</v>
      </c>
      <c r="G65" s="52">
        <v>0</v>
      </c>
      <c r="H65" s="184">
        <f t="shared" si="0"/>
        <v>0</v>
      </c>
      <c r="I65" s="83"/>
      <c r="J65" s="52">
        <v>0</v>
      </c>
      <c r="K65" s="52">
        <v>0</v>
      </c>
      <c r="L65" s="52">
        <v>0</v>
      </c>
      <c r="M65" s="52">
        <v>0</v>
      </c>
      <c r="N65" s="52">
        <v>0</v>
      </c>
      <c r="O65" s="184">
        <f t="shared" si="1"/>
        <v>0</v>
      </c>
      <c r="P65" s="186">
        <f t="shared" si="2"/>
        <v>0</v>
      </c>
    </row>
    <row r="66" spans="3:16" ht="30" customHeight="1" hidden="1">
      <c r="C66" s="28"/>
      <c r="D66" s="29"/>
      <c r="E66" s="34" t="s">
        <v>54</v>
      </c>
      <c r="F66" s="52">
        <v>0</v>
      </c>
      <c r="G66" s="52">
        <v>0</v>
      </c>
      <c r="H66" s="184">
        <f t="shared" si="0"/>
        <v>0</v>
      </c>
      <c r="I66" s="83"/>
      <c r="J66" s="52">
        <v>0</v>
      </c>
      <c r="K66" s="52">
        <v>0</v>
      </c>
      <c r="L66" s="52">
        <v>0</v>
      </c>
      <c r="M66" s="52">
        <v>0</v>
      </c>
      <c r="N66" s="52">
        <v>0</v>
      </c>
      <c r="O66" s="184">
        <f t="shared" si="1"/>
        <v>0</v>
      </c>
      <c r="P66" s="186">
        <f t="shared" si="2"/>
        <v>0</v>
      </c>
    </row>
    <row r="67" spans="3:16" ht="30" customHeight="1">
      <c r="C67" s="28"/>
      <c r="D67" s="36" t="s">
        <v>55</v>
      </c>
      <c r="E67" s="37"/>
      <c r="F67" s="52">
        <v>157580</v>
      </c>
      <c r="G67" s="52">
        <v>120819</v>
      </c>
      <c r="H67" s="184">
        <f t="shared" si="0"/>
        <v>278399</v>
      </c>
      <c r="I67" s="83"/>
      <c r="J67" s="52">
        <v>1528061</v>
      </c>
      <c r="K67" s="52">
        <v>1307709</v>
      </c>
      <c r="L67" s="52">
        <v>1255906</v>
      </c>
      <c r="M67" s="52">
        <v>1510612</v>
      </c>
      <c r="N67" s="52">
        <v>569735</v>
      </c>
      <c r="O67" s="184">
        <f t="shared" si="1"/>
        <v>6172023</v>
      </c>
      <c r="P67" s="186">
        <f t="shared" si="2"/>
        <v>6450422</v>
      </c>
    </row>
    <row r="68" spans="3:16" ht="30" customHeight="1" thickBot="1">
      <c r="C68" s="38"/>
      <c r="D68" s="39" t="s">
        <v>56</v>
      </c>
      <c r="E68" s="40"/>
      <c r="F68" s="54">
        <v>552384</v>
      </c>
      <c r="G68" s="54">
        <v>534858</v>
      </c>
      <c r="H68" s="187">
        <f t="shared" si="0"/>
        <v>1087242</v>
      </c>
      <c r="I68" s="84"/>
      <c r="J68" s="54">
        <v>4253101</v>
      </c>
      <c r="K68" s="54">
        <v>2329446</v>
      </c>
      <c r="L68" s="54">
        <v>1682060</v>
      </c>
      <c r="M68" s="54">
        <v>1269915</v>
      </c>
      <c r="N68" s="54">
        <v>498470</v>
      </c>
      <c r="O68" s="187">
        <f t="shared" si="1"/>
        <v>10032992</v>
      </c>
      <c r="P68" s="188">
        <f t="shared" si="2"/>
        <v>11120234</v>
      </c>
    </row>
    <row r="69" spans="3:16" ht="30" customHeight="1">
      <c r="C69" s="25" t="s">
        <v>57</v>
      </c>
      <c r="D69" s="41"/>
      <c r="E69" s="42"/>
      <c r="F69" s="179">
        <f>SUM(F70:F78)</f>
        <v>86668</v>
      </c>
      <c r="G69" s="179">
        <f>SUM(G70:G78)</f>
        <v>139290</v>
      </c>
      <c r="H69" s="180">
        <f t="shared" si="0"/>
        <v>225958</v>
      </c>
      <c r="I69" s="181"/>
      <c r="J69" s="179">
        <f>SUM(J70:J78)</f>
        <v>11151414</v>
      </c>
      <c r="K69" s="179">
        <f>SUM(K70:K78)</f>
        <v>9881440</v>
      </c>
      <c r="L69" s="179">
        <f>SUM(L70:L78)</f>
        <v>12053150</v>
      </c>
      <c r="M69" s="179">
        <f>SUM(M70:M78)</f>
        <v>15374591</v>
      </c>
      <c r="N69" s="179">
        <f>SUM(N70:N78)</f>
        <v>8790510</v>
      </c>
      <c r="O69" s="180">
        <f t="shared" si="1"/>
        <v>57251105</v>
      </c>
      <c r="P69" s="182">
        <f t="shared" si="2"/>
        <v>57477063</v>
      </c>
    </row>
    <row r="70" spans="3:16" ht="30" customHeight="1">
      <c r="C70" s="43"/>
      <c r="D70" s="36" t="s">
        <v>58</v>
      </c>
      <c r="E70" s="37"/>
      <c r="F70" s="85">
        <v>0</v>
      </c>
      <c r="G70" s="85">
        <v>0</v>
      </c>
      <c r="H70" s="189">
        <f t="shared" si="0"/>
        <v>0</v>
      </c>
      <c r="I70" s="53"/>
      <c r="J70" s="85">
        <v>634582</v>
      </c>
      <c r="K70" s="85">
        <v>1916281</v>
      </c>
      <c r="L70" s="85">
        <v>2054187</v>
      </c>
      <c r="M70" s="85">
        <v>2218844</v>
      </c>
      <c r="N70" s="85">
        <v>329369</v>
      </c>
      <c r="O70" s="189">
        <f t="shared" si="1"/>
        <v>7153263</v>
      </c>
      <c r="P70" s="190">
        <f t="shared" si="2"/>
        <v>7153263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4901313</v>
      </c>
      <c r="K72" s="52">
        <v>3592550</v>
      </c>
      <c r="L72" s="52">
        <v>2379383</v>
      </c>
      <c r="M72" s="52">
        <v>1856024</v>
      </c>
      <c r="N72" s="52">
        <v>664447</v>
      </c>
      <c r="O72" s="184">
        <f t="shared" si="1"/>
        <v>13393717</v>
      </c>
      <c r="P72" s="186">
        <f t="shared" si="2"/>
        <v>13393717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10460</v>
      </c>
      <c r="H73" s="183">
        <f t="shared" si="0"/>
        <v>10460</v>
      </c>
      <c r="I73" s="83"/>
      <c r="J73" s="52">
        <v>362196</v>
      </c>
      <c r="K73" s="52">
        <v>375133</v>
      </c>
      <c r="L73" s="52">
        <v>671610</v>
      </c>
      <c r="M73" s="52">
        <v>460398</v>
      </c>
      <c r="N73" s="52">
        <v>417529</v>
      </c>
      <c r="O73" s="184">
        <f t="shared" si="1"/>
        <v>2286866</v>
      </c>
      <c r="P73" s="186">
        <f t="shared" si="2"/>
        <v>2297326</v>
      </c>
    </row>
    <row r="74" spans="3:16" ht="30" customHeight="1">
      <c r="C74" s="28"/>
      <c r="D74" s="36" t="s">
        <v>61</v>
      </c>
      <c r="E74" s="37"/>
      <c r="F74" s="52">
        <v>86668</v>
      </c>
      <c r="G74" s="52">
        <v>128830</v>
      </c>
      <c r="H74" s="183">
        <f t="shared" si="0"/>
        <v>215498</v>
      </c>
      <c r="I74" s="83"/>
      <c r="J74" s="52">
        <v>1435488</v>
      </c>
      <c r="K74" s="52">
        <v>1010540</v>
      </c>
      <c r="L74" s="52">
        <v>1468498</v>
      </c>
      <c r="M74" s="52">
        <v>873844</v>
      </c>
      <c r="N74" s="52">
        <v>104928</v>
      </c>
      <c r="O74" s="184">
        <f t="shared" si="1"/>
        <v>4893298</v>
      </c>
      <c r="P74" s="186">
        <f t="shared" si="2"/>
        <v>5108796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83">
        <f aca="true" t="shared" si="3" ref="H75:H84">SUM(F75:G75)</f>
        <v>0</v>
      </c>
      <c r="I75" s="53"/>
      <c r="J75" s="52">
        <v>3705873</v>
      </c>
      <c r="K75" s="52">
        <v>2812171</v>
      </c>
      <c r="L75" s="52">
        <v>2801730</v>
      </c>
      <c r="M75" s="52">
        <v>1769743</v>
      </c>
      <c r="N75" s="52">
        <v>818729</v>
      </c>
      <c r="O75" s="184">
        <f aca="true" t="shared" si="4" ref="O75:O84">SUM(I75:N75)</f>
        <v>11908246</v>
      </c>
      <c r="P75" s="186">
        <f aca="true" t="shared" si="5" ref="P75:P84">SUM(O75,H75)</f>
        <v>11908246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59"/>
      <c r="F77" s="52">
        <v>0</v>
      </c>
      <c r="G77" s="52">
        <v>0</v>
      </c>
      <c r="H77" s="184">
        <f t="shared" si="3"/>
        <v>0</v>
      </c>
      <c r="I77" s="53"/>
      <c r="J77" s="52">
        <v>27563</v>
      </c>
      <c r="K77" s="52">
        <v>89437</v>
      </c>
      <c r="L77" s="52">
        <v>2616326</v>
      </c>
      <c r="M77" s="52">
        <v>7910406</v>
      </c>
      <c r="N77" s="52">
        <v>6337482</v>
      </c>
      <c r="O77" s="184">
        <f t="shared" si="4"/>
        <v>16981214</v>
      </c>
      <c r="P77" s="186">
        <f t="shared" si="5"/>
        <v>16981214</v>
      </c>
    </row>
    <row r="78" spans="3:16" ht="30" customHeight="1" thickBot="1">
      <c r="C78" s="38"/>
      <c r="D78" s="160" t="s">
        <v>65</v>
      </c>
      <c r="E78" s="161"/>
      <c r="F78" s="86">
        <v>0</v>
      </c>
      <c r="G78" s="86">
        <v>0</v>
      </c>
      <c r="H78" s="191">
        <f t="shared" si="3"/>
        <v>0</v>
      </c>
      <c r="I78" s="55"/>
      <c r="J78" s="86">
        <v>84399</v>
      </c>
      <c r="K78" s="86">
        <v>85328</v>
      </c>
      <c r="L78" s="86">
        <v>61416</v>
      </c>
      <c r="M78" s="86">
        <v>285332</v>
      </c>
      <c r="N78" s="86">
        <v>118026</v>
      </c>
      <c r="O78" s="191">
        <f t="shared" si="4"/>
        <v>634501</v>
      </c>
      <c r="P78" s="192">
        <f t="shared" si="5"/>
        <v>634501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4221505</v>
      </c>
      <c r="K79" s="179">
        <f>SUM(K80:K83)</f>
        <v>4361128</v>
      </c>
      <c r="L79" s="179">
        <f>SUM(L80:L83)</f>
        <v>12142488</v>
      </c>
      <c r="M79" s="179">
        <f>SUM(M80:M83)</f>
        <v>29215911</v>
      </c>
      <c r="N79" s="179">
        <f>SUM(N80:N83)</f>
        <v>19191476</v>
      </c>
      <c r="O79" s="180">
        <f t="shared" si="4"/>
        <v>69132508</v>
      </c>
      <c r="P79" s="182">
        <f t="shared" si="5"/>
        <v>69132508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70141</v>
      </c>
      <c r="K80" s="52">
        <v>180837</v>
      </c>
      <c r="L80" s="52">
        <v>5395620</v>
      </c>
      <c r="M80" s="52">
        <v>15164379</v>
      </c>
      <c r="N80" s="52">
        <v>11120839</v>
      </c>
      <c r="O80" s="194">
        <f t="shared" si="4"/>
        <v>31931816</v>
      </c>
      <c r="P80" s="186">
        <f t="shared" si="5"/>
        <v>31931816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4003128</v>
      </c>
      <c r="K81" s="52">
        <v>3825528</v>
      </c>
      <c r="L81" s="52">
        <v>5565451</v>
      </c>
      <c r="M81" s="52">
        <v>7351648</v>
      </c>
      <c r="N81" s="52">
        <v>3523403</v>
      </c>
      <c r="O81" s="194">
        <f t="shared" si="4"/>
        <v>24269158</v>
      </c>
      <c r="P81" s="186">
        <f t="shared" si="5"/>
        <v>24269158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21962</v>
      </c>
      <c r="K82" s="52">
        <v>39514</v>
      </c>
      <c r="L82" s="52">
        <v>159489</v>
      </c>
      <c r="M82" s="52">
        <v>476214</v>
      </c>
      <c r="N82" s="52">
        <v>213783</v>
      </c>
      <c r="O82" s="194">
        <f t="shared" si="4"/>
        <v>910962</v>
      </c>
      <c r="P82" s="186">
        <f t="shared" si="5"/>
        <v>910962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126274</v>
      </c>
      <c r="K83" s="54">
        <v>315249</v>
      </c>
      <c r="L83" s="54">
        <v>1021928</v>
      </c>
      <c r="M83" s="54">
        <v>6223670</v>
      </c>
      <c r="N83" s="54">
        <v>4333451</v>
      </c>
      <c r="O83" s="196">
        <f t="shared" si="4"/>
        <v>12020572</v>
      </c>
      <c r="P83" s="188">
        <f t="shared" si="5"/>
        <v>12020572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2411085</v>
      </c>
      <c r="G84" s="197">
        <f>SUM(G48,G69,G79)</f>
        <v>3220864</v>
      </c>
      <c r="H84" s="198">
        <f t="shared" si="3"/>
        <v>5631949</v>
      </c>
      <c r="I84" s="199"/>
      <c r="J84" s="197">
        <f>SUM(J48,J69,J79)</f>
        <v>41922696</v>
      </c>
      <c r="K84" s="197">
        <f>SUM(K48,K69,K79)</f>
        <v>33527844</v>
      </c>
      <c r="L84" s="197">
        <f>SUM(L48,L69,L79)</f>
        <v>40250903</v>
      </c>
      <c r="M84" s="197">
        <f>SUM(M48,M69,M79)</f>
        <v>60819594</v>
      </c>
      <c r="N84" s="197">
        <f>SUM(N48,N69,N79)</f>
        <v>36340580</v>
      </c>
      <c r="O84" s="198">
        <f t="shared" si="4"/>
        <v>212861617</v>
      </c>
      <c r="P84" s="200">
        <f t="shared" si="5"/>
        <v>218493566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Q84"/>
  <sheetViews>
    <sheetView zoomScale="60" zoomScaleNormal="60" zoomScalePageLayoutView="0" workbookViewId="0" topLeftCell="A1">
      <selection activeCell="E5" sqref="E5"/>
    </sheetView>
  </sheetViews>
  <sheetFormatPr defaultColWidth="0" defaultRowHeight="13.5" zeroHeight="1"/>
  <cols>
    <col min="1" max="2" width="0.6171875" style="1" customWidth="1"/>
    <col min="3" max="4" width="2.625" style="1" customWidth="1"/>
    <col min="5" max="5" width="40.625" style="1" customWidth="1"/>
    <col min="6" max="16" width="20.25390625" style="1" customWidth="1"/>
    <col min="17" max="17" width="4.25390625" style="1" customWidth="1"/>
    <col min="18" max="16384" width="0" style="1" hidden="1" customWidth="1"/>
  </cols>
  <sheetData>
    <row r="1" spans="4:15" ht="39.75" customHeight="1">
      <c r="D1" s="2"/>
      <c r="E1" s="3"/>
      <c r="G1" s="147" t="s">
        <v>21</v>
      </c>
      <c r="H1" s="147"/>
      <c r="I1" s="147"/>
      <c r="J1" s="147"/>
      <c r="K1" s="147"/>
      <c r="L1" s="147"/>
      <c r="M1" s="147"/>
      <c r="N1" s="103"/>
      <c r="O1" s="4"/>
    </row>
    <row r="2" spans="5:16" ht="30" customHeight="1">
      <c r="E2" s="5"/>
      <c r="G2" s="132" t="s">
        <v>92</v>
      </c>
      <c r="H2" s="132"/>
      <c r="I2" s="132"/>
      <c r="J2" s="132"/>
      <c r="K2" s="132"/>
      <c r="L2" s="132"/>
      <c r="M2" s="132"/>
      <c r="N2" s="6"/>
      <c r="O2" s="125">
        <v>41086</v>
      </c>
      <c r="P2" s="125"/>
    </row>
    <row r="3" spans="5:17" ht="24.75" customHeight="1">
      <c r="E3" s="7"/>
      <c r="F3" s="8"/>
      <c r="N3" s="9"/>
      <c r="O3" s="125"/>
      <c r="P3" s="125"/>
      <c r="Q3" s="10"/>
    </row>
    <row r="4" spans="3:17" ht="24.75" customHeight="1">
      <c r="C4" s="11"/>
      <c r="N4" s="7"/>
      <c r="O4" s="125" t="s">
        <v>31</v>
      </c>
      <c r="P4" s="125"/>
      <c r="Q4" s="10"/>
    </row>
    <row r="5" spans="3:17" ht="27" customHeight="1">
      <c r="C5" s="11" t="s">
        <v>27</v>
      </c>
      <c r="E5" s="12"/>
      <c r="F5" s="13"/>
      <c r="N5" s="14"/>
      <c r="O5" s="14"/>
      <c r="P5" s="15" t="s">
        <v>79</v>
      </c>
      <c r="Q5" s="10"/>
    </row>
    <row r="6" spans="3:17" ht="9" customHeight="1" thickBot="1">
      <c r="C6" s="16"/>
      <c r="D6" s="16"/>
      <c r="E6" s="16"/>
      <c r="F6" s="17"/>
      <c r="L6" s="18"/>
      <c r="M6" s="18"/>
      <c r="N6" s="19"/>
      <c r="O6" s="19"/>
      <c r="P6" s="19"/>
      <c r="Q6" s="18"/>
    </row>
    <row r="7" spans="3:17" ht="30" customHeight="1" thickBot="1" thickTop="1">
      <c r="C7" s="148" t="s">
        <v>32</v>
      </c>
      <c r="D7" s="149"/>
      <c r="E7" s="149"/>
      <c r="F7" s="152" t="s">
        <v>33</v>
      </c>
      <c r="G7" s="153"/>
      <c r="H7" s="153"/>
      <c r="I7" s="154" t="s">
        <v>34</v>
      </c>
      <c r="J7" s="154"/>
      <c r="K7" s="154"/>
      <c r="L7" s="154"/>
      <c r="M7" s="154"/>
      <c r="N7" s="154"/>
      <c r="O7" s="155"/>
      <c r="P7" s="156" t="s">
        <v>6</v>
      </c>
      <c r="Q7" s="20"/>
    </row>
    <row r="8" spans="3:17" ht="42" customHeight="1" thickBot="1">
      <c r="C8" s="150"/>
      <c r="D8" s="151"/>
      <c r="E8" s="151"/>
      <c r="F8" s="104" t="s">
        <v>7</v>
      </c>
      <c r="G8" s="104" t="s">
        <v>8</v>
      </c>
      <c r="H8" s="48" t="s">
        <v>9</v>
      </c>
      <c r="I8" s="49" t="s">
        <v>35</v>
      </c>
      <c r="J8" s="50" t="s">
        <v>1</v>
      </c>
      <c r="K8" s="50" t="s">
        <v>2</v>
      </c>
      <c r="L8" s="50" t="s">
        <v>3</v>
      </c>
      <c r="M8" s="50" t="s">
        <v>4</v>
      </c>
      <c r="N8" s="50" t="s">
        <v>5</v>
      </c>
      <c r="O8" s="51" t="s">
        <v>9</v>
      </c>
      <c r="P8" s="157"/>
      <c r="Q8" s="20"/>
    </row>
    <row r="9" spans="3:17" ht="30" customHeight="1" thickBot="1">
      <c r="C9" s="21" t="s">
        <v>72</v>
      </c>
      <c r="D9" s="22"/>
      <c r="E9" s="22"/>
      <c r="F9" s="23"/>
      <c r="G9" s="23"/>
      <c r="H9" s="23"/>
      <c r="I9" s="23"/>
      <c r="J9" s="23"/>
      <c r="K9" s="23"/>
      <c r="L9" s="23"/>
      <c r="M9" s="23"/>
      <c r="N9" s="23"/>
      <c r="O9" s="23"/>
      <c r="P9" s="24"/>
      <c r="Q9" s="20"/>
    </row>
    <row r="10" spans="3:17" ht="30" customHeight="1">
      <c r="C10" s="25" t="s">
        <v>37</v>
      </c>
      <c r="D10" s="26"/>
      <c r="E10" s="27"/>
      <c r="F10" s="179">
        <f>SUM(F11,F17,F20,F25,F29,F30)</f>
        <v>28145408</v>
      </c>
      <c r="G10" s="179">
        <f>SUM(G11,G17,G20,G25,G29,G30)</f>
        <v>33496158</v>
      </c>
      <c r="H10" s="180">
        <f>SUM(F10:G10)</f>
        <v>61641566</v>
      </c>
      <c r="I10" s="181"/>
      <c r="J10" s="179">
        <f>SUM(J11,J17,J20,J25,J29,J30)</f>
        <v>269306988</v>
      </c>
      <c r="K10" s="179">
        <f>SUM(K11,K17,K20,K25,K29,K30)</f>
        <v>195157715</v>
      </c>
      <c r="L10" s="179">
        <f>SUM(L11,L17,L20,L25,L29,L30)</f>
        <v>161940241</v>
      </c>
      <c r="M10" s="179">
        <f>SUM(M11,M17,M20,M25,M29,M30)</f>
        <v>163298733</v>
      </c>
      <c r="N10" s="179">
        <f>SUM(N11,N17,N20,N25,N29,N30)</f>
        <v>83994550</v>
      </c>
      <c r="O10" s="180">
        <f>SUM(I10:N10)</f>
        <v>873698227</v>
      </c>
      <c r="P10" s="182">
        <f>SUM(O10,H10)</f>
        <v>935339793</v>
      </c>
      <c r="Q10" s="20"/>
    </row>
    <row r="11" spans="3:16" ht="30" customHeight="1">
      <c r="C11" s="28"/>
      <c r="D11" s="29" t="s">
        <v>38</v>
      </c>
      <c r="E11" s="30"/>
      <c r="F11" s="183">
        <f>SUM(F12:F16)</f>
        <v>2585070</v>
      </c>
      <c r="G11" s="183">
        <f>SUM(G12:G16)</f>
        <v>4614637</v>
      </c>
      <c r="H11" s="184">
        <f aca="true" t="shared" si="0" ref="H11:H74">SUM(F11:G11)</f>
        <v>7199707</v>
      </c>
      <c r="I11" s="185"/>
      <c r="J11" s="183">
        <f>SUM(J12:J16)</f>
        <v>58694782</v>
      </c>
      <c r="K11" s="183">
        <f>SUM(K12:K16)</f>
        <v>36968657</v>
      </c>
      <c r="L11" s="183">
        <f>SUM(L12:L16)</f>
        <v>29051236</v>
      </c>
      <c r="M11" s="183">
        <f>SUM(M12:M16)</f>
        <v>33325043</v>
      </c>
      <c r="N11" s="183">
        <f>SUM(N12:N16)</f>
        <v>28587431</v>
      </c>
      <c r="O11" s="184">
        <f aca="true" t="shared" si="1" ref="O11:O74">SUM(I11:N11)</f>
        <v>186627149</v>
      </c>
      <c r="P11" s="186">
        <f aca="true" t="shared" si="2" ref="P11:P74">SUM(O11,H11)</f>
        <v>193826856</v>
      </c>
    </row>
    <row r="12" spans="3:16" ht="30" customHeight="1">
      <c r="C12" s="28"/>
      <c r="D12" s="29"/>
      <c r="E12" s="31" t="s">
        <v>39</v>
      </c>
      <c r="F12" s="52">
        <v>0</v>
      </c>
      <c r="G12" s="52">
        <v>0</v>
      </c>
      <c r="H12" s="184">
        <f t="shared" si="0"/>
        <v>0</v>
      </c>
      <c r="I12" s="83"/>
      <c r="J12" s="52">
        <v>37159674</v>
      </c>
      <c r="K12" s="52">
        <v>20684426</v>
      </c>
      <c r="L12" s="52">
        <v>17642295</v>
      </c>
      <c r="M12" s="52">
        <v>18457743</v>
      </c>
      <c r="N12" s="52">
        <v>17365585</v>
      </c>
      <c r="O12" s="184">
        <f t="shared" si="1"/>
        <v>111309723</v>
      </c>
      <c r="P12" s="186">
        <f t="shared" si="2"/>
        <v>111309723</v>
      </c>
    </row>
    <row r="13" spans="3:16" ht="30" customHeight="1">
      <c r="C13" s="28"/>
      <c r="D13" s="29"/>
      <c r="E13" s="31" t="s">
        <v>40</v>
      </c>
      <c r="F13" s="52">
        <v>0</v>
      </c>
      <c r="G13" s="52">
        <v>36940</v>
      </c>
      <c r="H13" s="184">
        <f t="shared" si="0"/>
        <v>36940</v>
      </c>
      <c r="I13" s="83"/>
      <c r="J13" s="52">
        <v>12290</v>
      </c>
      <c r="K13" s="52">
        <v>344614</v>
      </c>
      <c r="L13" s="52">
        <v>1155237</v>
      </c>
      <c r="M13" s="52">
        <v>2306586</v>
      </c>
      <c r="N13" s="52">
        <v>3472636</v>
      </c>
      <c r="O13" s="184">
        <f t="shared" si="1"/>
        <v>7291363</v>
      </c>
      <c r="P13" s="186">
        <f t="shared" si="2"/>
        <v>7328303</v>
      </c>
    </row>
    <row r="14" spans="3:16" ht="30" customHeight="1">
      <c r="C14" s="28"/>
      <c r="D14" s="29"/>
      <c r="E14" s="31" t="s">
        <v>41</v>
      </c>
      <c r="F14" s="52">
        <v>1210690</v>
      </c>
      <c r="G14" s="52">
        <v>1917247</v>
      </c>
      <c r="H14" s="184">
        <f t="shared" si="0"/>
        <v>3127937</v>
      </c>
      <c r="I14" s="83"/>
      <c r="J14" s="52">
        <v>9237618</v>
      </c>
      <c r="K14" s="52">
        <v>6384627</v>
      </c>
      <c r="L14" s="52">
        <v>4337013</v>
      </c>
      <c r="M14" s="52">
        <v>6381648</v>
      </c>
      <c r="N14" s="52">
        <v>5106300</v>
      </c>
      <c r="O14" s="184">
        <f t="shared" si="1"/>
        <v>31447206</v>
      </c>
      <c r="P14" s="186">
        <f t="shared" si="2"/>
        <v>34575143</v>
      </c>
    </row>
    <row r="15" spans="3:16" ht="30" customHeight="1">
      <c r="C15" s="28"/>
      <c r="D15" s="29"/>
      <c r="E15" s="31" t="s">
        <v>42</v>
      </c>
      <c r="F15" s="52">
        <v>889560</v>
      </c>
      <c r="G15" s="52">
        <v>2082670</v>
      </c>
      <c r="H15" s="184">
        <f t="shared" si="0"/>
        <v>2972230</v>
      </c>
      <c r="I15" s="83"/>
      <c r="J15" s="52">
        <v>6052250</v>
      </c>
      <c r="K15" s="52">
        <v>4279100</v>
      </c>
      <c r="L15" s="52">
        <v>2607321</v>
      </c>
      <c r="M15" s="52">
        <v>2923266</v>
      </c>
      <c r="N15" s="52">
        <v>983080</v>
      </c>
      <c r="O15" s="184">
        <f t="shared" si="1"/>
        <v>16845017</v>
      </c>
      <c r="P15" s="186">
        <f t="shared" si="2"/>
        <v>19817247</v>
      </c>
    </row>
    <row r="16" spans="3:16" ht="30" customHeight="1">
      <c r="C16" s="28"/>
      <c r="D16" s="29"/>
      <c r="E16" s="31" t="s">
        <v>43</v>
      </c>
      <c r="F16" s="52">
        <v>484820</v>
      </c>
      <c r="G16" s="52">
        <v>577780</v>
      </c>
      <c r="H16" s="184">
        <f t="shared" si="0"/>
        <v>1062600</v>
      </c>
      <c r="I16" s="83"/>
      <c r="J16" s="52">
        <v>6232950</v>
      </c>
      <c r="K16" s="52">
        <v>5275890</v>
      </c>
      <c r="L16" s="52">
        <v>3309370</v>
      </c>
      <c r="M16" s="52">
        <v>3255800</v>
      </c>
      <c r="N16" s="52">
        <v>1659830</v>
      </c>
      <c r="O16" s="184">
        <f t="shared" si="1"/>
        <v>19733840</v>
      </c>
      <c r="P16" s="186">
        <f t="shared" si="2"/>
        <v>20796440</v>
      </c>
    </row>
    <row r="17" spans="3:16" ht="30" customHeight="1">
      <c r="C17" s="28"/>
      <c r="D17" s="32" t="s">
        <v>44</v>
      </c>
      <c r="E17" s="33"/>
      <c r="F17" s="183">
        <f>SUM(F18:F19)</f>
        <v>7945161</v>
      </c>
      <c r="G17" s="183">
        <f>SUM(G18:G19)</f>
        <v>12154814</v>
      </c>
      <c r="H17" s="184">
        <f t="shared" si="0"/>
        <v>20099975</v>
      </c>
      <c r="I17" s="185"/>
      <c r="J17" s="183">
        <f>SUM(J18:J19)</f>
        <v>129063311</v>
      </c>
      <c r="K17" s="183">
        <f>SUM(K18:K19)</f>
        <v>92312754</v>
      </c>
      <c r="L17" s="183">
        <f>SUM(L18:L19)</f>
        <v>62591478</v>
      </c>
      <c r="M17" s="183">
        <f>SUM(M18:M19)</f>
        <v>62157573</v>
      </c>
      <c r="N17" s="183">
        <f>SUM(N18:N19)</f>
        <v>29722564</v>
      </c>
      <c r="O17" s="184">
        <f t="shared" si="1"/>
        <v>375847680</v>
      </c>
      <c r="P17" s="186">
        <f t="shared" si="2"/>
        <v>395947655</v>
      </c>
    </row>
    <row r="18" spans="3:16" ht="30" customHeight="1">
      <c r="C18" s="28"/>
      <c r="D18" s="29"/>
      <c r="E18" s="31" t="s">
        <v>45</v>
      </c>
      <c r="F18" s="52">
        <v>0</v>
      </c>
      <c r="G18" s="52">
        <v>0</v>
      </c>
      <c r="H18" s="184">
        <f t="shared" si="0"/>
        <v>0</v>
      </c>
      <c r="I18" s="83"/>
      <c r="J18" s="52">
        <v>104716653</v>
      </c>
      <c r="K18" s="52">
        <v>76276142</v>
      </c>
      <c r="L18" s="52">
        <v>51963778</v>
      </c>
      <c r="M18" s="52">
        <v>54919375</v>
      </c>
      <c r="N18" s="52">
        <v>27381324</v>
      </c>
      <c r="O18" s="184">
        <f t="shared" si="1"/>
        <v>315257272</v>
      </c>
      <c r="P18" s="186">
        <f t="shared" si="2"/>
        <v>315257272</v>
      </c>
    </row>
    <row r="19" spans="3:16" ht="30" customHeight="1">
      <c r="C19" s="28"/>
      <c r="D19" s="29"/>
      <c r="E19" s="31" t="s">
        <v>46</v>
      </c>
      <c r="F19" s="52">
        <v>7945161</v>
      </c>
      <c r="G19" s="52">
        <v>12154814</v>
      </c>
      <c r="H19" s="184">
        <f t="shared" si="0"/>
        <v>20099975</v>
      </c>
      <c r="I19" s="83"/>
      <c r="J19" s="52">
        <v>24346658</v>
      </c>
      <c r="K19" s="52">
        <v>16036612</v>
      </c>
      <c r="L19" s="52">
        <v>10627700</v>
      </c>
      <c r="M19" s="52">
        <v>7238198</v>
      </c>
      <c r="N19" s="52">
        <v>2341240</v>
      </c>
      <c r="O19" s="184">
        <f t="shared" si="1"/>
        <v>60590408</v>
      </c>
      <c r="P19" s="186">
        <f t="shared" si="2"/>
        <v>80690383</v>
      </c>
    </row>
    <row r="20" spans="3:16" ht="30" customHeight="1">
      <c r="C20" s="28"/>
      <c r="D20" s="32" t="s">
        <v>47</v>
      </c>
      <c r="E20" s="33"/>
      <c r="F20" s="183">
        <f>SUM(F21:F24)</f>
        <v>55470</v>
      </c>
      <c r="G20" s="183">
        <f>SUM(G21:G24)</f>
        <v>152793</v>
      </c>
      <c r="H20" s="184">
        <f t="shared" si="0"/>
        <v>208263</v>
      </c>
      <c r="I20" s="185"/>
      <c r="J20" s="183">
        <f>SUM(J21:J24)</f>
        <v>5685720</v>
      </c>
      <c r="K20" s="183">
        <f>SUM(K21:K24)</f>
        <v>8163735</v>
      </c>
      <c r="L20" s="183">
        <f>SUM(L21:L24)</f>
        <v>25341701</v>
      </c>
      <c r="M20" s="183">
        <f>SUM(M21:M24)</f>
        <v>27162580</v>
      </c>
      <c r="N20" s="183">
        <f>SUM(N21:N24)</f>
        <v>9146240</v>
      </c>
      <c r="O20" s="184">
        <f t="shared" si="1"/>
        <v>75499976</v>
      </c>
      <c r="P20" s="186">
        <f t="shared" si="2"/>
        <v>75708239</v>
      </c>
    </row>
    <row r="21" spans="3:16" ht="30" customHeight="1">
      <c r="C21" s="28"/>
      <c r="D21" s="29"/>
      <c r="E21" s="31" t="s">
        <v>48</v>
      </c>
      <c r="F21" s="52">
        <v>55470</v>
      </c>
      <c r="G21" s="52">
        <v>100333</v>
      </c>
      <c r="H21" s="184">
        <f t="shared" si="0"/>
        <v>155803</v>
      </c>
      <c r="I21" s="83"/>
      <c r="J21" s="52">
        <v>4715430</v>
      </c>
      <c r="K21" s="52">
        <v>7388645</v>
      </c>
      <c r="L21" s="52">
        <v>24099291</v>
      </c>
      <c r="M21" s="52">
        <v>25714110</v>
      </c>
      <c r="N21" s="52">
        <v>8728880</v>
      </c>
      <c r="O21" s="184">
        <f t="shared" si="1"/>
        <v>70646356</v>
      </c>
      <c r="P21" s="186">
        <f t="shared" si="2"/>
        <v>70802159</v>
      </c>
    </row>
    <row r="22" spans="3:16" ht="30" customHeight="1">
      <c r="C22" s="28"/>
      <c r="D22" s="29"/>
      <c r="E22" s="34" t="s">
        <v>49</v>
      </c>
      <c r="F22" s="52">
        <v>0</v>
      </c>
      <c r="G22" s="52">
        <v>52460</v>
      </c>
      <c r="H22" s="184">
        <f t="shared" si="0"/>
        <v>52460</v>
      </c>
      <c r="I22" s="83"/>
      <c r="J22" s="52">
        <v>970290</v>
      </c>
      <c r="K22" s="52">
        <v>775090</v>
      </c>
      <c r="L22" s="52">
        <v>1242410</v>
      </c>
      <c r="M22" s="52">
        <v>1448470</v>
      </c>
      <c r="N22" s="52">
        <v>417360</v>
      </c>
      <c r="O22" s="184">
        <f t="shared" si="1"/>
        <v>4853620</v>
      </c>
      <c r="P22" s="186">
        <f t="shared" si="2"/>
        <v>4906080</v>
      </c>
    </row>
    <row r="23" spans="3:16" ht="30" customHeight="1">
      <c r="C23" s="28"/>
      <c r="D23" s="29"/>
      <c r="E23" s="34" t="s">
        <v>50</v>
      </c>
      <c r="F23" s="52">
        <v>0</v>
      </c>
      <c r="G23" s="52">
        <v>0</v>
      </c>
      <c r="H23" s="184">
        <f t="shared" si="0"/>
        <v>0</v>
      </c>
      <c r="I23" s="83"/>
      <c r="J23" s="52">
        <v>0</v>
      </c>
      <c r="K23" s="52">
        <v>0</v>
      </c>
      <c r="L23" s="52">
        <v>0</v>
      </c>
      <c r="M23" s="52">
        <v>0</v>
      </c>
      <c r="N23" s="52">
        <v>0</v>
      </c>
      <c r="O23" s="184">
        <f t="shared" si="1"/>
        <v>0</v>
      </c>
      <c r="P23" s="186">
        <f t="shared" si="2"/>
        <v>0</v>
      </c>
    </row>
    <row r="24" spans="3:16" ht="30" customHeight="1">
      <c r="C24" s="28"/>
      <c r="D24" s="35"/>
      <c r="E24" s="34" t="s">
        <v>77</v>
      </c>
      <c r="F24" s="52">
        <v>0</v>
      </c>
      <c r="G24" s="52">
        <v>0</v>
      </c>
      <c r="H24" s="184">
        <f t="shared" si="0"/>
        <v>0</v>
      </c>
      <c r="I24" s="53"/>
      <c r="J24" s="52">
        <v>0</v>
      </c>
      <c r="K24" s="52">
        <v>0</v>
      </c>
      <c r="L24" s="52">
        <v>0</v>
      </c>
      <c r="M24" s="52">
        <v>0</v>
      </c>
      <c r="N24" s="52">
        <v>0</v>
      </c>
      <c r="O24" s="184">
        <f t="shared" si="1"/>
        <v>0</v>
      </c>
      <c r="P24" s="186">
        <f t="shared" si="2"/>
        <v>0</v>
      </c>
    </row>
    <row r="25" spans="3:16" ht="30" customHeight="1">
      <c r="C25" s="28"/>
      <c r="D25" s="32" t="s">
        <v>51</v>
      </c>
      <c r="E25" s="33"/>
      <c r="F25" s="183">
        <f>SUM(F26:F28)</f>
        <v>10427908</v>
      </c>
      <c r="G25" s="183">
        <f>SUM(G26:G28)</f>
        <v>10012341</v>
      </c>
      <c r="H25" s="184">
        <f t="shared" si="0"/>
        <v>20440249</v>
      </c>
      <c r="I25" s="185"/>
      <c r="J25" s="183">
        <f>SUM(J26:J28)</f>
        <v>17896568</v>
      </c>
      <c r="K25" s="183">
        <f>SUM(K26:K28)</f>
        <v>21261900</v>
      </c>
      <c r="L25" s="183">
        <f>SUM(L26:L28)</f>
        <v>15491335</v>
      </c>
      <c r="M25" s="183">
        <f>SUM(M26:M28)</f>
        <v>12779844</v>
      </c>
      <c r="N25" s="183">
        <f>SUM(N26:N28)</f>
        <v>5793580</v>
      </c>
      <c r="O25" s="184">
        <f t="shared" si="1"/>
        <v>73223227</v>
      </c>
      <c r="P25" s="186">
        <f t="shared" si="2"/>
        <v>93663476</v>
      </c>
    </row>
    <row r="26" spans="3:16" ht="30" customHeight="1">
      <c r="C26" s="28"/>
      <c r="D26" s="29"/>
      <c r="E26" s="34" t="s">
        <v>52</v>
      </c>
      <c r="F26" s="52">
        <v>5561770</v>
      </c>
      <c r="G26" s="52">
        <v>7342520</v>
      </c>
      <c r="H26" s="184">
        <f t="shared" si="0"/>
        <v>12904290</v>
      </c>
      <c r="I26" s="83"/>
      <c r="J26" s="52">
        <v>14318360</v>
      </c>
      <c r="K26" s="52">
        <v>19087490</v>
      </c>
      <c r="L26" s="52">
        <v>14231670</v>
      </c>
      <c r="M26" s="52">
        <v>11926270</v>
      </c>
      <c r="N26" s="52">
        <v>5656630</v>
      </c>
      <c r="O26" s="184">
        <f t="shared" si="1"/>
        <v>65220420</v>
      </c>
      <c r="P26" s="186">
        <f t="shared" si="2"/>
        <v>78124710</v>
      </c>
    </row>
    <row r="27" spans="3:16" ht="30" customHeight="1">
      <c r="C27" s="28"/>
      <c r="D27" s="29"/>
      <c r="E27" s="34" t="s">
        <v>53</v>
      </c>
      <c r="F27" s="52">
        <v>1053415</v>
      </c>
      <c r="G27" s="52">
        <v>567230</v>
      </c>
      <c r="H27" s="184">
        <f t="shared" si="0"/>
        <v>1620645</v>
      </c>
      <c r="I27" s="83"/>
      <c r="J27" s="52">
        <v>751868</v>
      </c>
      <c r="K27" s="52">
        <v>480360</v>
      </c>
      <c r="L27" s="52">
        <v>529002</v>
      </c>
      <c r="M27" s="52">
        <v>314574</v>
      </c>
      <c r="N27" s="52">
        <v>136950</v>
      </c>
      <c r="O27" s="184">
        <f t="shared" si="1"/>
        <v>2212754</v>
      </c>
      <c r="P27" s="186">
        <f t="shared" si="2"/>
        <v>3833399</v>
      </c>
    </row>
    <row r="28" spans="3:16" ht="30" customHeight="1">
      <c r="C28" s="28"/>
      <c r="D28" s="29"/>
      <c r="E28" s="34" t="s">
        <v>54</v>
      </c>
      <c r="F28" s="52">
        <v>3812723</v>
      </c>
      <c r="G28" s="52">
        <v>2102591</v>
      </c>
      <c r="H28" s="184">
        <f t="shared" si="0"/>
        <v>5915314</v>
      </c>
      <c r="I28" s="83"/>
      <c r="J28" s="52">
        <v>2826340</v>
      </c>
      <c r="K28" s="52">
        <v>1694050</v>
      </c>
      <c r="L28" s="52">
        <v>730663</v>
      </c>
      <c r="M28" s="52">
        <v>539000</v>
      </c>
      <c r="N28" s="52">
        <v>0</v>
      </c>
      <c r="O28" s="184">
        <f t="shared" si="1"/>
        <v>5790053</v>
      </c>
      <c r="P28" s="186">
        <f t="shared" si="2"/>
        <v>11705367</v>
      </c>
    </row>
    <row r="29" spans="3:16" ht="30" customHeight="1">
      <c r="C29" s="28"/>
      <c r="D29" s="36" t="s">
        <v>55</v>
      </c>
      <c r="E29" s="37"/>
      <c r="F29" s="52">
        <v>1607653</v>
      </c>
      <c r="G29" s="52">
        <v>1212811</v>
      </c>
      <c r="H29" s="184">
        <f t="shared" si="0"/>
        <v>2820464</v>
      </c>
      <c r="I29" s="83"/>
      <c r="J29" s="52">
        <v>15419115</v>
      </c>
      <c r="K29" s="52">
        <v>13149506</v>
      </c>
      <c r="L29" s="52">
        <v>12639466</v>
      </c>
      <c r="M29" s="52">
        <v>15167166</v>
      </c>
      <c r="N29" s="52">
        <v>5746596</v>
      </c>
      <c r="O29" s="184">
        <f t="shared" si="1"/>
        <v>62121849</v>
      </c>
      <c r="P29" s="186">
        <f t="shared" si="2"/>
        <v>64942313</v>
      </c>
    </row>
    <row r="30" spans="3:16" ht="30" customHeight="1" thickBot="1">
      <c r="C30" s="38"/>
      <c r="D30" s="39" t="s">
        <v>56</v>
      </c>
      <c r="E30" s="40"/>
      <c r="F30" s="54">
        <v>5524146</v>
      </c>
      <c r="G30" s="54">
        <v>5348762</v>
      </c>
      <c r="H30" s="187">
        <f t="shared" si="0"/>
        <v>10872908</v>
      </c>
      <c r="I30" s="84"/>
      <c r="J30" s="54">
        <v>42547492</v>
      </c>
      <c r="K30" s="54">
        <v>23301163</v>
      </c>
      <c r="L30" s="54">
        <v>16825025</v>
      </c>
      <c r="M30" s="54">
        <v>12706527</v>
      </c>
      <c r="N30" s="54">
        <v>4998139</v>
      </c>
      <c r="O30" s="187">
        <f t="shared" si="1"/>
        <v>100378346</v>
      </c>
      <c r="P30" s="188">
        <f t="shared" si="2"/>
        <v>111251254</v>
      </c>
    </row>
    <row r="31" spans="3:16" ht="30" customHeight="1">
      <c r="C31" s="25" t="s">
        <v>57</v>
      </c>
      <c r="D31" s="41"/>
      <c r="E31" s="42"/>
      <c r="F31" s="179">
        <f>SUM(F32:F40)</f>
        <v>866680</v>
      </c>
      <c r="G31" s="179">
        <f>SUM(G32:G40)</f>
        <v>1392900</v>
      </c>
      <c r="H31" s="180">
        <f t="shared" si="0"/>
        <v>2259580</v>
      </c>
      <c r="I31" s="181"/>
      <c r="J31" s="179">
        <f>SUM(J32:J40)</f>
        <v>111516833</v>
      </c>
      <c r="K31" s="179">
        <f>SUM(K32:K40)</f>
        <v>98818184</v>
      </c>
      <c r="L31" s="179">
        <f>SUM(L32:L40)</f>
        <v>120532394</v>
      </c>
      <c r="M31" s="179">
        <f>SUM(M32:M40)</f>
        <v>153779080</v>
      </c>
      <c r="N31" s="179">
        <f>SUM(N32:N40)</f>
        <v>87905100</v>
      </c>
      <c r="O31" s="180">
        <f t="shared" si="1"/>
        <v>572551591</v>
      </c>
      <c r="P31" s="182">
        <f t="shared" si="2"/>
        <v>574811171</v>
      </c>
    </row>
    <row r="32" spans="3:16" ht="30" customHeight="1">
      <c r="C32" s="43"/>
      <c r="D32" s="36" t="s">
        <v>58</v>
      </c>
      <c r="E32" s="37"/>
      <c r="F32" s="85">
        <v>0</v>
      </c>
      <c r="G32" s="85">
        <v>0</v>
      </c>
      <c r="H32" s="189">
        <f t="shared" si="0"/>
        <v>0</v>
      </c>
      <c r="I32" s="53"/>
      <c r="J32" s="85">
        <v>6347484</v>
      </c>
      <c r="K32" s="85">
        <v>19162810</v>
      </c>
      <c r="L32" s="85">
        <v>20541870</v>
      </c>
      <c r="M32" s="85">
        <v>22216198</v>
      </c>
      <c r="N32" s="85">
        <v>3293690</v>
      </c>
      <c r="O32" s="189">
        <f t="shared" si="1"/>
        <v>71562052</v>
      </c>
      <c r="P32" s="190">
        <f t="shared" si="2"/>
        <v>71562052</v>
      </c>
    </row>
    <row r="33" spans="3:16" ht="30" customHeight="1">
      <c r="C33" s="28"/>
      <c r="D33" s="36" t="s">
        <v>59</v>
      </c>
      <c r="E33" s="37"/>
      <c r="F33" s="52">
        <v>0</v>
      </c>
      <c r="G33" s="52">
        <v>0</v>
      </c>
      <c r="H33" s="183">
        <f t="shared" si="0"/>
        <v>0</v>
      </c>
      <c r="I33" s="53"/>
      <c r="J33" s="52">
        <v>0</v>
      </c>
      <c r="K33" s="52">
        <v>0</v>
      </c>
      <c r="L33" s="52">
        <v>0</v>
      </c>
      <c r="M33" s="52">
        <v>0</v>
      </c>
      <c r="N33" s="52">
        <v>0</v>
      </c>
      <c r="O33" s="184">
        <f t="shared" si="1"/>
        <v>0</v>
      </c>
      <c r="P33" s="186">
        <f t="shared" si="2"/>
        <v>0</v>
      </c>
    </row>
    <row r="34" spans="3:16" ht="30" customHeight="1">
      <c r="C34" s="28"/>
      <c r="D34" s="36" t="s">
        <v>74</v>
      </c>
      <c r="E34" s="37"/>
      <c r="F34" s="52">
        <v>0</v>
      </c>
      <c r="G34" s="52">
        <v>0</v>
      </c>
      <c r="H34" s="183">
        <f t="shared" si="0"/>
        <v>0</v>
      </c>
      <c r="I34" s="53"/>
      <c r="J34" s="52">
        <v>49014159</v>
      </c>
      <c r="K34" s="52">
        <v>35929284</v>
      </c>
      <c r="L34" s="52">
        <v>23793830</v>
      </c>
      <c r="M34" s="52">
        <v>18565652</v>
      </c>
      <c r="N34" s="52">
        <v>6644470</v>
      </c>
      <c r="O34" s="184">
        <f t="shared" si="1"/>
        <v>133947395</v>
      </c>
      <c r="P34" s="186">
        <f t="shared" si="2"/>
        <v>133947395</v>
      </c>
    </row>
    <row r="35" spans="3:16" ht="30" customHeight="1">
      <c r="C35" s="28"/>
      <c r="D35" s="36" t="s">
        <v>60</v>
      </c>
      <c r="E35" s="37"/>
      <c r="F35" s="52">
        <v>0</v>
      </c>
      <c r="G35" s="52">
        <v>104600</v>
      </c>
      <c r="H35" s="183">
        <f t="shared" si="0"/>
        <v>104600</v>
      </c>
      <c r="I35" s="83"/>
      <c r="J35" s="52">
        <v>3621960</v>
      </c>
      <c r="K35" s="52">
        <v>3751330</v>
      </c>
      <c r="L35" s="52">
        <v>6716994</v>
      </c>
      <c r="M35" s="52">
        <v>4603980</v>
      </c>
      <c r="N35" s="52">
        <v>4175290</v>
      </c>
      <c r="O35" s="184">
        <f t="shared" si="1"/>
        <v>22869554</v>
      </c>
      <c r="P35" s="186">
        <f t="shared" si="2"/>
        <v>22974154</v>
      </c>
    </row>
    <row r="36" spans="3:16" ht="30" customHeight="1">
      <c r="C36" s="28"/>
      <c r="D36" s="36" t="s">
        <v>61</v>
      </c>
      <c r="E36" s="37"/>
      <c r="F36" s="52">
        <v>866680</v>
      </c>
      <c r="G36" s="52">
        <v>1288300</v>
      </c>
      <c r="H36" s="183">
        <f t="shared" si="0"/>
        <v>2154980</v>
      </c>
      <c r="I36" s="83"/>
      <c r="J36" s="52">
        <v>14354880</v>
      </c>
      <c r="K36" s="52">
        <v>10105400</v>
      </c>
      <c r="L36" s="52">
        <v>14684980</v>
      </c>
      <c r="M36" s="52">
        <v>8738440</v>
      </c>
      <c r="N36" s="52">
        <v>1049280</v>
      </c>
      <c r="O36" s="184">
        <f t="shared" si="1"/>
        <v>48932980</v>
      </c>
      <c r="P36" s="186">
        <f t="shared" si="2"/>
        <v>51087960</v>
      </c>
    </row>
    <row r="37" spans="3:16" ht="30" customHeight="1">
      <c r="C37" s="28"/>
      <c r="D37" s="36" t="s">
        <v>62</v>
      </c>
      <c r="E37" s="37"/>
      <c r="F37" s="52">
        <v>0</v>
      </c>
      <c r="G37" s="52">
        <v>0</v>
      </c>
      <c r="H37" s="183">
        <f t="shared" si="0"/>
        <v>0</v>
      </c>
      <c r="I37" s="53"/>
      <c r="J37" s="52">
        <v>37058730</v>
      </c>
      <c r="K37" s="52">
        <v>28121710</v>
      </c>
      <c r="L37" s="52">
        <v>28017300</v>
      </c>
      <c r="M37" s="52">
        <v>17697430</v>
      </c>
      <c r="N37" s="52">
        <v>8187290</v>
      </c>
      <c r="O37" s="184">
        <f t="shared" si="1"/>
        <v>119082460</v>
      </c>
      <c r="P37" s="186">
        <f t="shared" si="2"/>
        <v>119082460</v>
      </c>
    </row>
    <row r="38" spans="3:16" ht="30" customHeight="1">
      <c r="C38" s="28"/>
      <c r="D38" s="36" t="s">
        <v>63</v>
      </c>
      <c r="E38" s="37"/>
      <c r="F38" s="52">
        <v>0</v>
      </c>
      <c r="G38" s="52">
        <v>0</v>
      </c>
      <c r="H38" s="183">
        <f t="shared" si="0"/>
        <v>0</v>
      </c>
      <c r="I38" s="53"/>
      <c r="J38" s="52">
        <v>0</v>
      </c>
      <c r="K38" s="52">
        <v>0</v>
      </c>
      <c r="L38" s="52">
        <v>0</v>
      </c>
      <c r="M38" s="52">
        <v>0</v>
      </c>
      <c r="N38" s="52">
        <v>0</v>
      </c>
      <c r="O38" s="184">
        <f t="shared" si="1"/>
        <v>0</v>
      </c>
      <c r="P38" s="186">
        <f t="shared" si="2"/>
        <v>0</v>
      </c>
    </row>
    <row r="39" spans="3:16" ht="30" customHeight="1">
      <c r="C39" s="28"/>
      <c r="D39" s="158" t="s">
        <v>64</v>
      </c>
      <c r="E39" s="165"/>
      <c r="F39" s="52">
        <v>0</v>
      </c>
      <c r="G39" s="52">
        <v>0</v>
      </c>
      <c r="H39" s="184">
        <f t="shared" si="0"/>
        <v>0</v>
      </c>
      <c r="I39" s="53"/>
      <c r="J39" s="52">
        <v>275630</v>
      </c>
      <c r="K39" s="52">
        <v>894370</v>
      </c>
      <c r="L39" s="52">
        <v>26163260</v>
      </c>
      <c r="M39" s="52">
        <v>79104060</v>
      </c>
      <c r="N39" s="52">
        <v>63374820</v>
      </c>
      <c r="O39" s="184">
        <f t="shared" si="1"/>
        <v>169812140</v>
      </c>
      <c r="P39" s="186">
        <f t="shared" si="2"/>
        <v>169812140</v>
      </c>
    </row>
    <row r="40" spans="3:16" ht="30" customHeight="1" thickBot="1">
      <c r="C40" s="38"/>
      <c r="D40" s="160" t="s">
        <v>65</v>
      </c>
      <c r="E40" s="161"/>
      <c r="F40" s="86">
        <v>0</v>
      </c>
      <c r="G40" s="86">
        <v>0</v>
      </c>
      <c r="H40" s="191">
        <f t="shared" si="0"/>
        <v>0</v>
      </c>
      <c r="I40" s="55"/>
      <c r="J40" s="86">
        <v>843990</v>
      </c>
      <c r="K40" s="86">
        <v>853280</v>
      </c>
      <c r="L40" s="86">
        <v>614160</v>
      </c>
      <c r="M40" s="86">
        <v>2853320</v>
      </c>
      <c r="N40" s="86">
        <v>1180260</v>
      </c>
      <c r="O40" s="191">
        <f t="shared" si="1"/>
        <v>6345010</v>
      </c>
      <c r="P40" s="192">
        <f t="shared" si="2"/>
        <v>6345010</v>
      </c>
    </row>
    <row r="41" spans="3:16" ht="30" customHeight="1">
      <c r="C41" s="25" t="s">
        <v>66</v>
      </c>
      <c r="D41" s="41"/>
      <c r="E41" s="42"/>
      <c r="F41" s="179">
        <f>SUM(F42:F45)</f>
        <v>0</v>
      </c>
      <c r="G41" s="179">
        <f>SUM(G42:G45)</f>
        <v>0</v>
      </c>
      <c r="H41" s="180">
        <f t="shared" si="0"/>
        <v>0</v>
      </c>
      <c r="I41" s="193"/>
      <c r="J41" s="179">
        <f>SUM(J42:J45)</f>
        <v>42246277</v>
      </c>
      <c r="K41" s="179">
        <f>SUM(K42:K45)</f>
        <v>43619858</v>
      </c>
      <c r="L41" s="179">
        <f>SUM(L42:L45)</f>
        <v>121538252</v>
      </c>
      <c r="M41" s="179">
        <f>SUM(M42:M45)</f>
        <v>292199751</v>
      </c>
      <c r="N41" s="179">
        <f>SUM(N42:N45)</f>
        <v>191990487</v>
      </c>
      <c r="O41" s="180">
        <f t="shared" si="1"/>
        <v>691594625</v>
      </c>
      <c r="P41" s="182">
        <f t="shared" si="2"/>
        <v>691594625</v>
      </c>
    </row>
    <row r="42" spans="3:16" ht="30" customHeight="1">
      <c r="C42" s="28"/>
      <c r="D42" s="36" t="s">
        <v>67</v>
      </c>
      <c r="E42" s="37"/>
      <c r="F42" s="52">
        <v>0</v>
      </c>
      <c r="G42" s="52">
        <v>0</v>
      </c>
      <c r="H42" s="184">
        <f t="shared" si="0"/>
        <v>0</v>
      </c>
      <c r="I42" s="53"/>
      <c r="J42" s="52">
        <v>701410</v>
      </c>
      <c r="K42" s="52">
        <v>1808370</v>
      </c>
      <c r="L42" s="52">
        <v>54069572</v>
      </c>
      <c r="M42" s="52">
        <v>151692271</v>
      </c>
      <c r="N42" s="52">
        <v>111252422</v>
      </c>
      <c r="O42" s="184">
        <f>SUM(I42:N42)</f>
        <v>319524045</v>
      </c>
      <c r="P42" s="186">
        <f>SUM(O42,H42)</f>
        <v>319524045</v>
      </c>
    </row>
    <row r="43" spans="3:16" ht="30" customHeight="1">
      <c r="C43" s="28"/>
      <c r="D43" s="36" t="s">
        <v>68</v>
      </c>
      <c r="E43" s="37"/>
      <c r="F43" s="52">
        <v>0</v>
      </c>
      <c r="G43" s="52">
        <v>0</v>
      </c>
      <c r="H43" s="184">
        <f t="shared" si="0"/>
        <v>0</v>
      </c>
      <c r="I43" s="53"/>
      <c r="J43" s="52">
        <v>40062507</v>
      </c>
      <c r="K43" s="52">
        <v>38263858</v>
      </c>
      <c r="L43" s="52">
        <v>55654510</v>
      </c>
      <c r="M43" s="52">
        <v>73496897</v>
      </c>
      <c r="N43" s="52">
        <v>35239339</v>
      </c>
      <c r="O43" s="184">
        <f>SUM(I43:N43)</f>
        <v>242717111</v>
      </c>
      <c r="P43" s="186">
        <f>SUM(O43,H43)</f>
        <v>242717111</v>
      </c>
    </row>
    <row r="44" spans="3:16" ht="30" customHeight="1">
      <c r="C44" s="28"/>
      <c r="D44" s="36" t="s">
        <v>69</v>
      </c>
      <c r="E44" s="37"/>
      <c r="F44" s="52">
        <v>0</v>
      </c>
      <c r="G44" s="52">
        <v>0</v>
      </c>
      <c r="H44" s="184">
        <f t="shared" si="0"/>
        <v>0</v>
      </c>
      <c r="I44" s="53"/>
      <c r="J44" s="52">
        <v>219620</v>
      </c>
      <c r="K44" s="52">
        <v>395140</v>
      </c>
      <c r="L44" s="52">
        <v>1594890</v>
      </c>
      <c r="M44" s="52">
        <v>4762140</v>
      </c>
      <c r="N44" s="52">
        <v>2137830</v>
      </c>
      <c r="O44" s="184">
        <f>SUM(I44:N44)</f>
        <v>9109620</v>
      </c>
      <c r="P44" s="186">
        <f>SUM(O44,H44)</f>
        <v>9109620</v>
      </c>
    </row>
    <row r="45" spans="3:16" ht="30" customHeight="1" thickBot="1">
      <c r="C45" s="38"/>
      <c r="D45" s="39" t="s">
        <v>78</v>
      </c>
      <c r="E45" s="40"/>
      <c r="F45" s="54">
        <v>0</v>
      </c>
      <c r="G45" s="54">
        <v>0</v>
      </c>
      <c r="H45" s="187">
        <f t="shared" si="0"/>
        <v>0</v>
      </c>
      <c r="I45" s="56"/>
      <c r="J45" s="54">
        <v>1262740</v>
      </c>
      <c r="K45" s="54">
        <v>3152490</v>
      </c>
      <c r="L45" s="54">
        <v>10219280</v>
      </c>
      <c r="M45" s="54">
        <v>62248443</v>
      </c>
      <c r="N45" s="54">
        <v>43360896</v>
      </c>
      <c r="O45" s="201">
        <f>SUM(I45:N45)</f>
        <v>120243849</v>
      </c>
      <c r="P45" s="202">
        <f>SUM(O45,H45)</f>
        <v>120243849</v>
      </c>
    </row>
    <row r="46" spans="3:16" ht="30" customHeight="1" thickBot="1">
      <c r="C46" s="162" t="s">
        <v>70</v>
      </c>
      <c r="D46" s="163"/>
      <c r="E46" s="163"/>
      <c r="F46" s="197">
        <f>SUM(F10,F31,F41)</f>
        <v>29012088</v>
      </c>
      <c r="G46" s="197">
        <f>SUM(G10,G31,G41)</f>
        <v>34889058</v>
      </c>
      <c r="H46" s="198">
        <f t="shared" si="0"/>
        <v>63901146</v>
      </c>
      <c r="I46" s="199"/>
      <c r="J46" s="197">
        <f>SUM(J10,J31,J41)</f>
        <v>423070098</v>
      </c>
      <c r="K46" s="197">
        <f>SUM(K10,K31,K41)</f>
        <v>337595757</v>
      </c>
      <c r="L46" s="197">
        <f>SUM(L10,L31,L41)</f>
        <v>404010887</v>
      </c>
      <c r="M46" s="197">
        <f>SUM(M10,M31,M41)</f>
        <v>609277564</v>
      </c>
      <c r="N46" s="197">
        <f>SUM(N10,N31,N41)</f>
        <v>363890137</v>
      </c>
      <c r="O46" s="198">
        <f t="shared" si="1"/>
        <v>2137844443</v>
      </c>
      <c r="P46" s="200">
        <f t="shared" si="2"/>
        <v>2201745589</v>
      </c>
    </row>
    <row r="47" spans="3:17" ht="30" customHeight="1" thickBot="1" thickTop="1">
      <c r="C47" s="44" t="s">
        <v>73</v>
      </c>
      <c r="D47" s="45"/>
      <c r="E47" s="45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7"/>
      <c r="Q47" s="20"/>
    </row>
    <row r="48" spans="3:17" ht="30" customHeight="1">
      <c r="C48" s="25" t="s">
        <v>37</v>
      </c>
      <c r="D48" s="26"/>
      <c r="E48" s="27"/>
      <c r="F48" s="179">
        <f>SUM(F49,F55,F58,F63,F67,F68)</f>
        <v>25633187</v>
      </c>
      <c r="G48" s="179">
        <f>SUM(G49,G55,G58,G63,G67,G68)</f>
        <v>30412838</v>
      </c>
      <c r="H48" s="180">
        <f t="shared" si="0"/>
        <v>56046025</v>
      </c>
      <c r="I48" s="181"/>
      <c r="J48" s="179">
        <f>SUM(J49,J55,J58,J63,J67,J68)</f>
        <v>244379590</v>
      </c>
      <c r="K48" s="179">
        <f>SUM(K49,K55,K58,K63,K67,K68)</f>
        <v>176442748</v>
      </c>
      <c r="L48" s="179">
        <f>SUM(L49,L55,L58,L63,L67,L68)</f>
        <v>145918169</v>
      </c>
      <c r="M48" s="179">
        <f>SUM(M49,M55,M58,M63,M67,M68)</f>
        <v>146539138</v>
      </c>
      <c r="N48" s="179">
        <f>SUM(N49,N55,N58,N63,N67,N68)</f>
        <v>75604553</v>
      </c>
      <c r="O48" s="180">
        <f t="shared" si="1"/>
        <v>788884198</v>
      </c>
      <c r="P48" s="182">
        <f t="shared" si="2"/>
        <v>844930223</v>
      </c>
      <c r="Q48" s="20"/>
    </row>
    <row r="49" spans="3:16" ht="30" customHeight="1">
      <c r="C49" s="28"/>
      <c r="D49" s="29" t="s">
        <v>38</v>
      </c>
      <c r="E49" s="30"/>
      <c r="F49" s="183">
        <f>SUM(F50:F54)</f>
        <v>2287460</v>
      </c>
      <c r="G49" s="183">
        <f>SUM(G50:G54)</f>
        <v>4115131</v>
      </c>
      <c r="H49" s="184">
        <f t="shared" si="0"/>
        <v>6402591</v>
      </c>
      <c r="I49" s="185"/>
      <c r="J49" s="183">
        <f>SUM(J50:J54)</f>
        <v>52237566</v>
      </c>
      <c r="K49" s="183">
        <f>SUM(K50:K54)</f>
        <v>32898458</v>
      </c>
      <c r="L49" s="183">
        <f>SUM(L50:L54)</f>
        <v>25808316</v>
      </c>
      <c r="M49" s="183">
        <f>SUM(M50:M54)</f>
        <v>29556882</v>
      </c>
      <c r="N49" s="183">
        <f>SUM(N50:N54)</f>
        <v>25486399</v>
      </c>
      <c r="O49" s="184">
        <f t="shared" si="1"/>
        <v>165987621</v>
      </c>
      <c r="P49" s="186">
        <f t="shared" si="2"/>
        <v>172390212</v>
      </c>
    </row>
    <row r="50" spans="3:16" ht="30" customHeight="1">
      <c r="C50" s="28"/>
      <c r="D50" s="29"/>
      <c r="E50" s="31" t="s">
        <v>39</v>
      </c>
      <c r="F50" s="52">
        <v>0</v>
      </c>
      <c r="G50" s="52">
        <v>0</v>
      </c>
      <c r="H50" s="184">
        <f t="shared" si="0"/>
        <v>0</v>
      </c>
      <c r="I50" s="83"/>
      <c r="J50" s="52">
        <v>33088772</v>
      </c>
      <c r="K50" s="52">
        <v>18392021</v>
      </c>
      <c r="L50" s="52">
        <v>15642467</v>
      </c>
      <c r="M50" s="52">
        <v>16365789</v>
      </c>
      <c r="N50" s="52">
        <v>15474333</v>
      </c>
      <c r="O50" s="184">
        <f t="shared" si="1"/>
        <v>98963382</v>
      </c>
      <c r="P50" s="186">
        <f t="shared" si="2"/>
        <v>98963382</v>
      </c>
    </row>
    <row r="51" spans="3:16" ht="30" customHeight="1">
      <c r="C51" s="28"/>
      <c r="D51" s="29"/>
      <c r="E51" s="31" t="s">
        <v>40</v>
      </c>
      <c r="F51" s="52">
        <v>0</v>
      </c>
      <c r="G51" s="52">
        <v>33246</v>
      </c>
      <c r="H51" s="184">
        <f t="shared" si="0"/>
        <v>33246</v>
      </c>
      <c r="I51" s="83"/>
      <c r="J51" s="52">
        <v>11061</v>
      </c>
      <c r="K51" s="52">
        <v>307362</v>
      </c>
      <c r="L51" s="52">
        <v>1024895</v>
      </c>
      <c r="M51" s="52">
        <v>2057952</v>
      </c>
      <c r="N51" s="52">
        <v>3070597</v>
      </c>
      <c r="O51" s="184">
        <f t="shared" si="1"/>
        <v>6471867</v>
      </c>
      <c r="P51" s="186">
        <f t="shared" si="2"/>
        <v>6505113</v>
      </c>
    </row>
    <row r="52" spans="3:16" ht="30" customHeight="1">
      <c r="C52" s="28"/>
      <c r="D52" s="29"/>
      <c r="E52" s="31" t="s">
        <v>41</v>
      </c>
      <c r="F52" s="52">
        <v>1077229</v>
      </c>
      <c r="G52" s="52">
        <v>1718634</v>
      </c>
      <c r="H52" s="184">
        <f t="shared" si="0"/>
        <v>2795863</v>
      </c>
      <c r="I52" s="83"/>
      <c r="J52" s="52">
        <v>8223411</v>
      </c>
      <c r="K52" s="52">
        <v>5681141</v>
      </c>
      <c r="L52" s="52">
        <v>3854825</v>
      </c>
      <c r="M52" s="52">
        <v>5628584</v>
      </c>
      <c r="N52" s="52">
        <v>4581589</v>
      </c>
      <c r="O52" s="184">
        <f t="shared" si="1"/>
        <v>27969550</v>
      </c>
      <c r="P52" s="186">
        <f t="shared" si="2"/>
        <v>30765413</v>
      </c>
    </row>
    <row r="53" spans="3:16" ht="30" customHeight="1">
      <c r="C53" s="28"/>
      <c r="D53" s="29"/>
      <c r="E53" s="31" t="s">
        <v>42</v>
      </c>
      <c r="F53" s="52">
        <v>782970</v>
      </c>
      <c r="G53" s="52">
        <v>1851691</v>
      </c>
      <c r="H53" s="184">
        <f t="shared" si="0"/>
        <v>2634661</v>
      </c>
      <c r="I53" s="83"/>
      <c r="J53" s="52">
        <v>5378296</v>
      </c>
      <c r="K53" s="52">
        <v>3811642</v>
      </c>
      <c r="L53" s="52">
        <v>2327044</v>
      </c>
      <c r="M53" s="52">
        <v>2605827</v>
      </c>
      <c r="N53" s="52">
        <v>884772</v>
      </c>
      <c r="O53" s="184">
        <f t="shared" si="1"/>
        <v>15007581</v>
      </c>
      <c r="P53" s="186">
        <f t="shared" si="2"/>
        <v>17642242</v>
      </c>
    </row>
    <row r="54" spans="3:16" ht="30" customHeight="1">
      <c r="C54" s="28"/>
      <c r="D54" s="29"/>
      <c r="E54" s="31" t="s">
        <v>43</v>
      </c>
      <c r="F54" s="52">
        <v>427261</v>
      </c>
      <c r="G54" s="52">
        <v>511560</v>
      </c>
      <c r="H54" s="184">
        <f t="shared" si="0"/>
        <v>938821</v>
      </c>
      <c r="I54" s="83"/>
      <c r="J54" s="52">
        <v>5536026</v>
      </c>
      <c r="K54" s="52">
        <v>4706292</v>
      </c>
      <c r="L54" s="52">
        <v>2959085</v>
      </c>
      <c r="M54" s="52">
        <v>2898730</v>
      </c>
      <c r="N54" s="52">
        <v>1475108</v>
      </c>
      <c r="O54" s="184">
        <f t="shared" si="1"/>
        <v>17575241</v>
      </c>
      <c r="P54" s="186">
        <f t="shared" si="2"/>
        <v>18514062</v>
      </c>
    </row>
    <row r="55" spans="3:16" ht="30" customHeight="1">
      <c r="C55" s="28"/>
      <c r="D55" s="32" t="s">
        <v>44</v>
      </c>
      <c r="E55" s="33"/>
      <c r="F55" s="183">
        <f>SUM(F56:F57)</f>
        <v>7082912</v>
      </c>
      <c r="G55" s="183">
        <f>SUM(G56:G57)</f>
        <v>10837791</v>
      </c>
      <c r="H55" s="184">
        <f t="shared" si="0"/>
        <v>17920703</v>
      </c>
      <c r="I55" s="185"/>
      <c r="J55" s="183">
        <f>SUM(J56:J57)</f>
        <v>114935331</v>
      </c>
      <c r="K55" s="183">
        <f>SUM(K56:K57)</f>
        <v>82382426</v>
      </c>
      <c r="L55" s="183">
        <f>SUM(L56:L57)</f>
        <v>55729794</v>
      </c>
      <c r="M55" s="183">
        <f>SUM(M56:M57)</f>
        <v>55192257</v>
      </c>
      <c r="N55" s="183">
        <f>SUM(N56:N57)</f>
        <v>26646823</v>
      </c>
      <c r="O55" s="184">
        <f t="shared" si="1"/>
        <v>334886631</v>
      </c>
      <c r="P55" s="186">
        <f t="shared" si="2"/>
        <v>352807334</v>
      </c>
    </row>
    <row r="56" spans="3:16" ht="30" customHeight="1">
      <c r="C56" s="28"/>
      <c r="D56" s="29"/>
      <c r="E56" s="31" t="s">
        <v>45</v>
      </c>
      <c r="F56" s="52">
        <v>0</v>
      </c>
      <c r="G56" s="52">
        <v>0</v>
      </c>
      <c r="H56" s="184">
        <f t="shared" si="0"/>
        <v>0</v>
      </c>
      <c r="I56" s="83"/>
      <c r="J56" s="52">
        <v>93215123</v>
      </c>
      <c r="K56" s="52">
        <v>68169179</v>
      </c>
      <c r="L56" s="52">
        <v>46348525</v>
      </c>
      <c r="M56" s="52">
        <v>48807445</v>
      </c>
      <c r="N56" s="52">
        <v>24539707</v>
      </c>
      <c r="O56" s="184">
        <f t="shared" si="1"/>
        <v>281079979</v>
      </c>
      <c r="P56" s="186">
        <f t="shared" si="2"/>
        <v>281079979</v>
      </c>
    </row>
    <row r="57" spans="3:16" ht="30" customHeight="1">
      <c r="C57" s="28"/>
      <c r="D57" s="29"/>
      <c r="E57" s="31" t="s">
        <v>46</v>
      </c>
      <c r="F57" s="52">
        <v>7082912</v>
      </c>
      <c r="G57" s="52">
        <v>10837791</v>
      </c>
      <c r="H57" s="184">
        <f t="shared" si="0"/>
        <v>17920703</v>
      </c>
      <c r="I57" s="83"/>
      <c r="J57" s="52">
        <v>21720208</v>
      </c>
      <c r="K57" s="52">
        <v>14213247</v>
      </c>
      <c r="L57" s="52">
        <v>9381269</v>
      </c>
      <c r="M57" s="52">
        <v>6384812</v>
      </c>
      <c r="N57" s="52">
        <v>2107116</v>
      </c>
      <c r="O57" s="184">
        <f t="shared" si="1"/>
        <v>53806652</v>
      </c>
      <c r="P57" s="186">
        <f t="shared" si="2"/>
        <v>71727355</v>
      </c>
    </row>
    <row r="58" spans="3:16" ht="30" customHeight="1">
      <c r="C58" s="28"/>
      <c r="D58" s="32" t="s">
        <v>47</v>
      </c>
      <c r="E58" s="33"/>
      <c r="F58" s="183">
        <f>SUM(F59:F62)</f>
        <v>48336</v>
      </c>
      <c r="G58" s="183">
        <f>SUM(G59:G62)</f>
        <v>130503</v>
      </c>
      <c r="H58" s="184">
        <f t="shared" si="0"/>
        <v>178839</v>
      </c>
      <c r="I58" s="185"/>
      <c r="J58" s="183">
        <f>SUM(J59:J62)</f>
        <v>5054129</v>
      </c>
      <c r="K58" s="183">
        <f>SUM(K59:K62)</f>
        <v>7269931</v>
      </c>
      <c r="L58" s="183">
        <f>SUM(L59:L62)</f>
        <v>22642252</v>
      </c>
      <c r="M58" s="183">
        <f>SUM(M59:M62)</f>
        <v>24168963</v>
      </c>
      <c r="N58" s="183">
        <f>SUM(N59:N62)</f>
        <v>8118581</v>
      </c>
      <c r="O58" s="184">
        <f t="shared" si="1"/>
        <v>67253856</v>
      </c>
      <c r="P58" s="186">
        <f t="shared" si="2"/>
        <v>67432695</v>
      </c>
    </row>
    <row r="59" spans="3:16" ht="30" customHeight="1">
      <c r="C59" s="28"/>
      <c r="D59" s="29"/>
      <c r="E59" s="31" t="s">
        <v>48</v>
      </c>
      <c r="F59" s="52">
        <v>48336</v>
      </c>
      <c r="G59" s="52">
        <v>90299</v>
      </c>
      <c r="H59" s="184">
        <f t="shared" si="0"/>
        <v>138635</v>
      </c>
      <c r="I59" s="83"/>
      <c r="J59" s="52">
        <v>4195834</v>
      </c>
      <c r="K59" s="52">
        <v>6572350</v>
      </c>
      <c r="L59" s="52">
        <v>21562149</v>
      </c>
      <c r="M59" s="52">
        <v>22900561</v>
      </c>
      <c r="N59" s="52">
        <v>7742957</v>
      </c>
      <c r="O59" s="184">
        <f t="shared" si="1"/>
        <v>62973851</v>
      </c>
      <c r="P59" s="186">
        <f t="shared" si="2"/>
        <v>63112486</v>
      </c>
    </row>
    <row r="60" spans="3:16" ht="30" customHeight="1">
      <c r="C60" s="28"/>
      <c r="D60" s="29"/>
      <c r="E60" s="34" t="s">
        <v>49</v>
      </c>
      <c r="F60" s="52">
        <v>0</v>
      </c>
      <c r="G60" s="52">
        <v>40204</v>
      </c>
      <c r="H60" s="184">
        <f t="shared" si="0"/>
        <v>40204</v>
      </c>
      <c r="I60" s="83"/>
      <c r="J60" s="52">
        <v>858295</v>
      </c>
      <c r="K60" s="52">
        <v>697581</v>
      </c>
      <c r="L60" s="52">
        <v>1080103</v>
      </c>
      <c r="M60" s="52">
        <v>1268402</v>
      </c>
      <c r="N60" s="52">
        <v>375624</v>
      </c>
      <c r="O60" s="184">
        <f t="shared" si="1"/>
        <v>4280005</v>
      </c>
      <c r="P60" s="186">
        <f t="shared" si="2"/>
        <v>4320209</v>
      </c>
    </row>
    <row r="61" spans="3:16" ht="30" customHeight="1">
      <c r="C61" s="28"/>
      <c r="D61" s="29"/>
      <c r="E61" s="34" t="s">
        <v>50</v>
      </c>
      <c r="F61" s="52">
        <v>0</v>
      </c>
      <c r="G61" s="52">
        <v>0</v>
      </c>
      <c r="H61" s="184">
        <f t="shared" si="0"/>
        <v>0</v>
      </c>
      <c r="I61" s="83"/>
      <c r="J61" s="52">
        <v>0</v>
      </c>
      <c r="K61" s="52">
        <v>0</v>
      </c>
      <c r="L61" s="52">
        <v>0</v>
      </c>
      <c r="M61" s="52">
        <v>0</v>
      </c>
      <c r="N61" s="52">
        <v>0</v>
      </c>
      <c r="O61" s="184">
        <f t="shared" si="1"/>
        <v>0</v>
      </c>
      <c r="P61" s="186">
        <f t="shared" si="2"/>
        <v>0</v>
      </c>
    </row>
    <row r="62" spans="3:16" ht="30" customHeight="1">
      <c r="C62" s="28"/>
      <c r="D62" s="35"/>
      <c r="E62" s="34" t="s">
        <v>77</v>
      </c>
      <c r="F62" s="52">
        <v>0</v>
      </c>
      <c r="G62" s="52">
        <v>0</v>
      </c>
      <c r="H62" s="184">
        <f t="shared" si="0"/>
        <v>0</v>
      </c>
      <c r="I62" s="53"/>
      <c r="J62" s="52">
        <v>0</v>
      </c>
      <c r="K62" s="52">
        <v>0</v>
      </c>
      <c r="L62" s="52">
        <v>0</v>
      </c>
      <c r="M62" s="52">
        <v>0</v>
      </c>
      <c r="N62" s="52">
        <v>0</v>
      </c>
      <c r="O62" s="184">
        <f t="shared" si="1"/>
        <v>0</v>
      </c>
      <c r="P62" s="186">
        <f t="shared" si="2"/>
        <v>0</v>
      </c>
    </row>
    <row r="63" spans="3:16" ht="30" customHeight="1">
      <c r="C63" s="28"/>
      <c r="D63" s="32" t="s">
        <v>51</v>
      </c>
      <c r="E63" s="33"/>
      <c r="F63" s="183">
        <f>SUM(F64:F66)</f>
        <v>9275756</v>
      </c>
      <c r="G63" s="183">
        <f>SUM(G64:G66)</f>
        <v>8913262</v>
      </c>
      <c r="H63" s="184">
        <f t="shared" si="0"/>
        <v>18189018</v>
      </c>
      <c r="I63" s="185"/>
      <c r="J63" s="183">
        <f>SUM(J64:J66)</f>
        <v>15939165</v>
      </c>
      <c r="K63" s="183">
        <f>SUM(K64:K66)</f>
        <v>18973930</v>
      </c>
      <c r="L63" s="183">
        <f>SUM(L64:L66)</f>
        <v>13773449</v>
      </c>
      <c r="M63" s="183">
        <f>SUM(M64:M66)</f>
        <v>11377198</v>
      </c>
      <c r="N63" s="183">
        <f>SUM(N64:N66)</f>
        <v>5197211</v>
      </c>
      <c r="O63" s="184">
        <f t="shared" si="1"/>
        <v>65260953</v>
      </c>
      <c r="P63" s="186">
        <f t="shared" si="2"/>
        <v>83449971</v>
      </c>
    </row>
    <row r="64" spans="3:16" ht="30" customHeight="1">
      <c r="C64" s="28"/>
      <c r="D64" s="29"/>
      <c r="E64" s="34" t="s">
        <v>52</v>
      </c>
      <c r="F64" s="52">
        <v>4971518</v>
      </c>
      <c r="G64" s="52">
        <v>6570341</v>
      </c>
      <c r="H64" s="184">
        <f t="shared" si="0"/>
        <v>11541859</v>
      </c>
      <c r="I64" s="83"/>
      <c r="J64" s="52">
        <v>12763620</v>
      </c>
      <c r="K64" s="52">
        <v>17021361</v>
      </c>
      <c r="L64" s="52">
        <v>12666272</v>
      </c>
      <c r="M64" s="52">
        <v>10618132</v>
      </c>
      <c r="N64" s="52">
        <v>5073956</v>
      </c>
      <c r="O64" s="184">
        <f t="shared" si="1"/>
        <v>58143341</v>
      </c>
      <c r="P64" s="186">
        <f t="shared" si="2"/>
        <v>69685200</v>
      </c>
    </row>
    <row r="65" spans="3:16" ht="30" customHeight="1">
      <c r="C65" s="28"/>
      <c r="D65" s="29"/>
      <c r="E65" s="34" t="s">
        <v>53</v>
      </c>
      <c r="F65" s="52">
        <v>926787</v>
      </c>
      <c r="G65" s="52">
        <v>510506</v>
      </c>
      <c r="H65" s="184">
        <f t="shared" si="0"/>
        <v>1437293</v>
      </c>
      <c r="I65" s="83"/>
      <c r="J65" s="52">
        <v>663942</v>
      </c>
      <c r="K65" s="52">
        <v>432324</v>
      </c>
      <c r="L65" s="52">
        <v>462201</v>
      </c>
      <c r="M65" s="52">
        <v>280366</v>
      </c>
      <c r="N65" s="52">
        <v>123255</v>
      </c>
      <c r="O65" s="184">
        <f t="shared" si="1"/>
        <v>1962088</v>
      </c>
      <c r="P65" s="186">
        <f t="shared" si="2"/>
        <v>3399381</v>
      </c>
    </row>
    <row r="66" spans="3:16" ht="30" customHeight="1">
      <c r="C66" s="28"/>
      <c r="D66" s="29"/>
      <c r="E66" s="34" t="s">
        <v>54</v>
      </c>
      <c r="F66" s="52">
        <v>3377451</v>
      </c>
      <c r="G66" s="52">
        <v>1832415</v>
      </c>
      <c r="H66" s="184">
        <f t="shared" si="0"/>
        <v>5209866</v>
      </c>
      <c r="I66" s="83"/>
      <c r="J66" s="52">
        <v>2511603</v>
      </c>
      <c r="K66" s="52">
        <v>1520245</v>
      </c>
      <c r="L66" s="52">
        <v>644976</v>
      </c>
      <c r="M66" s="52">
        <v>478700</v>
      </c>
      <c r="N66" s="52">
        <v>0</v>
      </c>
      <c r="O66" s="184">
        <f t="shared" si="1"/>
        <v>5155524</v>
      </c>
      <c r="P66" s="186">
        <f t="shared" si="2"/>
        <v>10365390</v>
      </c>
    </row>
    <row r="67" spans="3:16" ht="30" customHeight="1">
      <c r="C67" s="28"/>
      <c r="D67" s="36" t="s">
        <v>55</v>
      </c>
      <c r="E67" s="37"/>
      <c r="F67" s="52">
        <v>1414577</v>
      </c>
      <c r="G67" s="52">
        <v>1067389</v>
      </c>
      <c r="H67" s="184">
        <f t="shared" si="0"/>
        <v>2481966</v>
      </c>
      <c r="I67" s="83"/>
      <c r="J67" s="52">
        <v>13665907</v>
      </c>
      <c r="K67" s="52">
        <v>11616840</v>
      </c>
      <c r="L67" s="52">
        <v>11139333</v>
      </c>
      <c r="M67" s="52">
        <v>13537311</v>
      </c>
      <c r="N67" s="52">
        <v>5157400</v>
      </c>
      <c r="O67" s="184">
        <f t="shared" si="1"/>
        <v>55116791</v>
      </c>
      <c r="P67" s="186">
        <f t="shared" si="2"/>
        <v>57598757</v>
      </c>
    </row>
    <row r="68" spans="3:16" ht="30" customHeight="1" thickBot="1">
      <c r="C68" s="38"/>
      <c r="D68" s="39" t="s">
        <v>56</v>
      </c>
      <c r="E68" s="40"/>
      <c r="F68" s="54">
        <v>5524146</v>
      </c>
      <c r="G68" s="54">
        <v>5348762</v>
      </c>
      <c r="H68" s="187">
        <f t="shared" si="0"/>
        <v>10872908</v>
      </c>
      <c r="I68" s="84"/>
      <c r="J68" s="54">
        <v>42547492</v>
      </c>
      <c r="K68" s="54">
        <v>23301163</v>
      </c>
      <c r="L68" s="54">
        <v>16825025</v>
      </c>
      <c r="M68" s="54">
        <v>12706527</v>
      </c>
      <c r="N68" s="54">
        <v>4998139</v>
      </c>
      <c r="O68" s="187">
        <f t="shared" si="1"/>
        <v>100378346</v>
      </c>
      <c r="P68" s="188">
        <f t="shared" si="2"/>
        <v>111251254</v>
      </c>
    </row>
    <row r="69" spans="3:16" ht="30" customHeight="1">
      <c r="C69" s="25" t="s">
        <v>57</v>
      </c>
      <c r="D69" s="41"/>
      <c r="E69" s="42"/>
      <c r="F69" s="179">
        <f>SUM(F70:F78)</f>
        <v>752603</v>
      </c>
      <c r="G69" s="179">
        <f>SUM(G70:G78)</f>
        <v>1253610</v>
      </c>
      <c r="H69" s="180">
        <f t="shared" si="0"/>
        <v>2006213</v>
      </c>
      <c r="I69" s="181"/>
      <c r="J69" s="179">
        <f>SUM(J70:J78)</f>
        <v>99482507</v>
      </c>
      <c r="K69" s="179">
        <f>SUM(K70:K78)</f>
        <v>88127405</v>
      </c>
      <c r="L69" s="179">
        <f>SUM(L70:L78)</f>
        <v>107659664</v>
      </c>
      <c r="M69" s="179">
        <f>SUM(M70:M78)</f>
        <v>137386115</v>
      </c>
      <c r="N69" s="179">
        <f>SUM(N70:N78)</f>
        <v>78510000</v>
      </c>
      <c r="O69" s="180">
        <f t="shared" si="1"/>
        <v>511165691</v>
      </c>
      <c r="P69" s="182">
        <f t="shared" si="2"/>
        <v>513171904</v>
      </c>
    </row>
    <row r="70" spans="3:16" ht="30" customHeight="1">
      <c r="C70" s="43"/>
      <c r="D70" s="36" t="s">
        <v>58</v>
      </c>
      <c r="E70" s="37"/>
      <c r="F70" s="85">
        <v>0</v>
      </c>
      <c r="G70" s="85">
        <v>0</v>
      </c>
      <c r="H70" s="189">
        <f t="shared" si="0"/>
        <v>0</v>
      </c>
      <c r="I70" s="53"/>
      <c r="J70" s="85">
        <v>5657885</v>
      </c>
      <c r="K70" s="85">
        <v>17163485</v>
      </c>
      <c r="L70" s="85">
        <v>18373892</v>
      </c>
      <c r="M70" s="85">
        <v>19785647</v>
      </c>
      <c r="N70" s="85">
        <v>2923593</v>
      </c>
      <c r="O70" s="189">
        <f t="shared" si="1"/>
        <v>63904502</v>
      </c>
      <c r="P70" s="190">
        <f t="shared" si="2"/>
        <v>63904502</v>
      </c>
    </row>
    <row r="71" spans="3:16" ht="30" customHeight="1">
      <c r="C71" s="28"/>
      <c r="D71" s="36" t="s">
        <v>59</v>
      </c>
      <c r="E71" s="37"/>
      <c r="F71" s="52">
        <v>0</v>
      </c>
      <c r="G71" s="52">
        <v>0</v>
      </c>
      <c r="H71" s="183">
        <f t="shared" si="0"/>
        <v>0</v>
      </c>
      <c r="I71" s="53"/>
      <c r="J71" s="52">
        <v>0</v>
      </c>
      <c r="K71" s="52">
        <v>0</v>
      </c>
      <c r="L71" s="52">
        <v>0</v>
      </c>
      <c r="M71" s="52">
        <v>0</v>
      </c>
      <c r="N71" s="52">
        <v>0</v>
      </c>
      <c r="O71" s="184">
        <f t="shared" si="1"/>
        <v>0</v>
      </c>
      <c r="P71" s="186">
        <f t="shared" si="2"/>
        <v>0</v>
      </c>
    </row>
    <row r="72" spans="3:16" ht="30" customHeight="1">
      <c r="C72" s="28"/>
      <c r="D72" s="36" t="s">
        <v>74</v>
      </c>
      <c r="E72" s="37"/>
      <c r="F72" s="52">
        <v>0</v>
      </c>
      <c r="G72" s="52">
        <v>0</v>
      </c>
      <c r="H72" s="183">
        <f t="shared" si="0"/>
        <v>0</v>
      </c>
      <c r="I72" s="53"/>
      <c r="J72" s="52">
        <v>43756128</v>
      </c>
      <c r="K72" s="52">
        <v>32106850</v>
      </c>
      <c r="L72" s="52">
        <v>21288159</v>
      </c>
      <c r="M72" s="52">
        <v>16580990</v>
      </c>
      <c r="N72" s="52">
        <v>5980023</v>
      </c>
      <c r="O72" s="184">
        <f t="shared" si="1"/>
        <v>119712150</v>
      </c>
      <c r="P72" s="186">
        <f t="shared" si="2"/>
        <v>119712150</v>
      </c>
    </row>
    <row r="73" spans="3:16" ht="30" customHeight="1">
      <c r="C73" s="28"/>
      <c r="D73" s="36" t="s">
        <v>60</v>
      </c>
      <c r="E73" s="37"/>
      <c r="F73" s="52">
        <v>0</v>
      </c>
      <c r="G73" s="52">
        <v>94140</v>
      </c>
      <c r="H73" s="183">
        <f t="shared" si="0"/>
        <v>94140</v>
      </c>
      <c r="I73" s="83"/>
      <c r="J73" s="52">
        <v>3217520</v>
      </c>
      <c r="K73" s="52">
        <v>3327891</v>
      </c>
      <c r="L73" s="52">
        <v>6005461</v>
      </c>
      <c r="M73" s="52">
        <v>4129736</v>
      </c>
      <c r="N73" s="52">
        <v>3757761</v>
      </c>
      <c r="O73" s="184">
        <f t="shared" si="1"/>
        <v>20438369</v>
      </c>
      <c r="P73" s="186">
        <f t="shared" si="2"/>
        <v>20532509</v>
      </c>
    </row>
    <row r="74" spans="3:16" ht="30" customHeight="1">
      <c r="C74" s="28"/>
      <c r="D74" s="36" t="s">
        <v>61</v>
      </c>
      <c r="E74" s="37"/>
      <c r="F74" s="52">
        <v>752603</v>
      </c>
      <c r="G74" s="52">
        <v>1159470</v>
      </c>
      <c r="H74" s="183">
        <f t="shared" si="0"/>
        <v>1912073</v>
      </c>
      <c r="I74" s="83"/>
      <c r="J74" s="52">
        <v>12765729</v>
      </c>
      <c r="K74" s="52">
        <v>8979185</v>
      </c>
      <c r="L74" s="52">
        <v>13110595</v>
      </c>
      <c r="M74" s="52">
        <v>7778146</v>
      </c>
      <c r="N74" s="52">
        <v>944352</v>
      </c>
      <c r="O74" s="184">
        <f t="shared" si="1"/>
        <v>43578007</v>
      </c>
      <c r="P74" s="186">
        <f t="shared" si="2"/>
        <v>45490080</v>
      </c>
    </row>
    <row r="75" spans="3:16" ht="30" customHeight="1">
      <c r="C75" s="28"/>
      <c r="D75" s="36" t="s">
        <v>62</v>
      </c>
      <c r="E75" s="37"/>
      <c r="F75" s="52">
        <v>0</v>
      </c>
      <c r="G75" s="52">
        <v>0</v>
      </c>
      <c r="H75" s="183">
        <f aca="true" t="shared" si="3" ref="H75:H84">SUM(F75:G75)</f>
        <v>0</v>
      </c>
      <c r="I75" s="53"/>
      <c r="J75" s="52">
        <v>33077587</v>
      </c>
      <c r="K75" s="52">
        <v>24977109</v>
      </c>
      <c r="L75" s="52">
        <v>25023020</v>
      </c>
      <c r="M75" s="52">
        <v>15833117</v>
      </c>
      <c r="N75" s="52">
        <v>7213025</v>
      </c>
      <c r="O75" s="184">
        <f aca="true" t="shared" si="4" ref="O75:O84">SUM(I75:N75)</f>
        <v>106123858</v>
      </c>
      <c r="P75" s="186">
        <f aca="true" t="shared" si="5" ref="P75:P84">SUM(O75,H75)</f>
        <v>106123858</v>
      </c>
    </row>
    <row r="76" spans="3:16" ht="30" customHeight="1">
      <c r="C76" s="28"/>
      <c r="D76" s="36" t="s">
        <v>63</v>
      </c>
      <c r="E76" s="37"/>
      <c r="F76" s="52">
        <v>0</v>
      </c>
      <c r="G76" s="52">
        <v>0</v>
      </c>
      <c r="H76" s="183">
        <f t="shared" si="3"/>
        <v>0</v>
      </c>
      <c r="I76" s="53"/>
      <c r="J76" s="52">
        <v>0</v>
      </c>
      <c r="K76" s="52">
        <v>0</v>
      </c>
      <c r="L76" s="52">
        <v>0</v>
      </c>
      <c r="M76" s="52">
        <v>0</v>
      </c>
      <c r="N76" s="52">
        <v>0</v>
      </c>
      <c r="O76" s="184">
        <f t="shared" si="4"/>
        <v>0</v>
      </c>
      <c r="P76" s="186">
        <f t="shared" si="5"/>
        <v>0</v>
      </c>
    </row>
    <row r="77" spans="3:16" ht="30" customHeight="1">
      <c r="C77" s="28"/>
      <c r="D77" s="158" t="s">
        <v>64</v>
      </c>
      <c r="E77" s="165"/>
      <c r="F77" s="52">
        <v>0</v>
      </c>
      <c r="G77" s="52">
        <v>0</v>
      </c>
      <c r="H77" s="184">
        <f t="shared" si="3"/>
        <v>0</v>
      </c>
      <c r="I77" s="53"/>
      <c r="J77" s="52">
        <v>248067</v>
      </c>
      <c r="K77" s="52">
        <v>804933</v>
      </c>
      <c r="L77" s="52">
        <v>23333651</v>
      </c>
      <c r="M77" s="52">
        <v>70773481</v>
      </c>
      <c r="N77" s="52">
        <v>56708868</v>
      </c>
      <c r="O77" s="184">
        <f t="shared" si="4"/>
        <v>151869000</v>
      </c>
      <c r="P77" s="186">
        <f t="shared" si="5"/>
        <v>151869000</v>
      </c>
    </row>
    <row r="78" spans="3:16" ht="30" customHeight="1" thickBot="1">
      <c r="C78" s="38"/>
      <c r="D78" s="160" t="s">
        <v>65</v>
      </c>
      <c r="E78" s="161"/>
      <c r="F78" s="86">
        <v>0</v>
      </c>
      <c r="G78" s="86">
        <v>0</v>
      </c>
      <c r="H78" s="191">
        <f t="shared" si="3"/>
        <v>0</v>
      </c>
      <c r="I78" s="55"/>
      <c r="J78" s="86">
        <v>759591</v>
      </c>
      <c r="K78" s="86">
        <v>767952</v>
      </c>
      <c r="L78" s="86">
        <v>524886</v>
      </c>
      <c r="M78" s="86">
        <v>2504998</v>
      </c>
      <c r="N78" s="86">
        <v>982378</v>
      </c>
      <c r="O78" s="191">
        <f t="shared" si="4"/>
        <v>5539805</v>
      </c>
      <c r="P78" s="192">
        <f t="shared" si="5"/>
        <v>5539805</v>
      </c>
    </row>
    <row r="79" spans="3:16" ht="30" customHeight="1">
      <c r="C79" s="25" t="s">
        <v>66</v>
      </c>
      <c r="D79" s="41"/>
      <c r="E79" s="42"/>
      <c r="F79" s="179">
        <f>SUM(F80:F83)</f>
        <v>0</v>
      </c>
      <c r="G79" s="179">
        <f>SUM(G80:G83)</f>
        <v>0</v>
      </c>
      <c r="H79" s="180">
        <f t="shared" si="3"/>
        <v>0</v>
      </c>
      <c r="I79" s="193"/>
      <c r="J79" s="179">
        <f>SUM(J80:J83)</f>
        <v>37974042</v>
      </c>
      <c r="K79" s="179">
        <f>SUM(K80:K83)</f>
        <v>38956746</v>
      </c>
      <c r="L79" s="179">
        <f>SUM(L80:L83)</f>
        <v>108774247</v>
      </c>
      <c r="M79" s="179">
        <f>SUM(M80:M83)</f>
        <v>261758729</v>
      </c>
      <c r="N79" s="179">
        <f>SUM(N80:N83)</f>
        <v>171323681</v>
      </c>
      <c r="O79" s="180">
        <f t="shared" si="4"/>
        <v>618787445</v>
      </c>
      <c r="P79" s="182">
        <f t="shared" si="5"/>
        <v>618787445</v>
      </c>
    </row>
    <row r="80" spans="3:16" ht="30" customHeight="1">
      <c r="C80" s="28"/>
      <c r="D80" s="36" t="s">
        <v>67</v>
      </c>
      <c r="E80" s="37"/>
      <c r="F80" s="52">
        <v>0</v>
      </c>
      <c r="G80" s="52">
        <v>0</v>
      </c>
      <c r="H80" s="184">
        <f t="shared" si="3"/>
        <v>0</v>
      </c>
      <c r="I80" s="53"/>
      <c r="J80" s="52">
        <v>631269</v>
      </c>
      <c r="K80" s="52">
        <v>1627533</v>
      </c>
      <c r="L80" s="52">
        <v>48478432</v>
      </c>
      <c r="M80" s="52">
        <v>135918779</v>
      </c>
      <c r="N80" s="52">
        <v>99547477</v>
      </c>
      <c r="O80" s="184">
        <f t="shared" si="4"/>
        <v>286203490</v>
      </c>
      <c r="P80" s="186">
        <f t="shared" si="5"/>
        <v>286203490</v>
      </c>
    </row>
    <row r="81" spans="3:16" ht="30" customHeight="1">
      <c r="C81" s="28"/>
      <c r="D81" s="36" t="s">
        <v>68</v>
      </c>
      <c r="E81" s="37"/>
      <c r="F81" s="52">
        <v>0</v>
      </c>
      <c r="G81" s="52">
        <v>0</v>
      </c>
      <c r="H81" s="184">
        <f t="shared" si="3"/>
        <v>0</v>
      </c>
      <c r="I81" s="53"/>
      <c r="J81" s="52">
        <v>36008649</v>
      </c>
      <c r="K81" s="52">
        <v>34136346</v>
      </c>
      <c r="L81" s="52">
        <v>49735345</v>
      </c>
      <c r="M81" s="52">
        <v>65683859</v>
      </c>
      <c r="N81" s="52">
        <v>31437522</v>
      </c>
      <c r="O81" s="184">
        <f t="shared" si="4"/>
        <v>217001721</v>
      </c>
      <c r="P81" s="186">
        <f t="shared" si="5"/>
        <v>217001721</v>
      </c>
    </row>
    <row r="82" spans="3:16" ht="30" customHeight="1">
      <c r="C82" s="28"/>
      <c r="D82" s="36" t="s">
        <v>69</v>
      </c>
      <c r="E82" s="37"/>
      <c r="F82" s="52">
        <v>0</v>
      </c>
      <c r="G82" s="52">
        <v>0</v>
      </c>
      <c r="H82" s="184">
        <f t="shared" si="3"/>
        <v>0</v>
      </c>
      <c r="I82" s="53"/>
      <c r="J82" s="52">
        <v>197658</v>
      </c>
      <c r="K82" s="52">
        <v>355626</v>
      </c>
      <c r="L82" s="52">
        <v>1435401</v>
      </c>
      <c r="M82" s="52">
        <v>4285926</v>
      </c>
      <c r="N82" s="52">
        <v>1924047</v>
      </c>
      <c r="O82" s="184">
        <f t="shared" si="4"/>
        <v>8198658</v>
      </c>
      <c r="P82" s="186">
        <f t="shared" si="5"/>
        <v>8198658</v>
      </c>
    </row>
    <row r="83" spans="3:16" ht="30" customHeight="1" thickBot="1">
      <c r="C83" s="38"/>
      <c r="D83" s="39" t="s">
        <v>78</v>
      </c>
      <c r="E83" s="40"/>
      <c r="F83" s="54">
        <v>0</v>
      </c>
      <c r="G83" s="54">
        <v>0</v>
      </c>
      <c r="H83" s="187">
        <f t="shared" si="3"/>
        <v>0</v>
      </c>
      <c r="I83" s="56"/>
      <c r="J83" s="54">
        <v>1136466</v>
      </c>
      <c r="K83" s="54">
        <v>2837241</v>
      </c>
      <c r="L83" s="54">
        <v>9125069</v>
      </c>
      <c r="M83" s="54">
        <v>55870165</v>
      </c>
      <c r="N83" s="54">
        <v>38414635</v>
      </c>
      <c r="O83" s="187">
        <f t="shared" si="4"/>
        <v>107383576</v>
      </c>
      <c r="P83" s="188">
        <f t="shared" si="5"/>
        <v>107383576</v>
      </c>
    </row>
    <row r="84" spans="3:16" ht="30" customHeight="1" thickBot="1">
      <c r="C84" s="162" t="s">
        <v>70</v>
      </c>
      <c r="D84" s="163"/>
      <c r="E84" s="163"/>
      <c r="F84" s="197">
        <f>SUM(F48,F69,F79)</f>
        <v>26385790</v>
      </c>
      <c r="G84" s="197">
        <f>SUM(G48,G69,G79)</f>
        <v>31666448</v>
      </c>
      <c r="H84" s="198">
        <f t="shared" si="3"/>
        <v>58052238</v>
      </c>
      <c r="I84" s="199"/>
      <c r="J84" s="197">
        <f>SUM(J48,J69,J79)</f>
        <v>381836139</v>
      </c>
      <c r="K84" s="197">
        <f>SUM(K48,K69,K79)</f>
        <v>303526899</v>
      </c>
      <c r="L84" s="197">
        <f>SUM(L48,L69,L79)</f>
        <v>362352080</v>
      </c>
      <c r="M84" s="197">
        <f>SUM(M48,M69,M79)</f>
        <v>545683982</v>
      </c>
      <c r="N84" s="197">
        <f>SUM(N48,N69,N79)</f>
        <v>325438234</v>
      </c>
      <c r="O84" s="198">
        <f t="shared" si="4"/>
        <v>1918837334</v>
      </c>
      <c r="P84" s="200">
        <f t="shared" si="5"/>
        <v>1976889572</v>
      </c>
    </row>
    <row r="85" ht="12.75" thickTop="1"/>
  </sheetData>
  <sheetProtection/>
  <mergeCells count="15">
    <mergeCell ref="D39:E39"/>
    <mergeCell ref="D40:E40"/>
    <mergeCell ref="C46:E46"/>
    <mergeCell ref="D77:E77"/>
    <mergeCell ref="D78:E78"/>
    <mergeCell ref="C84:E84"/>
    <mergeCell ref="G1:M1"/>
    <mergeCell ref="G2:M2"/>
    <mergeCell ref="O2:P2"/>
    <mergeCell ref="O3:P3"/>
    <mergeCell ref="O4:P4"/>
    <mergeCell ref="C7:E8"/>
    <mergeCell ref="F7:H7"/>
    <mergeCell ref="I7:O7"/>
    <mergeCell ref="P7:P8"/>
  </mergeCells>
  <printOptions/>
  <pageMargins left="0.5905511811023623" right="0.1968503937007874" top="0.3937007874015748" bottom="0.1968503937007874" header="0.5118110236220472" footer="0.31496062992125984"/>
  <pageSetup horizontalDpi="600" verticalDpi="600" orientation="portrait" paperSize="9" scale="3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下関市情報政策課</dc:creator>
  <cp:keywords/>
  <dc:description/>
  <cp:lastModifiedBy>下関市情報政策課</cp:lastModifiedBy>
  <cp:lastPrinted>2022-11-17T08:48:26Z</cp:lastPrinted>
  <dcterms:created xsi:type="dcterms:W3CDTF">2012-04-10T04:28:23Z</dcterms:created>
  <dcterms:modified xsi:type="dcterms:W3CDTF">2023-04-25T10:20:49Z</dcterms:modified>
  <cp:category/>
  <cp:version/>
  <cp:contentType/>
  <cp:contentStatus/>
</cp:coreProperties>
</file>