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<sst xmlns="http://schemas.openxmlformats.org/spreadsheetml/2006/main" count="283" uniqueCount="93">
  <si>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</si>
  <si>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</si>
  <si>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</si>
  <si>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</si>
  <si>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</si>
  <si>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</si>
  <si>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</si>
  <si>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</si>
  <si>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</si>
  <si>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</si>
  <si>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</si>
  <si>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</si>
  <si>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</si>
  <si>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</si>
  <si>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</si>
  <si>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</si>
  <si>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</si>
  <si>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</si>
  <si>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</si>
  <si>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</si>
  <si>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</si>
  <si>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</si>
  <si>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</si>
  <si>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</si>
  <si>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</si>
  <si>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</si>
  <si>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</si>
  <si>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</si>
  <si>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</si>
  <si>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</si>
  <si>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</si>
  <si>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</si>
  <si>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</si>
  <si>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</si>
  <si>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</si>
  <si>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</si>
  <si>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</si>
  <si>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</si>
  <si>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</si>
  <si>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</si>
  <si>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</si>
  <si>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</si>
  <si>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</si>
  <si>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</si>
  <si>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</si>
  <si>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</si>
  <si>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</si>
  <si>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</si>
  <si>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</si>
  <si>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</si>
  <si>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</si>
  <si>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</si>
  <si>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</si>
  <si>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</si>
  <si>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</si>
  <si>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</si>
  <si>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</si>
  <si>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</si>
  <si>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</si>
  <si>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</si>
  <si>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</si>
  <si>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</si>
  <si>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</si>
  <si>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</si>
  <si>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</si>
  <si>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</si>
  <si>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</si>
  <si>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</si>
  <si>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</si>
  <si>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</si>
  <si>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</si>
  <si>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</si>
  <si>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</si>
  <si>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</si>
  <si>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</si>
  <si>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</si>
  <si>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</si>
  <si>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</si>
  <si>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</si>
  <si>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</si>
  <si>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</si>
  <si>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</si>
  <si>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</si>
  <si>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</si>
  <si>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</si>
  <si>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</si>
  <si>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</si>
  <si>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</si>
  <si>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</si>
  <si>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</si>
  <si>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</si>
  <si>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05年 5月分）</t>
  </si>
  <si>
    <t>（令和 05年 5月分）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</si>
</sst>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thin"/>
      <top style="thin"/>
      <bottom style="thin"/>
      <diagonal style="thin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medium"/>
      <top style="thin"/>
      <bottom style="thin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>
      <alignment vertical="center"/>
    </xf>
    <xf numFmtId="178" fontId="48" fillId="0" borderId="53" xfId="0" applyNumberFormat="1" applyFont="1" applyFill="1" applyBorder="1" applyAlignment="1" applyProtection="1">
      <alignment vertical="center" shrinkToFit="1"/>
      <protection locked="0"/>
    </xf>
    <xf numFmtId="178" fontId="48" fillId="0" borderId="54" xfId="0" applyNumberFormat="1" applyFont="1" applyFill="1" applyBorder="1" applyAlignment="1" applyProtection="1">
      <alignment vertical="center" shrinkToFit="1"/>
      <protection locked="0"/>
    </xf>
    <xf numFmtId="176" fontId="48" fillId="0" borderId="55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61" xfId="0" applyNumberFormat="1" applyFont="1" applyFill="1" applyBorder="1" applyAlignment="1">
      <alignment vertical="center"/>
    </xf>
    <xf numFmtId="176" fontId="48" fillId="0" borderId="62" xfId="0" applyNumberFormat="1" applyFont="1" applyFill="1" applyBorder="1" applyAlignment="1">
      <alignment vertical="center"/>
    </xf>
    <xf numFmtId="178" fontId="48" fillId="0" borderId="63" xfId="0" applyNumberFormat="1" applyFont="1" applyFill="1" applyBorder="1" applyAlignment="1">
      <alignment vertical="center"/>
    </xf>
    <xf numFmtId="178" fontId="48" fillId="0" borderId="64" xfId="0" applyNumberFormat="1" applyFont="1" applyFill="1" applyBorder="1" applyAlignment="1">
      <alignment vertical="center"/>
    </xf>
    <xf numFmtId="178" fontId="48" fillId="0" borderId="62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65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66" xfId="0" applyNumberFormat="1" applyFont="1" applyFill="1" applyBorder="1" applyAlignment="1" applyProtection="1">
      <alignment vertical="center" shrinkToFit="1"/>
      <protection/>
    </xf>
    <xf numFmtId="178" fontId="48" fillId="0" borderId="67" xfId="0" applyNumberFormat="1" applyFont="1" applyFill="1" applyBorder="1" applyAlignment="1" applyProtection="1">
      <alignment vertical="center" shrinkToFit="1"/>
      <protection/>
    </xf>
    <xf numFmtId="178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69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70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71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 applyProtection="1">
      <alignment vertical="center" shrinkToFit="1"/>
      <protection/>
    </xf>
    <xf numFmtId="178" fontId="48" fillId="0" borderId="73" xfId="0" applyNumberFormat="1" applyFont="1" applyFill="1" applyBorder="1" applyAlignment="1" applyProtection="1">
      <alignment vertical="center" shrinkToFit="1"/>
      <protection/>
    </xf>
    <xf numFmtId="178" fontId="48" fillId="0" borderId="74" xfId="0" applyNumberFormat="1" applyFont="1" applyFill="1" applyBorder="1" applyAlignment="1" applyProtection="1">
      <alignment vertical="center" shrinkToFit="1"/>
      <protection/>
    </xf>
    <xf numFmtId="178" fontId="48" fillId="0" borderId="75" xfId="0" applyNumberFormat="1" applyFont="1" applyFill="1" applyBorder="1" applyAlignment="1" applyProtection="1">
      <alignment vertical="center" shrinkToFit="1"/>
      <protection/>
    </xf>
    <xf numFmtId="178" fontId="48" fillId="0" borderId="76" xfId="0" applyNumberFormat="1" applyFont="1" applyFill="1" applyBorder="1" applyAlignment="1" applyProtection="1">
      <alignment vertical="center" shrinkToFit="1"/>
      <protection/>
    </xf>
    <xf numFmtId="178" fontId="48" fillId="0" borderId="77" xfId="0" applyNumberFormat="1" applyFont="1" applyFill="1" applyBorder="1" applyAlignment="1" applyProtection="1">
      <alignment vertical="center" shrinkToFit="1"/>
      <protection/>
    </xf>
    <xf numFmtId="176" fontId="48" fillId="0" borderId="68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78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79" xfId="0" applyNumberFormat="1" applyFont="1" applyFill="1" applyBorder="1" applyAlignment="1" applyProtection="1">
      <alignment vertical="center" shrinkToFit="1"/>
      <protection/>
    </xf>
    <xf numFmtId="178" fontId="48" fillId="0" borderId="80" xfId="0" applyNumberFormat="1" applyFont="1" applyFill="1" applyBorder="1" applyAlignment="1" applyProtection="1">
      <alignment vertical="center" shrinkToFit="1"/>
      <protection/>
    </xf>
    <xf numFmtId="178" fontId="48" fillId="0" borderId="81" xfId="0" applyNumberFormat="1" applyFont="1" applyFill="1" applyBorder="1" applyAlignment="1" applyProtection="1">
      <alignment vertical="center" shrinkToFit="1"/>
      <protection/>
    </xf>
    <xf numFmtId="178" fontId="48" fillId="0" borderId="82" xfId="0" applyNumberFormat="1" applyFont="1" applyFill="1" applyBorder="1" applyAlignment="1" applyProtection="1">
      <alignment vertical="center" shrinkToFit="1"/>
      <protection/>
    </xf>
    <xf numFmtId="178" fontId="48" fillId="0" borderId="72" xfId="0" applyNumberFormat="1" applyFont="1" applyFill="1" applyBorder="1" applyAlignment="1">
      <alignment vertical="center" shrinkToFit="1"/>
    </xf>
    <xf numFmtId="178" fontId="48" fillId="0" borderId="73" xfId="0" applyNumberFormat="1" applyFont="1" applyFill="1" applyBorder="1" applyAlignment="1">
      <alignment vertical="center" shrinkToFit="1"/>
    </xf>
    <xf numFmtId="0" fontId="48" fillId="0" borderId="59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83" xfId="0" applyFont="1" applyFill="1" applyBorder="1" applyAlignment="1">
      <alignment horizontal="left" vertical="center"/>
    </xf>
    <xf numFmtId="0" fontId="48" fillId="0" borderId="51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84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85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left" vertical="center"/>
    </xf>
    <xf numFmtId="0" fontId="48" fillId="0" borderId="52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87" xfId="0" applyFont="1" applyFill="1" applyBorder="1" applyAlignment="1">
      <alignment horizontal="center" vertical="center"/>
    </xf>
    <xf numFmtId="0" fontId="48" fillId="0" borderId="88" xfId="0" applyFont="1" applyFill="1" applyBorder="1" applyAlignment="1">
      <alignment horizontal="center" vertical="center"/>
    </xf>
    <xf numFmtId="0" fontId="48" fillId="0" borderId="89" xfId="0" applyFont="1" applyFill="1" applyBorder="1" applyAlignment="1">
      <alignment horizontal="center" vertical="center"/>
    </xf>
    <xf numFmtId="0" fontId="48" fillId="0" borderId="90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91" xfId="0" applyFont="1" applyFill="1" applyBorder="1" applyAlignment="1">
      <alignment horizontal="center" vertical="center"/>
    </xf>
    <xf numFmtId="0" fontId="48" fillId="0" borderId="92" xfId="0" applyFont="1" applyFill="1" applyBorder="1" applyAlignment="1">
      <alignment horizontal="center" vertical="center"/>
    </xf>
    <xf numFmtId="0" fontId="48" fillId="0" borderId="93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94" xfId="0" applyNumberFormat="1" applyFont="1" applyFill="1" applyBorder="1" applyAlignment="1">
      <alignment vertical="center"/>
    </xf>
    <xf numFmtId="178" fontId="52" fillId="0" borderId="95" xfId="0" applyNumberFormat="1" applyFont="1" applyFill="1" applyBorder="1" applyAlignment="1">
      <alignment vertical="center"/>
    </xf>
    <xf numFmtId="0" fontId="48" fillId="0" borderId="96" xfId="0" applyFont="1" applyFill="1" applyBorder="1" applyAlignment="1">
      <alignment horizontal="center" vertical="center"/>
    </xf>
    <xf numFmtId="178" fontId="52" fillId="0" borderId="28" xfId="0" applyNumberFormat="1" applyFont="1" applyFill="1" applyBorder="1" applyAlignment="1">
      <alignment vertical="center"/>
    </xf>
    <xf numFmtId="0" fontId="48" fillId="0" borderId="97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left" vertical="center"/>
    </xf>
    <xf numFmtId="0" fontId="50" fillId="0" borderId="51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98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99" xfId="0" applyFont="1" applyFill="1" applyBorder="1" applyAlignment="1">
      <alignment horizontal="center" vertical="center"/>
    </xf>
    <xf numFmtId="0" fontId="48" fillId="0" borderId="9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02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103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/>
    </xf>
    <xf numFmtId="0" fontId="48" fillId="0" borderId="104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wrapText="1"/>
    </xf>
    <xf numFmtId="0" fontId="48" fillId="0" borderId="106" xfId="0" applyFont="1" applyFill="1" applyBorder="1" applyAlignment="1">
      <alignment horizontal="center" vertical="center"/>
    </xf>
    <xf numFmtId="0" fontId="48" fillId="0" borderId="10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108" xfId="0" applyFont="1" applyFill="1" applyBorder="1" applyAlignment="1">
      <alignment horizontal="left" vertical="center"/>
    </xf>
    <xf numFmtId="0" fontId="50" fillId="0" borderId="109" xfId="0" applyFont="1" applyFill="1" applyBorder="1" applyAlignment="1">
      <alignment horizontal="left" vertical="center"/>
    </xf>
    <xf numFmtId="0" fontId="50" fillId="0" borderId="110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3" sqref="F3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67" t="s">
        <v>21</v>
      </c>
      <c r="G1" s="167"/>
      <c r="H1" s="167"/>
      <c r="I1" s="167"/>
      <c r="J1" s="167"/>
      <c r="K1" s="167"/>
      <c r="L1" s="167"/>
      <c r="M1" s="167"/>
      <c r="N1" s="167"/>
      <c r="O1" s="4"/>
    </row>
    <row r="2" spans="5:16" ht="45" customHeight="1">
      <c r="E2" s="5"/>
      <c r="F2" s="168" t="s">
        <v>91</v>
      </c>
      <c r="G2" s="168"/>
      <c r="H2" s="168"/>
      <c r="I2" s="168"/>
      <c r="J2" s="168"/>
      <c r="K2" s="169"/>
      <c r="L2" s="169"/>
      <c r="M2" s="169"/>
      <c r="N2" s="169"/>
      <c r="O2" s="161">
        <v>41009</v>
      </c>
      <c r="P2" s="161"/>
    </row>
    <row r="3" spans="6:17" ht="30" customHeight="1">
      <c r="F3" s="57"/>
      <c r="G3" s="57"/>
      <c r="H3" s="57"/>
      <c r="I3" s="57"/>
      <c r="J3" s="57"/>
      <c r="N3" s="58"/>
      <c r="O3" s="161" t="s">
        <v>0</v>
      </c>
      <c r="P3" s="161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57" t="s">
        <v>20</v>
      </c>
      <c r="D6" s="158"/>
      <c r="E6" s="159"/>
      <c r="F6" s="160" t="s">
        <v>80</v>
      </c>
      <c r="G6" s="159"/>
      <c r="H6" s="158" t="s">
        <v>81</v>
      </c>
      <c r="I6" s="158"/>
      <c r="J6" s="160" t="s">
        <v>82</v>
      </c>
      <c r="K6" s="174"/>
      <c r="L6" s="158" t="s">
        <v>85</v>
      </c>
      <c r="M6" s="172"/>
      <c r="P6" s="58"/>
      <c r="Q6" s="99"/>
      <c r="R6" s="99"/>
      <c r="S6" s="10"/>
    </row>
    <row r="7" spans="3:19" ht="45" customHeight="1" thickBot="1">
      <c r="C7" s="182" t="s">
        <v>19</v>
      </c>
      <c r="D7" s="183"/>
      <c r="E7" s="183"/>
      <c r="F7" s="177">
        <v>39671</v>
      </c>
      <c r="G7" s="171"/>
      <c r="H7" s="170">
        <v>32296</v>
      </c>
      <c r="I7" s="171"/>
      <c r="J7" s="177">
        <v>18289</v>
      </c>
      <c r="K7" s="178"/>
      <c r="L7" s="170">
        <f>SUM(F7:K7)</f>
        <v>90256</v>
      </c>
      <c r="M7" s="173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79"/>
      <c r="O10" s="179"/>
      <c r="P10" s="179"/>
      <c r="Q10" s="18"/>
    </row>
    <row r="11" spans="3:17" ht="49.5" customHeight="1">
      <c r="C11" s="147"/>
      <c r="D11" s="148"/>
      <c r="E11" s="148"/>
      <c r="F11" s="68" t="s">
        <v>10</v>
      </c>
      <c r="G11" s="68" t="s">
        <v>28</v>
      </c>
      <c r="H11" s="100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5" t="s">
        <v>83</v>
      </c>
      <c r="Q11" s="20"/>
    </row>
    <row r="12" spans="3:17" ht="49.5" customHeight="1">
      <c r="C12" s="96" t="s">
        <v>86</v>
      </c>
      <c r="D12" s="102"/>
      <c r="E12" s="102"/>
      <c r="F12" s="85">
        <f>SUM(F13:F15)</f>
        <v>4122</v>
      </c>
      <c r="G12" s="85">
        <f>SUM(G13:G15)</f>
        <v>2296</v>
      </c>
      <c r="H12" s="105">
        <f>SUM(H13:H15)</f>
        <v>6418</v>
      </c>
      <c r="I12" s="90">
        <v>0</v>
      </c>
      <c r="J12" s="85">
        <f aca="true" t="shared" si="0" ref="J12:O12">SUM(J13:J15)</f>
        <v>4549</v>
      </c>
      <c r="K12" s="85">
        <f t="shared" si="0"/>
        <v>2431</v>
      </c>
      <c r="L12" s="85">
        <f t="shared" si="0"/>
        <v>1909</v>
      </c>
      <c r="M12" s="85">
        <f t="shared" si="0"/>
        <v>2461</v>
      </c>
      <c r="N12" s="85">
        <f t="shared" si="0"/>
        <v>1365</v>
      </c>
      <c r="O12" s="105">
        <f t="shared" si="0"/>
        <v>12715</v>
      </c>
      <c r="P12" s="106">
        <f aca="true" t="shared" si="1" ref="P12:P17">H12+O12</f>
        <v>19133</v>
      </c>
      <c r="Q12" s="20"/>
    </row>
    <row r="13" spans="3:16" ht="49.5" customHeight="1">
      <c r="C13" s="96" t="s">
        <v>87</v>
      </c>
      <c r="D13" s="97"/>
      <c r="E13" s="97"/>
      <c r="F13" s="85">
        <v>446</v>
      </c>
      <c r="G13" s="85">
        <v>266</v>
      </c>
      <c r="H13" s="105">
        <f>SUM(F13:G13)</f>
        <v>712</v>
      </c>
      <c r="I13" s="90">
        <v>0</v>
      </c>
      <c r="J13" s="85">
        <v>406</v>
      </c>
      <c r="K13" s="85">
        <v>220</v>
      </c>
      <c r="L13" s="85">
        <v>178</v>
      </c>
      <c r="M13" s="85">
        <v>202</v>
      </c>
      <c r="N13" s="85">
        <v>139</v>
      </c>
      <c r="O13" s="105">
        <f>SUM(J13:N13)</f>
        <v>1145</v>
      </c>
      <c r="P13" s="106">
        <f t="shared" si="1"/>
        <v>1857</v>
      </c>
    </row>
    <row r="14" spans="3:16" ht="49.5" customHeight="1">
      <c r="C14" s="180" t="s">
        <v>88</v>
      </c>
      <c r="D14" s="181"/>
      <c r="E14" s="181"/>
      <c r="F14" s="85">
        <v>1666</v>
      </c>
      <c r="G14" s="85">
        <v>774</v>
      </c>
      <c r="H14" s="105">
        <f>SUM(F14:G14)</f>
        <v>2440</v>
      </c>
      <c r="I14" s="90">
        <v>0</v>
      </c>
      <c r="J14" s="85">
        <v>1530</v>
      </c>
      <c r="K14" s="85">
        <v>647</v>
      </c>
      <c r="L14" s="85">
        <v>503</v>
      </c>
      <c r="M14" s="85">
        <v>607</v>
      </c>
      <c r="N14" s="85">
        <v>333</v>
      </c>
      <c r="O14" s="105">
        <f>SUM(J14:N14)</f>
        <v>3620</v>
      </c>
      <c r="P14" s="106">
        <f t="shared" si="1"/>
        <v>6060</v>
      </c>
    </row>
    <row r="15" spans="3:16" ht="49.5" customHeight="1">
      <c r="C15" s="96" t="s">
        <v>89</v>
      </c>
      <c r="D15" s="97"/>
      <c r="E15" s="97"/>
      <c r="F15" s="85">
        <v>2010</v>
      </c>
      <c r="G15" s="85">
        <v>1256</v>
      </c>
      <c r="H15" s="105">
        <f>SUM(F15:G15)</f>
        <v>3266</v>
      </c>
      <c r="I15" s="90"/>
      <c r="J15" s="85">
        <v>2613</v>
      </c>
      <c r="K15" s="85">
        <v>1564</v>
      </c>
      <c r="L15" s="85">
        <v>1228</v>
      </c>
      <c r="M15" s="85">
        <v>1652</v>
      </c>
      <c r="N15" s="85">
        <v>893</v>
      </c>
      <c r="O15" s="105">
        <f>SUM(J15:N15)</f>
        <v>7950</v>
      </c>
      <c r="P15" s="106">
        <f t="shared" si="1"/>
        <v>11216</v>
      </c>
    </row>
    <row r="16" spans="3:16" ht="49.5" customHeight="1">
      <c r="C16" s="180" t="s">
        <v>90</v>
      </c>
      <c r="D16" s="181"/>
      <c r="E16" s="181"/>
      <c r="F16" s="85">
        <v>40</v>
      </c>
      <c r="G16" s="85">
        <v>37</v>
      </c>
      <c r="H16" s="105">
        <f>SUM(F16:G16)</f>
        <v>77</v>
      </c>
      <c r="I16" s="90">
        <v>0</v>
      </c>
      <c r="J16" s="85">
        <v>70</v>
      </c>
      <c r="K16" s="85">
        <v>35</v>
      </c>
      <c r="L16" s="85">
        <v>34</v>
      </c>
      <c r="M16" s="85">
        <v>44</v>
      </c>
      <c r="N16" s="85">
        <v>33</v>
      </c>
      <c r="O16" s="105">
        <f>SUM(J16:N16)</f>
        <v>216</v>
      </c>
      <c r="P16" s="106">
        <f t="shared" si="1"/>
        <v>293</v>
      </c>
    </row>
    <row r="17" spans="3:16" ht="49.5" customHeight="1" thickBot="1">
      <c r="C17" s="175" t="s">
        <v>14</v>
      </c>
      <c r="D17" s="176"/>
      <c r="E17" s="176"/>
      <c r="F17" s="86">
        <f>F12+F16</f>
        <v>4162</v>
      </c>
      <c r="G17" s="86">
        <f>G12+G16</f>
        <v>2333</v>
      </c>
      <c r="H17" s="86">
        <f>H12+H16</f>
        <v>6495</v>
      </c>
      <c r="I17" s="107">
        <v>0</v>
      </c>
      <c r="J17" s="86">
        <f aca="true" t="shared" si="2" ref="J17:O17">J12+J16</f>
        <v>4619</v>
      </c>
      <c r="K17" s="86">
        <f t="shared" si="2"/>
        <v>2466</v>
      </c>
      <c r="L17" s="86">
        <f t="shared" si="2"/>
        <v>1943</v>
      </c>
      <c r="M17" s="86">
        <f t="shared" si="2"/>
        <v>2505</v>
      </c>
      <c r="N17" s="86">
        <f t="shared" si="2"/>
        <v>1398</v>
      </c>
      <c r="O17" s="86">
        <f t="shared" si="2"/>
        <v>12931</v>
      </c>
      <c r="P17" s="108">
        <f t="shared" si="1"/>
        <v>19426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47"/>
      <c r="D21" s="148"/>
      <c r="E21" s="148"/>
      <c r="F21" s="145" t="s">
        <v>15</v>
      </c>
      <c r="G21" s="146"/>
      <c r="H21" s="146"/>
      <c r="I21" s="146" t="s">
        <v>16</v>
      </c>
      <c r="J21" s="146"/>
      <c r="K21" s="146"/>
      <c r="L21" s="146"/>
      <c r="M21" s="146"/>
      <c r="N21" s="146"/>
      <c r="O21" s="146"/>
      <c r="P21" s="165" t="s">
        <v>84</v>
      </c>
      <c r="Q21" s="20"/>
    </row>
    <row r="22" spans="3:17" ht="49.5" customHeight="1">
      <c r="C22" s="151"/>
      <c r="D22" s="152"/>
      <c r="E22" s="152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66"/>
      <c r="Q22" s="20"/>
    </row>
    <row r="23" spans="3:17" ht="49.5" customHeight="1">
      <c r="C23" s="101" t="s">
        <v>12</v>
      </c>
      <c r="D23" s="73"/>
      <c r="E23" s="73"/>
      <c r="F23" s="85">
        <v>1278</v>
      </c>
      <c r="G23" s="85">
        <v>1221</v>
      </c>
      <c r="H23" s="105">
        <f>SUM(F23:G23)</f>
        <v>2499</v>
      </c>
      <c r="I23" s="91"/>
      <c r="J23" s="85">
        <v>3415</v>
      </c>
      <c r="K23" s="85">
        <v>1891</v>
      </c>
      <c r="L23" s="85">
        <v>1090</v>
      </c>
      <c r="M23" s="85">
        <v>889</v>
      </c>
      <c r="N23" s="85">
        <v>353</v>
      </c>
      <c r="O23" s="105">
        <f>SUM(I23:N23)</f>
        <v>7638</v>
      </c>
      <c r="P23" s="106">
        <f>H23+O23</f>
        <v>10137</v>
      </c>
      <c r="Q23" s="20"/>
    </row>
    <row r="24" spans="3:16" ht="49.5" customHeight="1">
      <c r="C24" s="141" t="s">
        <v>13</v>
      </c>
      <c r="D24" s="142"/>
      <c r="E24" s="142"/>
      <c r="F24" s="85">
        <v>12</v>
      </c>
      <c r="G24" s="85">
        <v>18</v>
      </c>
      <c r="H24" s="105">
        <f>SUM(F24:G24)</f>
        <v>30</v>
      </c>
      <c r="I24" s="91"/>
      <c r="J24" s="85">
        <v>52</v>
      </c>
      <c r="K24" s="85">
        <v>29</v>
      </c>
      <c r="L24" s="85">
        <v>22</v>
      </c>
      <c r="M24" s="85">
        <v>19</v>
      </c>
      <c r="N24" s="85">
        <v>14</v>
      </c>
      <c r="O24" s="105">
        <f>SUM(I24:N24)</f>
        <v>136</v>
      </c>
      <c r="P24" s="106">
        <f>H24+O24</f>
        <v>166</v>
      </c>
    </row>
    <row r="25" spans="3:16" ht="49.5" customHeight="1" thickBot="1">
      <c r="C25" s="143" t="s">
        <v>14</v>
      </c>
      <c r="D25" s="144"/>
      <c r="E25" s="144"/>
      <c r="F25" s="86">
        <f>SUM(F23:F24)</f>
        <v>1290</v>
      </c>
      <c r="G25" s="86">
        <f>SUM(G23:G24)</f>
        <v>1239</v>
      </c>
      <c r="H25" s="109">
        <f>SUM(F25:G25)</f>
        <v>2529</v>
      </c>
      <c r="I25" s="110"/>
      <c r="J25" s="86">
        <f aca="true" t="shared" si="3" ref="J25:O25">SUM(J23:J24)</f>
        <v>3467</v>
      </c>
      <c r="K25" s="86">
        <f t="shared" si="3"/>
        <v>1920</v>
      </c>
      <c r="L25" s="86">
        <f t="shared" si="3"/>
        <v>1112</v>
      </c>
      <c r="M25" s="86">
        <f t="shared" si="3"/>
        <v>908</v>
      </c>
      <c r="N25" s="86">
        <f t="shared" si="3"/>
        <v>367</v>
      </c>
      <c r="O25" s="109">
        <f t="shared" si="3"/>
        <v>7774</v>
      </c>
      <c r="P25" s="108">
        <f>H25+O25</f>
        <v>10303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47"/>
      <c r="D29" s="148"/>
      <c r="E29" s="148"/>
      <c r="F29" s="145" t="s">
        <v>15</v>
      </c>
      <c r="G29" s="146"/>
      <c r="H29" s="146"/>
      <c r="I29" s="146" t="s">
        <v>16</v>
      </c>
      <c r="J29" s="146"/>
      <c r="K29" s="146"/>
      <c r="L29" s="146"/>
      <c r="M29" s="146"/>
      <c r="N29" s="146"/>
      <c r="O29" s="146"/>
      <c r="P29" s="165" t="s">
        <v>84</v>
      </c>
      <c r="Q29" s="20"/>
    </row>
    <row r="30" spans="3:17" ht="49.5" customHeight="1">
      <c r="C30" s="151"/>
      <c r="D30" s="152"/>
      <c r="E30" s="152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66"/>
      <c r="Q30" s="20"/>
    </row>
    <row r="31" spans="3:17" ht="49.5" customHeight="1">
      <c r="C31" s="101" t="s">
        <v>12</v>
      </c>
      <c r="D31" s="73"/>
      <c r="E31" s="73"/>
      <c r="F31" s="85">
        <v>16</v>
      </c>
      <c r="G31" s="85">
        <v>15</v>
      </c>
      <c r="H31" s="105">
        <f>SUM(F31:G31)</f>
        <v>31</v>
      </c>
      <c r="I31" s="91"/>
      <c r="J31" s="85">
        <v>1134</v>
      </c>
      <c r="K31" s="85">
        <v>706</v>
      </c>
      <c r="L31" s="85">
        <v>545</v>
      </c>
      <c r="M31" s="85">
        <v>539</v>
      </c>
      <c r="N31" s="85">
        <v>276</v>
      </c>
      <c r="O31" s="105">
        <f>SUM(I31:N31)</f>
        <v>3200</v>
      </c>
      <c r="P31" s="106">
        <f>H31+O31</f>
        <v>3231</v>
      </c>
      <c r="Q31" s="20"/>
    </row>
    <row r="32" spans="3:16" ht="49.5" customHeight="1">
      <c r="C32" s="141" t="s">
        <v>13</v>
      </c>
      <c r="D32" s="142"/>
      <c r="E32" s="142"/>
      <c r="F32" s="85">
        <v>0</v>
      </c>
      <c r="G32" s="85">
        <v>0</v>
      </c>
      <c r="H32" s="105">
        <f>SUM(F32:G32)</f>
        <v>0</v>
      </c>
      <c r="I32" s="91"/>
      <c r="J32" s="85">
        <v>7</v>
      </c>
      <c r="K32" s="85">
        <v>6</v>
      </c>
      <c r="L32" s="85">
        <v>4</v>
      </c>
      <c r="M32" s="85">
        <v>8</v>
      </c>
      <c r="N32" s="85">
        <v>5</v>
      </c>
      <c r="O32" s="105">
        <f>SUM(I32:N32)</f>
        <v>30</v>
      </c>
      <c r="P32" s="106">
        <f>H32+O32</f>
        <v>30</v>
      </c>
    </row>
    <row r="33" spans="3:16" ht="49.5" customHeight="1" thickBot="1">
      <c r="C33" s="143" t="s">
        <v>14</v>
      </c>
      <c r="D33" s="144"/>
      <c r="E33" s="144"/>
      <c r="F33" s="86">
        <f>SUM(F31:F32)</f>
        <v>16</v>
      </c>
      <c r="G33" s="86">
        <f>SUM(G31:G32)</f>
        <v>15</v>
      </c>
      <c r="H33" s="109">
        <f>SUM(F33:G33)</f>
        <v>31</v>
      </c>
      <c r="I33" s="110"/>
      <c r="J33" s="86">
        <f>SUM(J31:J32)</f>
        <v>1141</v>
      </c>
      <c r="K33" s="86">
        <f>SUM(K31:K32)</f>
        <v>712</v>
      </c>
      <c r="L33" s="86">
        <f>SUM(L31:L32)</f>
        <v>549</v>
      </c>
      <c r="M33" s="86">
        <f>SUM(M31:M32)</f>
        <v>547</v>
      </c>
      <c r="N33" s="86">
        <f>SUM(N31:N32)</f>
        <v>281</v>
      </c>
      <c r="O33" s="109">
        <f>SUM(I33:N33)</f>
        <v>3230</v>
      </c>
      <c r="P33" s="108">
        <f>H33+O33</f>
        <v>3261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47"/>
      <c r="D37" s="148"/>
      <c r="E37" s="148"/>
      <c r="F37" s="145" t="s">
        <v>15</v>
      </c>
      <c r="G37" s="146"/>
      <c r="H37" s="146"/>
      <c r="I37" s="146" t="s">
        <v>16</v>
      </c>
      <c r="J37" s="146"/>
      <c r="K37" s="146"/>
      <c r="L37" s="146"/>
      <c r="M37" s="146"/>
      <c r="N37" s="164"/>
      <c r="O37" s="162" t="s">
        <v>84</v>
      </c>
      <c r="P37" s="20"/>
      <c r="Q37" s="20"/>
    </row>
    <row r="38" spans="3:17" ht="49.5" customHeight="1" thickBot="1">
      <c r="C38" s="149"/>
      <c r="D38" s="150"/>
      <c r="E38" s="150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63"/>
      <c r="P38" s="20"/>
      <c r="Q38" s="20"/>
    </row>
    <row r="39" spans="3:17" ht="49.5" customHeight="1">
      <c r="C39" s="98" t="s">
        <v>17</v>
      </c>
      <c r="D39" s="68"/>
      <c r="E39" s="68"/>
      <c r="F39" s="111">
        <f>SUM(F40:F41)</f>
        <v>0</v>
      </c>
      <c r="G39" s="111">
        <f>SUM(G40:G41)</f>
        <v>0</v>
      </c>
      <c r="H39" s="112">
        <f aca="true" t="shared" si="4" ref="H39:H51">SUM(F39:G39)</f>
        <v>0</v>
      </c>
      <c r="I39" s="113">
        <f>SUM(I40:I41)</f>
        <v>3</v>
      </c>
      <c r="J39" s="111">
        <f>SUM(J40:J41)</f>
        <v>7</v>
      </c>
      <c r="K39" s="111">
        <f>SUM(K40:K41)</f>
        <v>193</v>
      </c>
      <c r="L39" s="111">
        <f>SUM(L40:L41)</f>
        <v>513</v>
      </c>
      <c r="M39" s="111">
        <f>SUM(M40:M41)</f>
        <v>337</v>
      </c>
      <c r="N39" s="112">
        <f aca="true" t="shared" si="5" ref="N39:N47">SUM(I39:M39)</f>
        <v>1053</v>
      </c>
      <c r="O39" s="114">
        <f>H39+N39</f>
        <v>1053</v>
      </c>
      <c r="P39" s="20"/>
      <c r="Q39" s="20"/>
    </row>
    <row r="40" spans="3:15" ht="49.5" customHeight="1">
      <c r="C40" s="141" t="s">
        <v>12</v>
      </c>
      <c r="D40" s="142"/>
      <c r="E40" s="142"/>
      <c r="F40" s="85">
        <v>0</v>
      </c>
      <c r="G40" s="85">
        <v>0</v>
      </c>
      <c r="H40" s="105">
        <f t="shared" si="4"/>
        <v>0</v>
      </c>
      <c r="I40" s="92">
        <v>3</v>
      </c>
      <c r="J40" s="85">
        <v>7</v>
      </c>
      <c r="K40" s="85">
        <v>191</v>
      </c>
      <c r="L40" s="85">
        <v>512</v>
      </c>
      <c r="M40" s="85">
        <v>337</v>
      </c>
      <c r="N40" s="105">
        <f>SUM(I40:M40)</f>
        <v>1050</v>
      </c>
      <c r="O40" s="106">
        <f aca="true" t="shared" si="6" ref="O40:O50">H40+N40</f>
        <v>1050</v>
      </c>
    </row>
    <row r="41" spans="3:15" ht="49.5" customHeight="1" thickBot="1">
      <c r="C41" s="143" t="s">
        <v>13</v>
      </c>
      <c r="D41" s="144"/>
      <c r="E41" s="144"/>
      <c r="F41" s="86">
        <v>0</v>
      </c>
      <c r="G41" s="86">
        <v>0</v>
      </c>
      <c r="H41" s="109">
        <f t="shared" si="4"/>
        <v>0</v>
      </c>
      <c r="I41" s="93">
        <v>0</v>
      </c>
      <c r="J41" s="86">
        <v>0</v>
      </c>
      <c r="K41" s="86">
        <v>2</v>
      </c>
      <c r="L41" s="86">
        <v>1</v>
      </c>
      <c r="M41" s="86">
        <v>0</v>
      </c>
      <c r="N41" s="109">
        <f t="shared" si="5"/>
        <v>3</v>
      </c>
      <c r="O41" s="108">
        <f t="shared" si="6"/>
        <v>3</v>
      </c>
    </row>
    <row r="42" spans="3:15" ht="49.5" customHeight="1">
      <c r="C42" s="155" t="s">
        <v>30</v>
      </c>
      <c r="D42" s="156"/>
      <c r="E42" s="156"/>
      <c r="F42" s="111">
        <f>SUM(F43:F44)</f>
        <v>0</v>
      </c>
      <c r="G42" s="111">
        <f>SUM(G43:G44)</f>
        <v>0</v>
      </c>
      <c r="H42" s="112">
        <f t="shared" si="4"/>
        <v>0</v>
      </c>
      <c r="I42" s="113">
        <f>SUM(I43:I44)</f>
        <v>162</v>
      </c>
      <c r="J42" s="111">
        <f>SUM(J43:J44)</f>
        <v>137</v>
      </c>
      <c r="K42" s="111">
        <f>SUM(K43:K44)</f>
        <v>166</v>
      </c>
      <c r="L42" s="111">
        <f>SUM(L43:L44)</f>
        <v>217</v>
      </c>
      <c r="M42" s="111">
        <f>SUM(M43:M44)</f>
        <v>101</v>
      </c>
      <c r="N42" s="105">
        <f t="shared" si="5"/>
        <v>783</v>
      </c>
      <c r="O42" s="114">
        <f t="shared" si="6"/>
        <v>783</v>
      </c>
    </row>
    <row r="43" spans="3:15" ht="49.5" customHeight="1">
      <c r="C43" s="141" t="s">
        <v>12</v>
      </c>
      <c r="D43" s="142"/>
      <c r="E43" s="142"/>
      <c r="F43" s="85">
        <v>0</v>
      </c>
      <c r="G43" s="85">
        <v>0</v>
      </c>
      <c r="H43" s="105">
        <f t="shared" si="4"/>
        <v>0</v>
      </c>
      <c r="I43" s="92">
        <v>161</v>
      </c>
      <c r="J43" s="85">
        <v>137</v>
      </c>
      <c r="K43" s="85">
        <v>164</v>
      </c>
      <c r="L43" s="85">
        <v>210</v>
      </c>
      <c r="M43" s="85">
        <v>98</v>
      </c>
      <c r="N43" s="105">
        <f t="shared" si="5"/>
        <v>770</v>
      </c>
      <c r="O43" s="106">
        <f t="shared" si="6"/>
        <v>770</v>
      </c>
    </row>
    <row r="44" spans="3:15" ht="49.5" customHeight="1" thickBot="1">
      <c r="C44" s="143" t="s">
        <v>13</v>
      </c>
      <c r="D44" s="144"/>
      <c r="E44" s="144"/>
      <c r="F44" s="86">
        <v>0</v>
      </c>
      <c r="G44" s="86">
        <v>0</v>
      </c>
      <c r="H44" s="109">
        <f t="shared" si="4"/>
        <v>0</v>
      </c>
      <c r="I44" s="93">
        <v>1</v>
      </c>
      <c r="J44" s="86">
        <v>0</v>
      </c>
      <c r="K44" s="86">
        <v>2</v>
      </c>
      <c r="L44" s="86">
        <v>7</v>
      </c>
      <c r="M44" s="86">
        <v>3</v>
      </c>
      <c r="N44" s="109">
        <f t="shared" si="5"/>
        <v>13</v>
      </c>
      <c r="O44" s="108">
        <f t="shared" si="6"/>
        <v>13</v>
      </c>
    </row>
    <row r="45" spans="3:15" ht="49.5" customHeight="1">
      <c r="C45" s="155" t="s">
        <v>18</v>
      </c>
      <c r="D45" s="156"/>
      <c r="E45" s="156"/>
      <c r="F45" s="111">
        <f>SUM(F46:F47)</f>
        <v>0</v>
      </c>
      <c r="G45" s="111">
        <f>SUM(G46:G47)</f>
        <v>0</v>
      </c>
      <c r="H45" s="112">
        <f t="shared" si="4"/>
        <v>0</v>
      </c>
      <c r="I45" s="113">
        <f>SUM(I46:I47)</f>
        <v>0</v>
      </c>
      <c r="J45" s="111">
        <f>SUM(J46:J47)</f>
        <v>1</v>
      </c>
      <c r="K45" s="111">
        <f>SUM(K46:K47)</f>
        <v>7</v>
      </c>
      <c r="L45" s="111">
        <f>SUM(L46:L47)</f>
        <v>16</v>
      </c>
      <c r="M45" s="111">
        <f>SUM(M46:M47)</f>
        <v>7</v>
      </c>
      <c r="N45" s="112">
        <f>SUM(I45:M45)</f>
        <v>31</v>
      </c>
      <c r="O45" s="114">
        <f t="shared" si="6"/>
        <v>31</v>
      </c>
    </row>
    <row r="46" spans="3:15" ht="49.5" customHeight="1">
      <c r="C46" s="141" t="s">
        <v>12</v>
      </c>
      <c r="D46" s="142"/>
      <c r="E46" s="142"/>
      <c r="F46" s="85">
        <v>0</v>
      </c>
      <c r="G46" s="85">
        <v>0</v>
      </c>
      <c r="H46" s="105">
        <f t="shared" si="4"/>
        <v>0</v>
      </c>
      <c r="I46" s="92">
        <v>0</v>
      </c>
      <c r="J46" s="85">
        <v>1</v>
      </c>
      <c r="K46" s="85">
        <v>7</v>
      </c>
      <c r="L46" s="85">
        <v>16</v>
      </c>
      <c r="M46" s="85">
        <v>7</v>
      </c>
      <c r="N46" s="105">
        <f t="shared" si="5"/>
        <v>31</v>
      </c>
      <c r="O46" s="106">
        <f>H46+N46</f>
        <v>31</v>
      </c>
    </row>
    <row r="47" spans="3:15" ht="49.5" customHeight="1" thickBot="1">
      <c r="C47" s="143" t="s">
        <v>13</v>
      </c>
      <c r="D47" s="144"/>
      <c r="E47" s="144"/>
      <c r="F47" s="86">
        <v>0</v>
      </c>
      <c r="G47" s="86">
        <v>0</v>
      </c>
      <c r="H47" s="109">
        <f t="shared" si="4"/>
        <v>0</v>
      </c>
      <c r="I47" s="93">
        <v>0</v>
      </c>
      <c r="J47" s="86">
        <v>0</v>
      </c>
      <c r="K47" s="86">
        <v>0</v>
      </c>
      <c r="L47" s="86">
        <v>0</v>
      </c>
      <c r="M47" s="86">
        <v>0</v>
      </c>
      <c r="N47" s="109">
        <f t="shared" si="5"/>
        <v>0</v>
      </c>
      <c r="O47" s="108">
        <f t="shared" si="6"/>
        <v>0</v>
      </c>
    </row>
    <row r="48" spans="3:15" ht="49.5" customHeight="1">
      <c r="C48" s="155" t="s">
        <v>76</v>
      </c>
      <c r="D48" s="156"/>
      <c r="E48" s="156"/>
      <c r="F48" s="111">
        <f>SUM(F49:F50)</f>
        <v>0</v>
      </c>
      <c r="G48" s="111">
        <f>SUM(G49:G50)</f>
        <v>0</v>
      </c>
      <c r="H48" s="112">
        <f>SUM(F48:G48)</f>
        <v>0</v>
      </c>
      <c r="I48" s="113">
        <f>SUM(I49:I50)</f>
        <v>3</v>
      </c>
      <c r="J48" s="111">
        <f>SUM(J49:J50)</f>
        <v>10</v>
      </c>
      <c r="K48" s="111">
        <f>SUM(K49:K50)</f>
        <v>37</v>
      </c>
      <c r="L48" s="111">
        <f>SUM(L49:L50)</f>
        <v>162</v>
      </c>
      <c r="M48" s="111">
        <f>SUM(M49:M50)</f>
        <v>114</v>
      </c>
      <c r="N48" s="112">
        <f>SUM(I48:M48)</f>
        <v>326</v>
      </c>
      <c r="O48" s="114">
        <f>H48+N48</f>
        <v>326</v>
      </c>
    </row>
    <row r="49" spans="3:15" ht="49.5" customHeight="1">
      <c r="C49" s="141" t="s">
        <v>12</v>
      </c>
      <c r="D49" s="142"/>
      <c r="E49" s="142"/>
      <c r="F49" s="85">
        <v>0</v>
      </c>
      <c r="G49" s="85">
        <v>0</v>
      </c>
      <c r="H49" s="105">
        <f t="shared" si="4"/>
        <v>0</v>
      </c>
      <c r="I49" s="92">
        <v>3</v>
      </c>
      <c r="J49" s="85">
        <v>10</v>
      </c>
      <c r="K49" s="85">
        <v>37</v>
      </c>
      <c r="L49" s="85">
        <v>158</v>
      </c>
      <c r="M49" s="85">
        <v>112</v>
      </c>
      <c r="N49" s="105">
        <f>SUM(I49:M49)</f>
        <v>320</v>
      </c>
      <c r="O49" s="106">
        <f t="shared" si="6"/>
        <v>320</v>
      </c>
    </row>
    <row r="50" spans="3:15" ht="49.5" customHeight="1" thickBot="1">
      <c r="C50" s="143" t="s">
        <v>13</v>
      </c>
      <c r="D50" s="144"/>
      <c r="E50" s="144"/>
      <c r="F50" s="86">
        <v>0</v>
      </c>
      <c r="G50" s="86">
        <v>0</v>
      </c>
      <c r="H50" s="109">
        <f t="shared" si="4"/>
        <v>0</v>
      </c>
      <c r="I50" s="93">
        <v>0</v>
      </c>
      <c r="J50" s="86">
        <v>0</v>
      </c>
      <c r="K50" s="86">
        <v>0</v>
      </c>
      <c r="L50" s="86">
        <v>4</v>
      </c>
      <c r="M50" s="86">
        <v>2</v>
      </c>
      <c r="N50" s="109">
        <f>SUM(I50:M50)</f>
        <v>6</v>
      </c>
      <c r="O50" s="108">
        <f t="shared" si="6"/>
        <v>6</v>
      </c>
    </row>
    <row r="51" spans="3:15" ht="49.5" customHeight="1" thickBot="1">
      <c r="C51" s="153" t="s">
        <v>14</v>
      </c>
      <c r="D51" s="154"/>
      <c r="E51" s="154"/>
      <c r="F51" s="87">
        <v>0</v>
      </c>
      <c r="G51" s="87">
        <v>0</v>
      </c>
      <c r="H51" s="115">
        <f t="shared" si="4"/>
        <v>0</v>
      </c>
      <c r="I51" s="94">
        <v>167</v>
      </c>
      <c r="J51" s="87">
        <v>155</v>
      </c>
      <c r="K51" s="87">
        <v>400</v>
      </c>
      <c r="L51" s="87">
        <v>898</v>
      </c>
      <c r="M51" s="87">
        <v>555</v>
      </c>
      <c r="N51" s="115">
        <f>SUM(I51:M51)</f>
        <v>2175</v>
      </c>
      <c r="O51" s="116">
        <f>H51+N51</f>
        <v>2175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P84" sqref="P84"/>
      <selection pane="bottomLeft" activeCell="E2" sqref="E2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3"/>
      <c r="O1" s="4"/>
    </row>
    <row r="2" spans="5:16" ht="30" customHeight="1">
      <c r="E2" s="5"/>
      <c r="G2" s="168" t="s">
        <v>92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2738</v>
      </c>
      <c r="G10" s="117">
        <f>SUM(G11,G17,G20,G25,G29,G30)</f>
        <v>2778</v>
      </c>
      <c r="H10" s="118">
        <f>SUM(F10:G10)</f>
        <v>5516</v>
      </c>
      <c r="I10" s="119"/>
      <c r="J10" s="117">
        <f>SUM(J11,J17,J20,J25,J29,J30)</f>
        <v>10027</v>
      </c>
      <c r="K10" s="117">
        <f>SUM(K11,K17,K20,K25,K29,K30)</f>
        <v>6124</v>
      </c>
      <c r="L10" s="117">
        <f>SUM(L11,L17,L20,L25,L29,L30)</f>
        <v>3643</v>
      </c>
      <c r="M10" s="117">
        <f>SUM(M11,M17,M20,M25,M29,M30)</f>
        <v>3083</v>
      </c>
      <c r="N10" s="117">
        <f>SUM(N11,N17,N20,N25,N29,N30)</f>
        <v>1373</v>
      </c>
      <c r="O10" s="118">
        <f>SUM(I10:N10)</f>
        <v>24250</v>
      </c>
      <c r="P10" s="120">
        <f>SUM(O10,H10)</f>
        <v>29766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158</v>
      </c>
      <c r="G11" s="121">
        <f>SUM(G12:G16)</f>
        <v>198</v>
      </c>
      <c r="H11" s="122">
        <f aca="true" t="shared" si="0" ref="H11:H74">SUM(F11:G11)</f>
        <v>356</v>
      </c>
      <c r="I11" s="123"/>
      <c r="J11" s="121">
        <f>SUM(J12:J16)</f>
        <v>2499</v>
      </c>
      <c r="K11" s="121">
        <f>SUM(K12:K16)</f>
        <v>1576</v>
      </c>
      <c r="L11" s="121">
        <f>SUM(L12:L16)</f>
        <v>968</v>
      </c>
      <c r="M11" s="121">
        <f>SUM(M12:M16)</f>
        <v>906</v>
      </c>
      <c r="N11" s="121">
        <f>SUM(N12:N16)</f>
        <v>534</v>
      </c>
      <c r="O11" s="122">
        <f aca="true" t="shared" si="1" ref="O11:O74">SUM(I11:N11)</f>
        <v>6483</v>
      </c>
      <c r="P11" s="124">
        <f aca="true" t="shared" si="2" ref="P11:P74">SUM(O11,H11)</f>
        <v>6839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>SUM(F12:G12)</f>
        <v>0</v>
      </c>
      <c r="I12" s="83"/>
      <c r="J12" s="52">
        <v>1205</v>
      </c>
      <c r="K12" s="52">
        <v>594</v>
      </c>
      <c r="L12" s="52">
        <v>288</v>
      </c>
      <c r="M12" s="52">
        <v>214</v>
      </c>
      <c r="N12" s="52">
        <v>128</v>
      </c>
      <c r="O12" s="122">
        <f t="shared" si="1"/>
        <v>2429</v>
      </c>
      <c r="P12" s="124">
        <f t="shared" si="2"/>
        <v>2429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1</v>
      </c>
      <c r="H13" s="122">
        <f>SUM(F13:G13)</f>
        <v>1</v>
      </c>
      <c r="I13" s="83"/>
      <c r="J13" s="52">
        <v>4</v>
      </c>
      <c r="K13" s="52">
        <v>7</v>
      </c>
      <c r="L13" s="52">
        <v>19</v>
      </c>
      <c r="M13" s="52">
        <v>36</v>
      </c>
      <c r="N13" s="52">
        <v>54</v>
      </c>
      <c r="O13" s="122">
        <f t="shared" si="1"/>
        <v>120</v>
      </c>
      <c r="P13" s="124">
        <f t="shared" si="2"/>
        <v>121</v>
      </c>
    </row>
    <row r="14" spans="3:16" ht="30" customHeight="1">
      <c r="C14" s="28"/>
      <c r="D14" s="29"/>
      <c r="E14" s="31" t="s">
        <v>41</v>
      </c>
      <c r="F14" s="52">
        <v>58</v>
      </c>
      <c r="G14" s="52">
        <v>72</v>
      </c>
      <c r="H14" s="122">
        <f t="shared" si="0"/>
        <v>130</v>
      </c>
      <c r="I14" s="83"/>
      <c r="J14" s="52">
        <v>243</v>
      </c>
      <c r="K14" s="52">
        <v>156</v>
      </c>
      <c r="L14" s="52">
        <v>107</v>
      </c>
      <c r="M14" s="52">
        <v>139</v>
      </c>
      <c r="N14" s="52">
        <v>98</v>
      </c>
      <c r="O14" s="122">
        <f t="shared" si="1"/>
        <v>743</v>
      </c>
      <c r="P14" s="124">
        <f t="shared" si="2"/>
        <v>873</v>
      </c>
    </row>
    <row r="15" spans="3:16" ht="30" customHeight="1">
      <c r="C15" s="28"/>
      <c r="D15" s="29"/>
      <c r="E15" s="31" t="s">
        <v>42</v>
      </c>
      <c r="F15" s="52">
        <v>36</v>
      </c>
      <c r="G15" s="52">
        <v>58</v>
      </c>
      <c r="H15" s="122">
        <f t="shared" si="0"/>
        <v>94</v>
      </c>
      <c r="I15" s="83"/>
      <c r="J15" s="52">
        <v>167</v>
      </c>
      <c r="K15" s="52">
        <v>113</v>
      </c>
      <c r="L15" s="52">
        <v>65</v>
      </c>
      <c r="M15" s="52">
        <v>60</v>
      </c>
      <c r="N15" s="52">
        <v>32</v>
      </c>
      <c r="O15" s="122">
        <f t="shared" si="1"/>
        <v>437</v>
      </c>
      <c r="P15" s="124">
        <f t="shared" si="2"/>
        <v>531</v>
      </c>
    </row>
    <row r="16" spans="3:16" ht="30" customHeight="1">
      <c r="C16" s="28"/>
      <c r="D16" s="29"/>
      <c r="E16" s="31" t="s">
        <v>43</v>
      </c>
      <c r="F16" s="52">
        <v>64</v>
      </c>
      <c r="G16" s="52">
        <v>67</v>
      </c>
      <c r="H16" s="122">
        <f t="shared" si="0"/>
        <v>131</v>
      </c>
      <c r="I16" s="83"/>
      <c r="J16" s="52">
        <v>880</v>
      </c>
      <c r="K16" s="52">
        <v>706</v>
      </c>
      <c r="L16" s="52">
        <v>489</v>
      </c>
      <c r="M16" s="52">
        <v>457</v>
      </c>
      <c r="N16" s="52">
        <v>222</v>
      </c>
      <c r="O16" s="122">
        <f t="shared" si="1"/>
        <v>2754</v>
      </c>
      <c r="P16" s="124">
        <f t="shared" si="2"/>
        <v>2885</v>
      </c>
    </row>
    <row r="17" spans="3:16" ht="30" customHeight="1">
      <c r="C17" s="28"/>
      <c r="D17" s="32" t="s">
        <v>44</v>
      </c>
      <c r="E17" s="33"/>
      <c r="F17" s="121">
        <f>SUM(F18:F19)</f>
        <v>352</v>
      </c>
      <c r="G17" s="121">
        <f>SUM(G18:G19)</f>
        <v>283</v>
      </c>
      <c r="H17" s="122">
        <f t="shared" si="0"/>
        <v>635</v>
      </c>
      <c r="I17" s="123"/>
      <c r="J17" s="121">
        <f>SUM(J18:J19)</f>
        <v>2179</v>
      </c>
      <c r="K17" s="121">
        <f>SUM(K18:K19)</f>
        <v>1179</v>
      </c>
      <c r="L17" s="121">
        <f>SUM(L18:L19)</f>
        <v>606</v>
      </c>
      <c r="M17" s="121">
        <f>SUM(M18:M19)</f>
        <v>486</v>
      </c>
      <c r="N17" s="121">
        <f>SUM(N18:N19)</f>
        <v>159</v>
      </c>
      <c r="O17" s="122">
        <f t="shared" si="1"/>
        <v>4609</v>
      </c>
      <c r="P17" s="124">
        <f t="shared" si="2"/>
        <v>5244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3"/>
      <c r="J18" s="52">
        <v>1643</v>
      </c>
      <c r="K18" s="52">
        <v>934</v>
      </c>
      <c r="L18" s="52">
        <v>473</v>
      </c>
      <c r="M18" s="52">
        <v>401</v>
      </c>
      <c r="N18" s="52">
        <v>142</v>
      </c>
      <c r="O18" s="122">
        <f t="shared" si="1"/>
        <v>3593</v>
      </c>
      <c r="P18" s="124">
        <f t="shared" si="2"/>
        <v>3593</v>
      </c>
    </row>
    <row r="19" spans="3:16" ht="30" customHeight="1">
      <c r="C19" s="28"/>
      <c r="D19" s="29"/>
      <c r="E19" s="31" t="s">
        <v>46</v>
      </c>
      <c r="F19" s="52">
        <v>352</v>
      </c>
      <c r="G19" s="52">
        <v>283</v>
      </c>
      <c r="H19" s="122">
        <f t="shared" si="0"/>
        <v>635</v>
      </c>
      <c r="I19" s="83"/>
      <c r="J19" s="52">
        <v>536</v>
      </c>
      <c r="K19" s="52">
        <v>245</v>
      </c>
      <c r="L19" s="52">
        <v>133</v>
      </c>
      <c r="M19" s="52">
        <v>85</v>
      </c>
      <c r="N19" s="52">
        <v>17</v>
      </c>
      <c r="O19" s="122">
        <f t="shared" si="1"/>
        <v>1016</v>
      </c>
      <c r="P19" s="124">
        <f t="shared" si="2"/>
        <v>1651</v>
      </c>
    </row>
    <row r="20" spans="3:16" ht="30" customHeight="1">
      <c r="C20" s="28"/>
      <c r="D20" s="32" t="s">
        <v>47</v>
      </c>
      <c r="E20" s="33"/>
      <c r="F20" s="121">
        <f>SUM(F21:F24)</f>
        <v>11</v>
      </c>
      <c r="G20" s="121">
        <f>SUM(G21:G24)</f>
        <v>11</v>
      </c>
      <c r="H20" s="122">
        <f t="shared" si="0"/>
        <v>22</v>
      </c>
      <c r="I20" s="123"/>
      <c r="J20" s="121">
        <f>SUM(J21:J24)</f>
        <v>139</v>
      </c>
      <c r="K20" s="121">
        <f>SUM(K21:K24)</f>
        <v>115</v>
      </c>
      <c r="L20" s="121">
        <f>SUM(L21:L24)</f>
        <v>167</v>
      </c>
      <c r="M20" s="121">
        <f>SUM(M21:M24)</f>
        <v>144</v>
      </c>
      <c r="N20" s="121">
        <f>SUM(N21:N24)</f>
        <v>51</v>
      </c>
      <c r="O20" s="122">
        <f t="shared" si="1"/>
        <v>616</v>
      </c>
      <c r="P20" s="124">
        <f t="shared" si="2"/>
        <v>638</v>
      </c>
    </row>
    <row r="21" spans="3:16" ht="30" customHeight="1">
      <c r="C21" s="28"/>
      <c r="D21" s="29"/>
      <c r="E21" s="31" t="s">
        <v>48</v>
      </c>
      <c r="F21" s="52">
        <v>7</v>
      </c>
      <c r="G21" s="52">
        <v>9</v>
      </c>
      <c r="H21" s="122">
        <f t="shared" si="0"/>
        <v>16</v>
      </c>
      <c r="I21" s="83"/>
      <c r="J21" s="52">
        <v>113</v>
      </c>
      <c r="K21" s="52">
        <v>105</v>
      </c>
      <c r="L21" s="52">
        <v>150</v>
      </c>
      <c r="M21" s="52">
        <v>134</v>
      </c>
      <c r="N21" s="52">
        <v>48</v>
      </c>
      <c r="O21" s="122">
        <f t="shared" si="1"/>
        <v>550</v>
      </c>
      <c r="P21" s="124">
        <f t="shared" si="2"/>
        <v>566</v>
      </c>
    </row>
    <row r="22" spans="3:16" ht="30" customHeight="1">
      <c r="C22" s="28"/>
      <c r="D22" s="29"/>
      <c r="E22" s="34" t="s">
        <v>49</v>
      </c>
      <c r="F22" s="52">
        <v>4</v>
      </c>
      <c r="G22" s="52">
        <v>2</v>
      </c>
      <c r="H22" s="122">
        <f t="shared" si="0"/>
        <v>6</v>
      </c>
      <c r="I22" s="83"/>
      <c r="J22" s="52">
        <v>26</v>
      </c>
      <c r="K22" s="52">
        <v>10</v>
      </c>
      <c r="L22" s="52">
        <v>17</v>
      </c>
      <c r="M22" s="52">
        <v>10</v>
      </c>
      <c r="N22" s="52">
        <v>3</v>
      </c>
      <c r="O22" s="122">
        <f t="shared" si="1"/>
        <v>66</v>
      </c>
      <c r="P22" s="124">
        <f t="shared" si="2"/>
        <v>72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971</v>
      </c>
      <c r="G25" s="121">
        <f>SUM(G26:G28)</f>
        <v>1066</v>
      </c>
      <c r="H25" s="122">
        <f t="shared" si="0"/>
        <v>2037</v>
      </c>
      <c r="I25" s="123"/>
      <c r="J25" s="121">
        <f>SUM(J26:J28)</f>
        <v>1799</v>
      </c>
      <c r="K25" s="121">
        <f>SUM(K26:K28)</f>
        <v>1406</v>
      </c>
      <c r="L25" s="121">
        <f>SUM(L26:L28)</f>
        <v>842</v>
      </c>
      <c r="M25" s="121">
        <f>SUM(M26:M28)</f>
        <v>673</v>
      </c>
      <c r="N25" s="121">
        <f>SUM(N26:N28)</f>
        <v>280</v>
      </c>
      <c r="O25" s="122">
        <f t="shared" si="1"/>
        <v>5000</v>
      </c>
      <c r="P25" s="124">
        <f t="shared" si="2"/>
        <v>7037</v>
      </c>
    </row>
    <row r="26" spans="3:16" ht="30" customHeight="1">
      <c r="C26" s="28"/>
      <c r="D26" s="29"/>
      <c r="E26" s="34" t="s">
        <v>52</v>
      </c>
      <c r="F26" s="52">
        <v>929</v>
      </c>
      <c r="G26" s="52">
        <v>1034</v>
      </c>
      <c r="H26" s="122">
        <f t="shared" si="0"/>
        <v>1963</v>
      </c>
      <c r="I26" s="83"/>
      <c r="J26" s="52">
        <v>1740</v>
      </c>
      <c r="K26" s="52">
        <v>1377</v>
      </c>
      <c r="L26" s="52">
        <v>829</v>
      </c>
      <c r="M26" s="52">
        <v>664</v>
      </c>
      <c r="N26" s="52">
        <v>279</v>
      </c>
      <c r="O26" s="122">
        <f t="shared" si="1"/>
        <v>4889</v>
      </c>
      <c r="P26" s="124">
        <f t="shared" si="2"/>
        <v>6852</v>
      </c>
    </row>
    <row r="27" spans="3:16" ht="30" customHeight="1">
      <c r="C27" s="28"/>
      <c r="D27" s="29"/>
      <c r="E27" s="34" t="s">
        <v>53</v>
      </c>
      <c r="F27" s="52">
        <v>14</v>
      </c>
      <c r="G27" s="52">
        <v>14</v>
      </c>
      <c r="H27" s="122">
        <f t="shared" si="0"/>
        <v>28</v>
      </c>
      <c r="I27" s="83"/>
      <c r="J27" s="52">
        <v>28</v>
      </c>
      <c r="K27" s="52">
        <v>16</v>
      </c>
      <c r="L27" s="52">
        <v>6</v>
      </c>
      <c r="M27" s="52">
        <v>7</v>
      </c>
      <c r="N27" s="52">
        <v>1</v>
      </c>
      <c r="O27" s="122">
        <f t="shared" si="1"/>
        <v>58</v>
      </c>
      <c r="P27" s="124">
        <f t="shared" si="2"/>
        <v>86</v>
      </c>
    </row>
    <row r="28" spans="3:16" ht="30" customHeight="1">
      <c r="C28" s="28"/>
      <c r="D28" s="29"/>
      <c r="E28" s="34" t="s">
        <v>54</v>
      </c>
      <c r="F28" s="52">
        <v>28</v>
      </c>
      <c r="G28" s="52">
        <v>18</v>
      </c>
      <c r="H28" s="122">
        <f t="shared" si="0"/>
        <v>46</v>
      </c>
      <c r="I28" s="83"/>
      <c r="J28" s="52">
        <v>31</v>
      </c>
      <c r="K28" s="52">
        <v>13</v>
      </c>
      <c r="L28" s="52">
        <v>7</v>
      </c>
      <c r="M28" s="52">
        <v>2</v>
      </c>
      <c r="N28" s="52">
        <v>0</v>
      </c>
      <c r="O28" s="122">
        <f t="shared" si="1"/>
        <v>53</v>
      </c>
      <c r="P28" s="124">
        <f t="shared" si="2"/>
        <v>99</v>
      </c>
    </row>
    <row r="29" spans="3:16" ht="30" customHeight="1">
      <c r="C29" s="28"/>
      <c r="D29" s="36" t="s">
        <v>55</v>
      </c>
      <c r="E29" s="37"/>
      <c r="F29" s="52">
        <v>22</v>
      </c>
      <c r="G29" s="52">
        <v>12</v>
      </c>
      <c r="H29" s="122">
        <f t="shared" si="0"/>
        <v>34</v>
      </c>
      <c r="I29" s="83"/>
      <c r="J29" s="52">
        <v>87</v>
      </c>
      <c r="K29" s="52">
        <v>65</v>
      </c>
      <c r="L29" s="52">
        <v>58</v>
      </c>
      <c r="M29" s="52">
        <v>58</v>
      </c>
      <c r="N29" s="52">
        <v>16</v>
      </c>
      <c r="O29" s="122">
        <f t="shared" si="1"/>
        <v>284</v>
      </c>
      <c r="P29" s="124">
        <f t="shared" si="2"/>
        <v>318</v>
      </c>
    </row>
    <row r="30" spans="3:16" ht="30" customHeight="1" thickBot="1">
      <c r="C30" s="38"/>
      <c r="D30" s="39" t="s">
        <v>56</v>
      </c>
      <c r="E30" s="40"/>
      <c r="F30" s="54">
        <v>1224</v>
      </c>
      <c r="G30" s="54">
        <v>1208</v>
      </c>
      <c r="H30" s="125">
        <f t="shared" si="0"/>
        <v>2432</v>
      </c>
      <c r="I30" s="84"/>
      <c r="J30" s="54">
        <v>3324</v>
      </c>
      <c r="K30" s="54">
        <v>1783</v>
      </c>
      <c r="L30" s="54">
        <v>1002</v>
      </c>
      <c r="M30" s="54">
        <v>816</v>
      </c>
      <c r="N30" s="54">
        <v>333</v>
      </c>
      <c r="O30" s="125">
        <f t="shared" si="1"/>
        <v>7258</v>
      </c>
      <c r="P30" s="126">
        <f t="shared" si="2"/>
        <v>9690</v>
      </c>
    </row>
    <row r="31" spans="3:16" ht="30" customHeight="1">
      <c r="C31" s="25" t="s">
        <v>57</v>
      </c>
      <c r="D31" s="41"/>
      <c r="E31" s="42"/>
      <c r="F31" s="117">
        <f>SUM(F32:F40)</f>
        <v>16</v>
      </c>
      <c r="G31" s="117">
        <f>SUM(G32:G40)</f>
        <v>17</v>
      </c>
      <c r="H31" s="118">
        <f t="shared" si="0"/>
        <v>33</v>
      </c>
      <c r="I31" s="119"/>
      <c r="J31" s="117">
        <f>SUM(J32:J40)</f>
        <v>1221</v>
      </c>
      <c r="K31" s="117">
        <f>SUM(K32:K40)</f>
        <v>780</v>
      </c>
      <c r="L31" s="117">
        <f>SUM(L32:L40)</f>
        <v>622</v>
      </c>
      <c r="M31" s="117">
        <f>SUM(M32:M40)</f>
        <v>589</v>
      </c>
      <c r="N31" s="117">
        <f>SUM(N32:N40)</f>
        <v>303</v>
      </c>
      <c r="O31" s="118">
        <f t="shared" si="1"/>
        <v>3515</v>
      </c>
      <c r="P31" s="120">
        <f t="shared" si="2"/>
        <v>3548</v>
      </c>
    </row>
    <row r="32" spans="3:16" ht="30" customHeight="1">
      <c r="C32" s="43"/>
      <c r="D32" s="36" t="s">
        <v>58</v>
      </c>
      <c r="E32" s="37"/>
      <c r="F32" s="88">
        <v>0</v>
      </c>
      <c r="G32" s="88">
        <v>0</v>
      </c>
      <c r="H32" s="127">
        <f t="shared" si="0"/>
        <v>0</v>
      </c>
      <c r="I32" s="53"/>
      <c r="J32" s="88">
        <v>87</v>
      </c>
      <c r="K32" s="88">
        <v>143</v>
      </c>
      <c r="L32" s="88">
        <v>108</v>
      </c>
      <c r="M32" s="88">
        <v>85</v>
      </c>
      <c r="N32" s="88">
        <v>18</v>
      </c>
      <c r="O32" s="127">
        <f t="shared" si="1"/>
        <v>441</v>
      </c>
      <c r="P32" s="128">
        <f t="shared" si="2"/>
        <v>441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0</v>
      </c>
      <c r="P33" s="124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848</v>
      </c>
      <c r="K34" s="52">
        <v>437</v>
      </c>
      <c r="L34" s="52">
        <v>235</v>
      </c>
      <c r="M34" s="52">
        <v>121</v>
      </c>
      <c r="N34" s="52">
        <v>46</v>
      </c>
      <c r="O34" s="122">
        <f t="shared" si="1"/>
        <v>1687</v>
      </c>
      <c r="P34" s="124">
        <f t="shared" si="2"/>
        <v>1687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</v>
      </c>
      <c r="H35" s="121">
        <f t="shared" si="0"/>
        <v>2</v>
      </c>
      <c r="I35" s="83"/>
      <c r="J35" s="52">
        <v>41</v>
      </c>
      <c r="K35" s="52">
        <v>34</v>
      </c>
      <c r="L35" s="52">
        <v>43</v>
      </c>
      <c r="M35" s="52">
        <v>24</v>
      </c>
      <c r="N35" s="52">
        <v>20</v>
      </c>
      <c r="O35" s="122">
        <f t="shared" si="1"/>
        <v>162</v>
      </c>
      <c r="P35" s="124">
        <f t="shared" si="2"/>
        <v>164</v>
      </c>
    </row>
    <row r="36" spans="3:16" ht="30" customHeight="1">
      <c r="C36" s="28"/>
      <c r="D36" s="36" t="s">
        <v>61</v>
      </c>
      <c r="E36" s="37"/>
      <c r="F36" s="52">
        <v>16</v>
      </c>
      <c r="G36" s="52">
        <v>14</v>
      </c>
      <c r="H36" s="121">
        <f t="shared" si="0"/>
        <v>30</v>
      </c>
      <c r="I36" s="83"/>
      <c r="J36" s="52">
        <v>104</v>
      </c>
      <c r="K36" s="52">
        <v>60</v>
      </c>
      <c r="L36" s="52">
        <v>52</v>
      </c>
      <c r="M36" s="52">
        <v>27</v>
      </c>
      <c r="N36" s="52">
        <v>5</v>
      </c>
      <c r="O36" s="122">
        <f t="shared" si="1"/>
        <v>248</v>
      </c>
      <c r="P36" s="124">
        <f t="shared" si="2"/>
        <v>278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1</v>
      </c>
      <c r="H37" s="121">
        <f t="shared" si="0"/>
        <v>1</v>
      </c>
      <c r="I37" s="53"/>
      <c r="J37" s="52">
        <v>135</v>
      </c>
      <c r="K37" s="52">
        <v>98</v>
      </c>
      <c r="L37" s="52">
        <v>91</v>
      </c>
      <c r="M37" s="52">
        <v>58</v>
      </c>
      <c r="N37" s="52">
        <v>31</v>
      </c>
      <c r="O37" s="122">
        <f t="shared" si="1"/>
        <v>413</v>
      </c>
      <c r="P37" s="124">
        <f t="shared" si="2"/>
        <v>414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95" t="s">
        <v>64</v>
      </c>
      <c r="E39" s="196"/>
      <c r="F39" s="52">
        <v>0</v>
      </c>
      <c r="G39" s="52">
        <v>0</v>
      </c>
      <c r="H39" s="122">
        <f t="shared" si="0"/>
        <v>0</v>
      </c>
      <c r="I39" s="53"/>
      <c r="J39" s="52">
        <v>1</v>
      </c>
      <c r="K39" s="52">
        <v>3</v>
      </c>
      <c r="L39" s="52">
        <v>91</v>
      </c>
      <c r="M39" s="52">
        <v>262</v>
      </c>
      <c r="N39" s="52">
        <v>180</v>
      </c>
      <c r="O39" s="122">
        <f t="shared" si="1"/>
        <v>537</v>
      </c>
      <c r="P39" s="124">
        <f t="shared" si="2"/>
        <v>537</v>
      </c>
    </row>
    <row r="40" spans="3:16" ht="30" customHeight="1" thickBot="1">
      <c r="C40" s="38"/>
      <c r="D40" s="197" t="s">
        <v>65</v>
      </c>
      <c r="E40" s="198"/>
      <c r="F40" s="89">
        <v>0</v>
      </c>
      <c r="G40" s="89">
        <v>0</v>
      </c>
      <c r="H40" s="129">
        <f t="shared" si="0"/>
        <v>0</v>
      </c>
      <c r="I40" s="55"/>
      <c r="J40" s="89">
        <v>5</v>
      </c>
      <c r="K40" s="89">
        <v>5</v>
      </c>
      <c r="L40" s="89">
        <v>2</v>
      </c>
      <c r="M40" s="89">
        <v>12</v>
      </c>
      <c r="N40" s="89">
        <v>3</v>
      </c>
      <c r="O40" s="129">
        <f t="shared" si="1"/>
        <v>27</v>
      </c>
      <c r="P40" s="130">
        <f t="shared" si="2"/>
        <v>27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169</v>
      </c>
      <c r="K41" s="117">
        <f>SUM(K42:K45)</f>
        <v>158</v>
      </c>
      <c r="L41" s="117">
        <f>SUM(L42:L45)</f>
        <v>408</v>
      </c>
      <c r="M41" s="117">
        <f>SUM(M42:M45)</f>
        <v>914</v>
      </c>
      <c r="N41" s="117">
        <f>SUM(N42:N45)</f>
        <v>570</v>
      </c>
      <c r="O41" s="118">
        <f t="shared" si="1"/>
        <v>2219</v>
      </c>
      <c r="P41" s="120">
        <f t="shared" si="2"/>
        <v>2219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3</v>
      </c>
      <c r="K42" s="52">
        <v>7</v>
      </c>
      <c r="L42" s="52">
        <v>193</v>
      </c>
      <c r="M42" s="52">
        <v>513</v>
      </c>
      <c r="N42" s="52">
        <v>338</v>
      </c>
      <c r="O42" s="132">
        <f t="shared" si="1"/>
        <v>1054</v>
      </c>
      <c r="P42" s="124">
        <f t="shared" si="2"/>
        <v>1054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163</v>
      </c>
      <c r="K43" s="52">
        <v>140</v>
      </c>
      <c r="L43" s="52">
        <v>168</v>
      </c>
      <c r="M43" s="52">
        <v>222</v>
      </c>
      <c r="N43" s="52">
        <v>105</v>
      </c>
      <c r="O43" s="132">
        <f t="shared" si="1"/>
        <v>798</v>
      </c>
      <c r="P43" s="124">
        <f t="shared" si="2"/>
        <v>798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33">
        <f t="shared" si="0"/>
        <v>0</v>
      </c>
      <c r="I44" s="53"/>
      <c r="J44" s="52">
        <v>0</v>
      </c>
      <c r="K44" s="52">
        <v>1</v>
      </c>
      <c r="L44" s="52">
        <v>7</v>
      </c>
      <c r="M44" s="52">
        <v>16</v>
      </c>
      <c r="N44" s="52">
        <v>7</v>
      </c>
      <c r="O44" s="132">
        <f t="shared" si="1"/>
        <v>31</v>
      </c>
      <c r="P44" s="124">
        <f t="shared" si="2"/>
        <v>31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3</v>
      </c>
      <c r="K45" s="54">
        <v>10</v>
      </c>
      <c r="L45" s="54">
        <v>40</v>
      </c>
      <c r="M45" s="54">
        <v>163</v>
      </c>
      <c r="N45" s="54">
        <v>120</v>
      </c>
      <c r="O45" s="134">
        <f t="shared" si="1"/>
        <v>336</v>
      </c>
      <c r="P45" s="126">
        <f t="shared" si="2"/>
        <v>336</v>
      </c>
    </row>
    <row r="46" spans="3:16" ht="30" customHeight="1" thickBot="1">
      <c r="C46" s="199" t="s">
        <v>70</v>
      </c>
      <c r="D46" s="200"/>
      <c r="E46" s="201"/>
      <c r="F46" s="135">
        <f>SUM(F10,F31,F41)</f>
        <v>2754</v>
      </c>
      <c r="G46" s="135">
        <f>SUM(G10,G31,G41)</f>
        <v>2795</v>
      </c>
      <c r="H46" s="136">
        <f t="shared" si="0"/>
        <v>5549</v>
      </c>
      <c r="I46" s="137"/>
      <c r="J46" s="135">
        <f>SUM(J10,J31,J41)</f>
        <v>11417</v>
      </c>
      <c r="K46" s="135">
        <f>SUM(K10,K31,K41)</f>
        <v>7062</v>
      </c>
      <c r="L46" s="135">
        <f>SUM(L10,L31,L41)</f>
        <v>4673</v>
      </c>
      <c r="M46" s="135">
        <f>SUM(M10,M31,M41)</f>
        <v>4586</v>
      </c>
      <c r="N46" s="135">
        <f>SUM(N10,N31,N41)</f>
        <v>2246</v>
      </c>
      <c r="O46" s="136">
        <f t="shared" si="1"/>
        <v>29984</v>
      </c>
      <c r="P46" s="138">
        <f t="shared" si="2"/>
        <v>35533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2408542</v>
      </c>
      <c r="G48" s="117">
        <f>SUM(G49,G55,G58,G63,G67,G68)</f>
        <v>3279054</v>
      </c>
      <c r="H48" s="118">
        <f t="shared" si="0"/>
        <v>5687596</v>
      </c>
      <c r="I48" s="119"/>
      <c r="J48" s="117">
        <f>SUM(J49,J55,J58,J63,J67,J68)</f>
        <v>30094162</v>
      </c>
      <c r="K48" s="117">
        <f>SUM(K49,K55,K58,K63,K67,K68)</f>
        <v>21118308</v>
      </c>
      <c r="L48" s="117">
        <f>SUM(L49,L55,L58,L63,L67,L68)</f>
        <v>16992480</v>
      </c>
      <c r="M48" s="117">
        <f>SUM(M49,M55,M58,M63,M67,M68)</f>
        <v>17282077</v>
      </c>
      <c r="N48" s="117">
        <f>SUM(N49,N55,N58,N63,N67,N68)</f>
        <v>8778583</v>
      </c>
      <c r="O48" s="118">
        <f t="shared" si="1"/>
        <v>94265610</v>
      </c>
      <c r="P48" s="120">
        <f t="shared" si="2"/>
        <v>99953206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287916</v>
      </c>
      <c r="G49" s="121">
        <f>SUM(G50:G54)</f>
        <v>554662</v>
      </c>
      <c r="H49" s="122">
        <f t="shared" si="0"/>
        <v>842578</v>
      </c>
      <c r="I49" s="123"/>
      <c r="J49" s="121">
        <f>SUM(J50:J54)</f>
        <v>6590554</v>
      </c>
      <c r="K49" s="121">
        <f>SUM(K50:K54)</f>
        <v>3978352</v>
      </c>
      <c r="L49" s="121">
        <f>SUM(L50:L54)</f>
        <v>3157619</v>
      </c>
      <c r="M49" s="121">
        <f>SUM(M50:M54)</f>
        <v>3440115</v>
      </c>
      <c r="N49" s="121">
        <f>SUM(N50:N54)</f>
        <v>3165124</v>
      </c>
      <c r="O49" s="122">
        <f t="shared" si="1"/>
        <v>20331764</v>
      </c>
      <c r="P49" s="124">
        <f t="shared" si="2"/>
        <v>21174342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3"/>
      <c r="J50" s="52">
        <v>4070806</v>
      </c>
      <c r="K50" s="52">
        <v>2188585</v>
      </c>
      <c r="L50" s="52">
        <v>1854867</v>
      </c>
      <c r="M50" s="52">
        <v>1883150</v>
      </c>
      <c r="N50" s="52">
        <v>1832909</v>
      </c>
      <c r="O50" s="132">
        <f t="shared" si="1"/>
        <v>11830317</v>
      </c>
      <c r="P50" s="124">
        <f t="shared" si="2"/>
        <v>11830317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3694</v>
      </c>
      <c r="H51" s="122">
        <f t="shared" si="0"/>
        <v>3694</v>
      </c>
      <c r="I51" s="83"/>
      <c r="J51" s="52">
        <v>19339</v>
      </c>
      <c r="K51" s="52">
        <v>54597</v>
      </c>
      <c r="L51" s="52">
        <v>109608</v>
      </c>
      <c r="M51" s="52">
        <v>284934</v>
      </c>
      <c r="N51" s="52">
        <v>451291</v>
      </c>
      <c r="O51" s="132">
        <f t="shared" si="1"/>
        <v>919769</v>
      </c>
      <c r="P51" s="124">
        <f t="shared" si="2"/>
        <v>923463</v>
      </c>
    </row>
    <row r="52" spans="3:16" ht="30" customHeight="1">
      <c r="C52" s="28"/>
      <c r="D52" s="29"/>
      <c r="E52" s="31" t="s">
        <v>41</v>
      </c>
      <c r="F52" s="52">
        <v>139972</v>
      </c>
      <c r="G52" s="52">
        <v>252511</v>
      </c>
      <c r="H52" s="122">
        <f t="shared" si="0"/>
        <v>392483</v>
      </c>
      <c r="I52" s="83"/>
      <c r="J52" s="52">
        <v>1030020</v>
      </c>
      <c r="K52" s="52">
        <v>692994</v>
      </c>
      <c r="L52" s="52">
        <v>494328</v>
      </c>
      <c r="M52" s="52">
        <v>641611</v>
      </c>
      <c r="N52" s="52">
        <v>547283</v>
      </c>
      <c r="O52" s="132">
        <f t="shared" si="1"/>
        <v>3406236</v>
      </c>
      <c r="P52" s="124">
        <f t="shared" si="2"/>
        <v>3798719</v>
      </c>
    </row>
    <row r="53" spans="3:16" ht="30" customHeight="1">
      <c r="C53" s="28"/>
      <c r="D53" s="29"/>
      <c r="E53" s="31" t="s">
        <v>42</v>
      </c>
      <c r="F53" s="52">
        <v>93683</v>
      </c>
      <c r="G53" s="52">
        <v>230972</v>
      </c>
      <c r="H53" s="122">
        <f t="shared" si="0"/>
        <v>324655</v>
      </c>
      <c r="I53" s="83"/>
      <c r="J53" s="52">
        <v>742894</v>
      </c>
      <c r="K53" s="52">
        <v>465668</v>
      </c>
      <c r="L53" s="52">
        <v>308598</v>
      </c>
      <c r="M53" s="52">
        <v>277928</v>
      </c>
      <c r="N53" s="52">
        <v>151971</v>
      </c>
      <c r="O53" s="132">
        <f t="shared" si="1"/>
        <v>1947059</v>
      </c>
      <c r="P53" s="124">
        <f t="shared" si="2"/>
        <v>2271714</v>
      </c>
    </row>
    <row r="54" spans="3:16" ht="30" customHeight="1">
      <c r="C54" s="28"/>
      <c r="D54" s="29"/>
      <c r="E54" s="31" t="s">
        <v>43</v>
      </c>
      <c r="F54" s="52">
        <v>54261</v>
      </c>
      <c r="G54" s="52">
        <v>67485</v>
      </c>
      <c r="H54" s="122">
        <f t="shared" si="0"/>
        <v>121746</v>
      </c>
      <c r="I54" s="83"/>
      <c r="J54" s="52">
        <v>727495</v>
      </c>
      <c r="K54" s="52">
        <v>576508</v>
      </c>
      <c r="L54" s="52">
        <v>390218</v>
      </c>
      <c r="M54" s="52">
        <v>352492</v>
      </c>
      <c r="N54" s="52">
        <v>181670</v>
      </c>
      <c r="O54" s="132">
        <f t="shared" si="1"/>
        <v>2228383</v>
      </c>
      <c r="P54" s="124">
        <f t="shared" si="2"/>
        <v>2350129</v>
      </c>
    </row>
    <row r="55" spans="3:16" ht="30" customHeight="1">
      <c r="C55" s="28"/>
      <c r="D55" s="32" t="s">
        <v>44</v>
      </c>
      <c r="E55" s="33"/>
      <c r="F55" s="121">
        <f>SUM(F56:F57)</f>
        <v>851056</v>
      </c>
      <c r="G55" s="121">
        <f>SUM(G56:G57)</f>
        <v>1272835</v>
      </c>
      <c r="H55" s="122">
        <f t="shared" si="0"/>
        <v>2123891</v>
      </c>
      <c r="I55" s="123"/>
      <c r="J55" s="121">
        <f>SUM(J56:J57)</f>
        <v>15325482</v>
      </c>
      <c r="K55" s="121">
        <f>SUM(K56:K57)</f>
        <v>10669973</v>
      </c>
      <c r="L55" s="121">
        <f>SUM(L56:L57)</f>
        <v>6808588</v>
      </c>
      <c r="M55" s="121">
        <f>SUM(M56:M57)</f>
        <v>7104129</v>
      </c>
      <c r="N55" s="121">
        <f>SUM(N56:N57)</f>
        <v>3161630</v>
      </c>
      <c r="O55" s="122">
        <f t="shared" si="1"/>
        <v>43069802</v>
      </c>
      <c r="P55" s="124">
        <f t="shared" si="2"/>
        <v>45193693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3"/>
      <c r="J56" s="52">
        <v>12188550</v>
      </c>
      <c r="K56" s="52">
        <v>8827844</v>
      </c>
      <c r="L56" s="52">
        <v>5635328</v>
      </c>
      <c r="M56" s="52">
        <v>6174954</v>
      </c>
      <c r="N56" s="52">
        <v>2895929</v>
      </c>
      <c r="O56" s="122">
        <f t="shared" si="1"/>
        <v>35722605</v>
      </c>
      <c r="P56" s="124">
        <f t="shared" si="2"/>
        <v>35722605</v>
      </c>
    </row>
    <row r="57" spans="3:16" ht="30" customHeight="1">
      <c r="C57" s="28"/>
      <c r="D57" s="29"/>
      <c r="E57" s="31" t="s">
        <v>46</v>
      </c>
      <c r="F57" s="52">
        <v>851056</v>
      </c>
      <c r="G57" s="52">
        <v>1272835</v>
      </c>
      <c r="H57" s="122">
        <f t="shared" si="0"/>
        <v>2123891</v>
      </c>
      <c r="I57" s="83"/>
      <c r="J57" s="52">
        <v>3136932</v>
      </c>
      <c r="K57" s="52">
        <v>1842129</v>
      </c>
      <c r="L57" s="52">
        <v>1173260</v>
      </c>
      <c r="M57" s="52">
        <v>929175</v>
      </c>
      <c r="N57" s="52">
        <v>265701</v>
      </c>
      <c r="O57" s="122">
        <f t="shared" si="1"/>
        <v>7347197</v>
      </c>
      <c r="P57" s="124">
        <f t="shared" si="2"/>
        <v>9471088</v>
      </c>
    </row>
    <row r="58" spans="3:16" ht="30" customHeight="1">
      <c r="C58" s="28"/>
      <c r="D58" s="32" t="s">
        <v>47</v>
      </c>
      <c r="E58" s="33"/>
      <c r="F58" s="121">
        <f>SUM(F59:F62)</f>
        <v>27662</v>
      </c>
      <c r="G58" s="121">
        <f>SUM(G59:G62)</f>
        <v>40913</v>
      </c>
      <c r="H58" s="122">
        <f t="shared" si="0"/>
        <v>68575</v>
      </c>
      <c r="I58" s="123"/>
      <c r="J58" s="121">
        <f>SUM(J59:J62)</f>
        <v>818897</v>
      </c>
      <c r="K58" s="121">
        <f>SUM(K59:K62)</f>
        <v>903692</v>
      </c>
      <c r="L58" s="121">
        <f>SUM(L59:L62)</f>
        <v>2655997</v>
      </c>
      <c r="M58" s="121">
        <f>SUM(M59:M62)</f>
        <v>2845718</v>
      </c>
      <c r="N58" s="121">
        <f>SUM(N59:N62)</f>
        <v>910540</v>
      </c>
      <c r="O58" s="122">
        <f t="shared" si="1"/>
        <v>8134844</v>
      </c>
      <c r="P58" s="124">
        <f t="shared" si="2"/>
        <v>8203419</v>
      </c>
    </row>
    <row r="59" spans="3:16" ht="30" customHeight="1">
      <c r="C59" s="28"/>
      <c r="D59" s="29"/>
      <c r="E59" s="31" t="s">
        <v>48</v>
      </c>
      <c r="F59" s="52">
        <v>16836</v>
      </c>
      <c r="G59" s="52">
        <v>32781</v>
      </c>
      <c r="H59" s="122">
        <f t="shared" si="0"/>
        <v>49617</v>
      </c>
      <c r="I59" s="83"/>
      <c r="J59" s="52">
        <v>625273</v>
      </c>
      <c r="K59" s="52">
        <v>831234</v>
      </c>
      <c r="L59" s="52">
        <v>2430088</v>
      </c>
      <c r="M59" s="52">
        <v>2728675</v>
      </c>
      <c r="N59" s="52">
        <v>883346</v>
      </c>
      <c r="O59" s="122">
        <f t="shared" si="1"/>
        <v>7498616</v>
      </c>
      <c r="P59" s="124">
        <f t="shared" si="2"/>
        <v>7548233</v>
      </c>
    </row>
    <row r="60" spans="3:16" ht="30" customHeight="1">
      <c r="C60" s="28"/>
      <c r="D60" s="29"/>
      <c r="E60" s="34" t="s">
        <v>49</v>
      </c>
      <c r="F60" s="52">
        <v>10826</v>
      </c>
      <c r="G60" s="52">
        <v>8132</v>
      </c>
      <c r="H60" s="122">
        <f t="shared" si="0"/>
        <v>18958</v>
      </c>
      <c r="I60" s="83"/>
      <c r="J60" s="52">
        <v>193624</v>
      </c>
      <c r="K60" s="52">
        <v>72458</v>
      </c>
      <c r="L60" s="52">
        <v>225909</v>
      </c>
      <c r="M60" s="52">
        <v>117043</v>
      </c>
      <c r="N60" s="52">
        <v>27194</v>
      </c>
      <c r="O60" s="122">
        <f t="shared" si="1"/>
        <v>636228</v>
      </c>
      <c r="P60" s="124">
        <f t="shared" si="2"/>
        <v>655186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SUM(F64)</f>
        <v>537089</v>
      </c>
      <c r="G63" s="121">
        <f>SUM(G64)</f>
        <v>753012</v>
      </c>
      <c r="H63" s="122">
        <f t="shared" si="0"/>
        <v>1290101</v>
      </c>
      <c r="I63" s="123"/>
      <c r="J63" s="121">
        <f>SUM(J64)</f>
        <v>1445354</v>
      </c>
      <c r="K63" s="121">
        <f>SUM(K64)</f>
        <v>1931154</v>
      </c>
      <c r="L63" s="121">
        <f>SUM(L64)</f>
        <v>1406919</v>
      </c>
      <c r="M63" s="121">
        <f>SUM(M64)</f>
        <v>1177900</v>
      </c>
      <c r="N63" s="121">
        <f>SUM(N64)</f>
        <v>600555</v>
      </c>
      <c r="O63" s="122">
        <f t="shared" si="1"/>
        <v>6561882</v>
      </c>
      <c r="P63" s="124">
        <f t="shared" si="2"/>
        <v>7851983</v>
      </c>
    </row>
    <row r="64" spans="3:16" ht="30" customHeight="1">
      <c r="C64" s="28"/>
      <c r="D64" s="29"/>
      <c r="E64" s="34" t="s">
        <v>52</v>
      </c>
      <c r="F64" s="52">
        <v>537089</v>
      </c>
      <c r="G64" s="52">
        <v>753012</v>
      </c>
      <c r="H64" s="122">
        <f t="shared" si="0"/>
        <v>1290101</v>
      </c>
      <c r="I64" s="83"/>
      <c r="J64" s="52">
        <v>1445354</v>
      </c>
      <c r="K64" s="52">
        <v>1931154</v>
      </c>
      <c r="L64" s="52">
        <v>1406919</v>
      </c>
      <c r="M64" s="52">
        <v>1177900</v>
      </c>
      <c r="N64" s="52">
        <v>600555</v>
      </c>
      <c r="O64" s="122">
        <f t="shared" si="1"/>
        <v>6561882</v>
      </c>
      <c r="P64" s="124">
        <f t="shared" si="2"/>
        <v>7851983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22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22">
        <f t="shared" si="1"/>
        <v>0</v>
      </c>
      <c r="P65" s="124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22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22">
        <f t="shared" si="1"/>
        <v>0</v>
      </c>
      <c r="P66" s="124">
        <f t="shared" si="2"/>
        <v>0</v>
      </c>
    </row>
    <row r="67" spans="3:16" ht="30" customHeight="1">
      <c r="C67" s="28"/>
      <c r="D67" s="36" t="s">
        <v>55</v>
      </c>
      <c r="E67" s="37"/>
      <c r="F67" s="52">
        <v>152207</v>
      </c>
      <c r="G67" s="52">
        <v>115628</v>
      </c>
      <c r="H67" s="122">
        <f t="shared" si="0"/>
        <v>267835</v>
      </c>
      <c r="I67" s="83"/>
      <c r="J67" s="52">
        <v>1569623</v>
      </c>
      <c r="K67" s="52">
        <v>1300060</v>
      </c>
      <c r="L67" s="52">
        <v>1322143</v>
      </c>
      <c r="M67" s="52">
        <v>1405324</v>
      </c>
      <c r="N67" s="52">
        <v>424432</v>
      </c>
      <c r="O67" s="122">
        <f t="shared" si="1"/>
        <v>6021582</v>
      </c>
      <c r="P67" s="124">
        <f t="shared" si="2"/>
        <v>6289417</v>
      </c>
    </row>
    <row r="68" spans="3:16" ht="30" customHeight="1" thickBot="1">
      <c r="C68" s="38"/>
      <c r="D68" s="39" t="s">
        <v>56</v>
      </c>
      <c r="E68" s="40"/>
      <c r="F68" s="54">
        <v>552612</v>
      </c>
      <c r="G68" s="54">
        <v>542004</v>
      </c>
      <c r="H68" s="125">
        <f t="shared" si="0"/>
        <v>1094616</v>
      </c>
      <c r="I68" s="84"/>
      <c r="J68" s="54">
        <v>4344252</v>
      </c>
      <c r="K68" s="54">
        <v>2335077</v>
      </c>
      <c r="L68" s="54">
        <v>1641214</v>
      </c>
      <c r="M68" s="54">
        <v>1308891</v>
      </c>
      <c r="N68" s="54">
        <v>516302</v>
      </c>
      <c r="O68" s="125">
        <f t="shared" si="1"/>
        <v>10145736</v>
      </c>
      <c r="P68" s="126">
        <f t="shared" si="2"/>
        <v>11240352</v>
      </c>
    </row>
    <row r="69" spans="3:16" ht="30" customHeight="1">
      <c r="C69" s="25" t="s">
        <v>57</v>
      </c>
      <c r="D69" s="41"/>
      <c r="E69" s="42"/>
      <c r="F69" s="117">
        <f>SUM(F70:F78)</f>
        <v>85117</v>
      </c>
      <c r="G69" s="117">
        <f>SUM(G70:G78)</f>
        <v>173796</v>
      </c>
      <c r="H69" s="118">
        <f t="shared" si="0"/>
        <v>258913</v>
      </c>
      <c r="I69" s="119"/>
      <c r="J69" s="117">
        <f>SUM(J70:J78)</f>
        <v>12254288</v>
      </c>
      <c r="K69" s="117">
        <f>SUM(K70:K78)</f>
        <v>10721976</v>
      </c>
      <c r="L69" s="117">
        <f>SUM(L70:L78)</f>
        <v>12548955</v>
      </c>
      <c r="M69" s="117">
        <f>SUM(M70:M78)</f>
        <v>15695118</v>
      </c>
      <c r="N69" s="117">
        <f>SUM(N70:N78)</f>
        <v>9133155</v>
      </c>
      <c r="O69" s="118">
        <f t="shared" si="1"/>
        <v>60353492</v>
      </c>
      <c r="P69" s="120">
        <f t="shared" si="2"/>
        <v>60612405</v>
      </c>
    </row>
    <row r="70" spans="3:16" ht="30" customHeight="1">
      <c r="C70" s="43"/>
      <c r="D70" s="36" t="s">
        <v>58</v>
      </c>
      <c r="E70" s="37"/>
      <c r="F70" s="88">
        <v>0</v>
      </c>
      <c r="G70" s="88">
        <v>0</v>
      </c>
      <c r="H70" s="127">
        <f t="shared" si="0"/>
        <v>0</v>
      </c>
      <c r="I70" s="53"/>
      <c r="J70" s="88">
        <v>662752</v>
      </c>
      <c r="K70" s="88">
        <v>1860928</v>
      </c>
      <c r="L70" s="88">
        <v>2090927</v>
      </c>
      <c r="M70" s="88">
        <v>2000817</v>
      </c>
      <c r="N70" s="88">
        <v>462415</v>
      </c>
      <c r="O70" s="127">
        <f t="shared" si="1"/>
        <v>7077839</v>
      </c>
      <c r="P70" s="128">
        <f t="shared" si="2"/>
        <v>7077839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0</v>
      </c>
      <c r="P71" s="124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5868060</v>
      </c>
      <c r="K72" s="52">
        <v>4192645</v>
      </c>
      <c r="L72" s="52">
        <v>2854118</v>
      </c>
      <c r="M72" s="52">
        <v>2037535</v>
      </c>
      <c r="N72" s="52">
        <v>834453</v>
      </c>
      <c r="O72" s="122">
        <f t="shared" si="1"/>
        <v>15786811</v>
      </c>
      <c r="P72" s="124">
        <f t="shared" si="2"/>
        <v>15786811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20079</v>
      </c>
      <c r="H73" s="121">
        <f t="shared" si="0"/>
        <v>20079</v>
      </c>
      <c r="I73" s="83"/>
      <c r="J73" s="52">
        <v>437357</v>
      </c>
      <c r="K73" s="52">
        <v>429579</v>
      </c>
      <c r="L73" s="52">
        <v>802703</v>
      </c>
      <c r="M73" s="52">
        <v>449831</v>
      </c>
      <c r="N73" s="52">
        <v>507280</v>
      </c>
      <c r="O73" s="122">
        <f t="shared" si="1"/>
        <v>2626750</v>
      </c>
      <c r="P73" s="124">
        <f t="shared" si="2"/>
        <v>2646829</v>
      </c>
    </row>
    <row r="74" spans="3:16" ht="30" customHeight="1">
      <c r="C74" s="28"/>
      <c r="D74" s="36" t="s">
        <v>61</v>
      </c>
      <c r="E74" s="37"/>
      <c r="F74" s="52">
        <v>85117</v>
      </c>
      <c r="G74" s="52">
        <v>127762</v>
      </c>
      <c r="H74" s="121">
        <f t="shared" si="0"/>
        <v>212879</v>
      </c>
      <c r="I74" s="83"/>
      <c r="J74" s="52">
        <v>1465644</v>
      </c>
      <c r="K74" s="52">
        <v>1184818</v>
      </c>
      <c r="L74" s="52">
        <v>1319651</v>
      </c>
      <c r="M74" s="52">
        <v>721719</v>
      </c>
      <c r="N74" s="52">
        <v>144561</v>
      </c>
      <c r="O74" s="122">
        <f t="shared" si="1"/>
        <v>4836393</v>
      </c>
      <c r="P74" s="124">
        <f t="shared" si="2"/>
        <v>5049272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25955</v>
      </c>
      <c r="H75" s="121">
        <f aca="true" t="shared" si="3" ref="H75:H84">SUM(F75:G75)</f>
        <v>25955</v>
      </c>
      <c r="I75" s="53"/>
      <c r="J75" s="52">
        <v>3713509</v>
      </c>
      <c r="K75" s="52">
        <v>2871165</v>
      </c>
      <c r="L75" s="52">
        <v>2730163</v>
      </c>
      <c r="M75" s="52">
        <v>1649287</v>
      </c>
      <c r="N75" s="52">
        <v>932235</v>
      </c>
      <c r="O75" s="122">
        <f aca="true" t="shared" si="4" ref="O75:O84">SUM(I75:N75)</f>
        <v>11896359</v>
      </c>
      <c r="P75" s="124">
        <f aca="true" t="shared" si="5" ref="P75:P84">SUM(O75,H75)</f>
        <v>11922314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95" t="s">
        <v>64</v>
      </c>
      <c r="E77" s="196"/>
      <c r="F77" s="52">
        <v>0</v>
      </c>
      <c r="G77" s="52">
        <v>0</v>
      </c>
      <c r="H77" s="122">
        <f t="shared" si="3"/>
        <v>0</v>
      </c>
      <c r="I77" s="53"/>
      <c r="J77" s="52">
        <v>27563</v>
      </c>
      <c r="K77" s="52">
        <v>89431</v>
      </c>
      <c r="L77" s="52">
        <v>2688371</v>
      </c>
      <c r="M77" s="52">
        <v>8449221</v>
      </c>
      <c r="N77" s="52">
        <v>6133901</v>
      </c>
      <c r="O77" s="122">
        <f t="shared" si="4"/>
        <v>17388487</v>
      </c>
      <c r="P77" s="124">
        <f t="shared" si="5"/>
        <v>17388487</v>
      </c>
    </row>
    <row r="78" spans="3:16" ht="30" customHeight="1" thickBot="1">
      <c r="C78" s="38"/>
      <c r="D78" s="197" t="s">
        <v>65</v>
      </c>
      <c r="E78" s="198"/>
      <c r="F78" s="89">
        <v>0</v>
      </c>
      <c r="G78" s="89">
        <v>0</v>
      </c>
      <c r="H78" s="129">
        <f t="shared" si="3"/>
        <v>0</v>
      </c>
      <c r="I78" s="55"/>
      <c r="J78" s="89">
        <v>79403</v>
      </c>
      <c r="K78" s="89">
        <v>93410</v>
      </c>
      <c r="L78" s="89">
        <v>63022</v>
      </c>
      <c r="M78" s="89">
        <v>386708</v>
      </c>
      <c r="N78" s="89">
        <v>118310</v>
      </c>
      <c r="O78" s="129">
        <f t="shared" si="4"/>
        <v>740853</v>
      </c>
      <c r="P78" s="130">
        <f t="shared" si="5"/>
        <v>740853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4304173</v>
      </c>
      <c r="K79" s="117">
        <f>SUM(K80:K83)</f>
        <v>4775747</v>
      </c>
      <c r="L79" s="117">
        <f>SUM(L80:L83)</f>
        <v>11759386</v>
      </c>
      <c r="M79" s="117">
        <f>SUM(M80:M83)</f>
        <v>29351885</v>
      </c>
      <c r="N79" s="117">
        <f>SUM(N80:N83)</f>
        <v>19806971</v>
      </c>
      <c r="O79" s="118">
        <f t="shared" si="4"/>
        <v>69998162</v>
      </c>
      <c r="P79" s="120">
        <f t="shared" si="5"/>
        <v>69998162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64084</v>
      </c>
      <c r="K80" s="52">
        <v>180583</v>
      </c>
      <c r="L80" s="52">
        <v>5171624</v>
      </c>
      <c r="M80" s="52">
        <v>15266829</v>
      </c>
      <c r="N80" s="52">
        <v>10924337</v>
      </c>
      <c r="O80" s="132">
        <f t="shared" si="4"/>
        <v>31607457</v>
      </c>
      <c r="P80" s="124">
        <f t="shared" si="5"/>
        <v>31607457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4179639</v>
      </c>
      <c r="K81" s="52">
        <v>4288114</v>
      </c>
      <c r="L81" s="52">
        <v>5187532</v>
      </c>
      <c r="M81" s="52">
        <v>7413149</v>
      </c>
      <c r="N81" s="52">
        <v>3797547</v>
      </c>
      <c r="O81" s="132">
        <f t="shared" si="4"/>
        <v>24865981</v>
      </c>
      <c r="P81" s="124">
        <f t="shared" si="5"/>
        <v>24865981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26462</v>
      </c>
      <c r="L82" s="52">
        <v>213950</v>
      </c>
      <c r="M82" s="52">
        <v>532859</v>
      </c>
      <c r="N82" s="52">
        <v>242440</v>
      </c>
      <c r="O82" s="132">
        <f t="shared" si="4"/>
        <v>1015711</v>
      </c>
      <c r="P82" s="124">
        <f t="shared" si="5"/>
        <v>1015711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60450</v>
      </c>
      <c r="K83" s="54">
        <v>280588</v>
      </c>
      <c r="L83" s="54">
        <v>1186280</v>
      </c>
      <c r="M83" s="54">
        <v>6139048</v>
      </c>
      <c r="N83" s="54">
        <v>4842647</v>
      </c>
      <c r="O83" s="134">
        <f t="shared" si="4"/>
        <v>12509013</v>
      </c>
      <c r="P83" s="126">
        <f t="shared" si="5"/>
        <v>12509013</v>
      </c>
    </row>
    <row r="84" spans="3:16" ht="30" customHeight="1" thickBot="1">
      <c r="C84" s="199" t="s">
        <v>70</v>
      </c>
      <c r="D84" s="200"/>
      <c r="E84" s="200"/>
      <c r="F84" s="135">
        <f>SUM(F48,F69,F79)</f>
        <v>2493659</v>
      </c>
      <c r="G84" s="135">
        <f>SUM(G48,G69,G79)</f>
        <v>3452850</v>
      </c>
      <c r="H84" s="136">
        <f t="shared" si="3"/>
        <v>5946509</v>
      </c>
      <c r="I84" s="137"/>
      <c r="J84" s="135">
        <f>SUM(J48,J69,J79)</f>
        <v>46652623</v>
      </c>
      <c r="K84" s="135">
        <f>SUM(K48,K69,K79)</f>
        <v>36616031</v>
      </c>
      <c r="L84" s="135">
        <f>SUM(L48,L69,L79)</f>
        <v>41300821</v>
      </c>
      <c r="M84" s="135">
        <f>SUM(M48,M69,M79)</f>
        <v>62329080</v>
      </c>
      <c r="N84" s="135">
        <f>SUM(N48,N69,N79)</f>
        <v>37718709</v>
      </c>
      <c r="O84" s="136">
        <f t="shared" si="4"/>
        <v>224617264</v>
      </c>
      <c r="P84" s="138">
        <f t="shared" si="5"/>
        <v>230563773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1" sqref="E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84" t="s">
        <v>21</v>
      </c>
      <c r="H1" s="184"/>
      <c r="I1" s="184"/>
      <c r="J1" s="184"/>
      <c r="K1" s="184"/>
      <c r="L1" s="184"/>
      <c r="M1" s="184"/>
      <c r="N1" s="103"/>
      <c r="O1" s="4"/>
    </row>
    <row r="2" spans="5:16" ht="30" customHeight="1">
      <c r="E2" s="5"/>
      <c r="G2" s="168" t="s">
        <v>92</v>
      </c>
      <c r="H2" s="168"/>
      <c r="I2" s="168"/>
      <c r="J2" s="168"/>
      <c r="K2" s="168"/>
      <c r="L2" s="168"/>
      <c r="M2" s="168"/>
      <c r="N2" s="6"/>
      <c r="O2" s="161">
        <v>41086</v>
      </c>
      <c r="P2" s="161"/>
    </row>
    <row r="3" spans="5:17" ht="24.75" customHeight="1">
      <c r="E3" s="7"/>
      <c r="F3" s="8"/>
      <c r="N3" s="9"/>
      <c r="O3" s="161"/>
      <c r="P3" s="161"/>
      <c r="Q3" s="10"/>
    </row>
    <row r="4" spans="3:17" ht="24.75" customHeight="1">
      <c r="C4" s="11"/>
      <c r="N4" s="7"/>
      <c r="O4" s="161" t="s">
        <v>31</v>
      </c>
      <c r="P4" s="161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85" t="s">
        <v>32</v>
      </c>
      <c r="D7" s="186"/>
      <c r="E7" s="186"/>
      <c r="F7" s="189" t="s">
        <v>33</v>
      </c>
      <c r="G7" s="190"/>
      <c r="H7" s="190"/>
      <c r="I7" s="191" t="s">
        <v>34</v>
      </c>
      <c r="J7" s="191"/>
      <c r="K7" s="191"/>
      <c r="L7" s="191"/>
      <c r="M7" s="191"/>
      <c r="N7" s="191"/>
      <c r="O7" s="192"/>
      <c r="P7" s="193" t="s">
        <v>6</v>
      </c>
      <c r="Q7" s="20"/>
    </row>
    <row r="8" spans="3:17" ht="42" customHeight="1" thickBot="1">
      <c r="C8" s="187"/>
      <c r="D8" s="188"/>
      <c r="E8" s="188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94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17">
        <f>SUM(F11,F17,F20,F25,F29,F30)</f>
        <v>27852295</v>
      </c>
      <c r="G10" s="117">
        <f>SUM(G11,G17,G20,G25,G29,G30)</f>
        <v>35354729</v>
      </c>
      <c r="H10" s="118">
        <f>SUM(F10:G10)</f>
        <v>63207024</v>
      </c>
      <c r="I10" s="119"/>
      <c r="J10" s="117">
        <f>SUM(J11,J17,J20,J25,J29,J30)</f>
        <v>304743464</v>
      </c>
      <c r="K10" s="117">
        <f>SUM(K11,K17,K20,K25,K29,K30)</f>
        <v>213114033</v>
      </c>
      <c r="L10" s="117">
        <f>SUM(L11,L17,L20,L25,L29,L30)</f>
        <v>170734534</v>
      </c>
      <c r="M10" s="117">
        <f>SUM(M11,M17,M20,M25,M29,M30)</f>
        <v>173697847</v>
      </c>
      <c r="N10" s="117">
        <f>SUM(N11,N17,N20,N25,N29,N30)</f>
        <v>88108992</v>
      </c>
      <c r="O10" s="118">
        <f>SUM(I10:N10)</f>
        <v>950398870</v>
      </c>
      <c r="P10" s="120">
        <f>SUM(O10,H10)</f>
        <v>1013605894</v>
      </c>
      <c r="Q10" s="20"/>
    </row>
    <row r="11" spans="3:16" ht="30" customHeight="1">
      <c r="C11" s="28"/>
      <c r="D11" s="29" t="s">
        <v>38</v>
      </c>
      <c r="E11" s="30"/>
      <c r="F11" s="121">
        <f>SUM(F12:F16)</f>
        <v>2879160</v>
      </c>
      <c r="G11" s="121">
        <f>SUM(G12:G16)</f>
        <v>5546620</v>
      </c>
      <c r="H11" s="122">
        <f aca="true" t="shared" si="0" ref="H11:H74">SUM(F11:G11)</f>
        <v>8425780</v>
      </c>
      <c r="I11" s="123"/>
      <c r="J11" s="121">
        <f>SUM(J12:J16)</f>
        <v>65945124</v>
      </c>
      <c r="K11" s="121">
        <f>SUM(K12:K16)</f>
        <v>39811940</v>
      </c>
      <c r="L11" s="121">
        <f>SUM(L12:L16)</f>
        <v>31636512</v>
      </c>
      <c r="M11" s="121">
        <f>SUM(M12:M16)</f>
        <v>34501121</v>
      </c>
      <c r="N11" s="121">
        <f>SUM(N12:N16)</f>
        <v>31836121</v>
      </c>
      <c r="O11" s="122">
        <f aca="true" t="shared" si="1" ref="O11:O74">SUM(I11:N11)</f>
        <v>203730818</v>
      </c>
      <c r="P11" s="124">
        <f aca="true" t="shared" si="2" ref="P11:P74">SUM(O11,H11)</f>
        <v>212156598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22">
        <f t="shared" si="0"/>
        <v>0</v>
      </c>
      <c r="I12" s="83"/>
      <c r="J12" s="52">
        <v>40746165</v>
      </c>
      <c r="K12" s="52">
        <v>21908701</v>
      </c>
      <c r="L12" s="52">
        <v>18600629</v>
      </c>
      <c r="M12" s="52">
        <v>18911891</v>
      </c>
      <c r="N12" s="52">
        <v>18459655</v>
      </c>
      <c r="O12" s="122">
        <f t="shared" si="1"/>
        <v>118627041</v>
      </c>
      <c r="P12" s="124">
        <f t="shared" si="2"/>
        <v>118627041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36940</v>
      </c>
      <c r="H13" s="122">
        <f t="shared" si="0"/>
        <v>36940</v>
      </c>
      <c r="I13" s="83"/>
      <c r="J13" s="52">
        <v>193390</v>
      </c>
      <c r="K13" s="52">
        <v>548551</v>
      </c>
      <c r="L13" s="52">
        <v>1100668</v>
      </c>
      <c r="M13" s="52">
        <v>2857943</v>
      </c>
      <c r="N13" s="52">
        <v>4560347</v>
      </c>
      <c r="O13" s="122">
        <f t="shared" si="1"/>
        <v>9260899</v>
      </c>
      <c r="P13" s="124">
        <f t="shared" si="2"/>
        <v>9297839</v>
      </c>
    </row>
    <row r="14" spans="3:16" ht="30" customHeight="1">
      <c r="C14" s="28"/>
      <c r="D14" s="29"/>
      <c r="E14" s="31" t="s">
        <v>41</v>
      </c>
      <c r="F14" s="52">
        <v>1399720</v>
      </c>
      <c r="G14" s="52">
        <v>2525110</v>
      </c>
      <c r="H14" s="122">
        <f t="shared" si="0"/>
        <v>3924830</v>
      </c>
      <c r="I14" s="83"/>
      <c r="J14" s="52">
        <v>10301679</v>
      </c>
      <c r="K14" s="52">
        <v>6932928</v>
      </c>
      <c r="L14" s="52">
        <v>4945525</v>
      </c>
      <c r="M14" s="52">
        <v>6427087</v>
      </c>
      <c r="N14" s="52">
        <v>5479709</v>
      </c>
      <c r="O14" s="122">
        <f t="shared" si="1"/>
        <v>34086928</v>
      </c>
      <c r="P14" s="124">
        <f t="shared" si="2"/>
        <v>38011758</v>
      </c>
    </row>
    <row r="15" spans="3:16" ht="30" customHeight="1">
      <c r="C15" s="28"/>
      <c r="D15" s="29"/>
      <c r="E15" s="31" t="s">
        <v>42</v>
      </c>
      <c r="F15" s="52">
        <v>936830</v>
      </c>
      <c r="G15" s="52">
        <v>2309720</v>
      </c>
      <c r="H15" s="122">
        <f t="shared" si="0"/>
        <v>3246550</v>
      </c>
      <c r="I15" s="83"/>
      <c r="J15" s="52">
        <v>7428940</v>
      </c>
      <c r="K15" s="52">
        <v>4656680</v>
      </c>
      <c r="L15" s="52">
        <v>3087510</v>
      </c>
      <c r="M15" s="52">
        <v>2779280</v>
      </c>
      <c r="N15" s="52">
        <v>1519710</v>
      </c>
      <c r="O15" s="122">
        <f t="shared" si="1"/>
        <v>19472120</v>
      </c>
      <c r="P15" s="124">
        <f t="shared" si="2"/>
        <v>22718670</v>
      </c>
    </row>
    <row r="16" spans="3:16" ht="30" customHeight="1">
      <c r="C16" s="28"/>
      <c r="D16" s="29"/>
      <c r="E16" s="31" t="s">
        <v>43</v>
      </c>
      <c r="F16" s="52">
        <v>542610</v>
      </c>
      <c r="G16" s="52">
        <v>674850</v>
      </c>
      <c r="H16" s="122">
        <f t="shared" si="0"/>
        <v>1217460</v>
      </c>
      <c r="I16" s="83"/>
      <c r="J16" s="52">
        <v>7274950</v>
      </c>
      <c r="K16" s="52">
        <v>5765080</v>
      </c>
      <c r="L16" s="52">
        <v>3902180</v>
      </c>
      <c r="M16" s="52">
        <v>3524920</v>
      </c>
      <c r="N16" s="52">
        <v>1816700</v>
      </c>
      <c r="O16" s="122">
        <f t="shared" si="1"/>
        <v>22283830</v>
      </c>
      <c r="P16" s="124">
        <f t="shared" si="2"/>
        <v>23501290</v>
      </c>
    </row>
    <row r="17" spans="3:16" ht="30" customHeight="1">
      <c r="C17" s="28"/>
      <c r="D17" s="32" t="s">
        <v>44</v>
      </c>
      <c r="E17" s="33"/>
      <c r="F17" s="121">
        <f>SUM(F18:F19)</f>
        <v>8512333</v>
      </c>
      <c r="G17" s="121">
        <f>SUM(G18:G19)</f>
        <v>12728350</v>
      </c>
      <c r="H17" s="122">
        <f t="shared" si="0"/>
        <v>21240683</v>
      </c>
      <c r="I17" s="123"/>
      <c r="J17" s="121">
        <f>SUM(J18:J19)</f>
        <v>153297025</v>
      </c>
      <c r="K17" s="121">
        <f>SUM(K18:K19)</f>
        <v>106723748</v>
      </c>
      <c r="L17" s="121">
        <f>SUM(L18:L19)</f>
        <v>68107146</v>
      </c>
      <c r="M17" s="121">
        <f>SUM(M18:M19)</f>
        <v>71064621</v>
      </c>
      <c r="N17" s="121">
        <f>SUM(N18:N19)</f>
        <v>31636551</v>
      </c>
      <c r="O17" s="122">
        <f t="shared" si="1"/>
        <v>430829091</v>
      </c>
      <c r="P17" s="124">
        <f t="shared" si="2"/>
        <v>452069774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22">
        <f t="shared" si="0"/>
        <v>0</v>
      </c>
      <c r="I18" s="83"/>
      <c r="J18" s="52">
        <v>121922061</v>
      </c>
      <c r="K18" s="52">
        <v>88291247</v>
      </c>
      <c r="L18" s="52">
        <v>56366681</v>
      </c>
      <c r="M18" s="52">
        <v>61768998</v>
      </c>
      <c r="N18" s="52">
        <v>28979541</v>
      </c>
      <c r="O18" s="122">
        <f t="shared" si="1"/>
        <v>357328528</v>
      </c>
      <c r="P18" s="124">
        <f t="shared" si="2"/>
        <v>357328528</v>
      </c>
    </row>
    <row r="19" spans="3:16" ht="30" customHeight="1">
      <c r="C19" s="28"/>
      <c r="D19" s="29"/>
      <c r="E19" s="31" t="s">
        <v>46</v>
      </c>
      <c r="F19" s="52">
        <v>8512333</v>
      </c>
      <c r="G19" s="52">
        <v>12728350</v>
      </c>
      <c r="H19" s="122">
        <f t="shared" si="0"/>
        <v>21240683</v>
      </c>
      <c r="I19" s="83"/>
      <c r="J19" s="52">
        <v>31374964</v>
      </c>
      <c r="K19" s="52">
        <v>18432501</v>
      </c>
      <c r="L19" s="52">
        <v>11740465</v>
      </c>
      <c r="M19" s="52">
        <v>9295623</v>
      </c>
      <c r="N19" s="52">
        <v>2657010</v>
      </c>
      <c r="O19" s="122">
        <f t="shared" si="1"/>
        <v>73500563</v>
      </c>
      <c r="P19" s="124">
        <f t="shared" si="2"/>
        <v>94741246</v>
      </c>
    </row>
    <row r="20" spans="3:16" ht="30" customHeight="1">
      <c r="C20" s="28"/>
      <c r="D20" s="32" t="s">
        <v>47</v>
      </c>
      <c r="E20" s="33"/>
      <c r="F20" s="121">
        <f>SUM(F21:F24)</f>
        <v>276620</v>
      </c>
      <c r="G20" s="121">
        <f>SUM(G21:G24)</f>
        <v>409130</v>
      </c>
      <c r="H20" s="122">
        <f t="shared" si="0"/>
        <v>685750</v>
      </c>
      <c r="I20" s="123"/>
      <c r="J20" s="121">
        <f>SUM(J21:J24)</f>
        <v>8193879</v>
      </c>
      <c r="K20" s="121">
        <f>SUM(K21:K24)</f>
        <v>9036920</v>
      </c>
      <c r="L20" s="121">
        <f>SUM(L21:L24)</f>
        <v>26567208</v>
      </c>
      <c r="M20" s="121">
        <f>SUM(M21:M24)</f>
        <v>28457180</v>
      </c>
      <c r="N20" s="121">
        <f>SUM(N21:N24)</f>
        <v>9105400</v>
      </c>
      <c r="O20" s="122">
        <f t="shared" si="1"/>
        <v>81360587</v>
      </c>
      <c r="P20" s="124">
        <f t="shared" si="2"/>
        <v>82046337</v>
      </c>
    </row>
    <row r="21" spans="3:16" ht="30" customHeight="1">
      <c r="C21" s="28"/>
      <c r="D21" s="29"/>
      <c r="E21" s="31" t="s">
        <v>48</v>
      </c>
      <c r="F21" s="52">
        <v>168360</v>
      </c>
      <c r="G21" s="52">
        <v>327810</v>
      </c>
      <c r="H21" s="122">
        <f t="shared" si="0"/>
        <v>496170</v>
      </c>
      <c r="I21" s="83"/>
      <c r="J21" s="52">
        <v>6257639</v>
      </c>
      <c r="K21" s="52">
        <v>8312340</v>
      </c>
      <c r="L21" s="52">
        <v>24308118</v>
      </c>
      <c r="M21" s="52">
        <v>27286750</v>
      </c>
      <c r="N21" s="52">
        <v>8833460</v>
      </c>
      <c r="O21" s="122">
        <f t="shared" si="1"/>
        <v>74998307</v>
      </c>
      <c r="P21" s="124">
        <f t="shared" si="2"/>
        <v>75494477</v>
      </c>
    </row>
    <row r="22" spans="3:16" ht="30" customHeight="1">
      <c r="C22" s="28"/>
      <c r="D22" s="29"/>
      <c r="E22" s="34" t="s">
        <v>49</v>
      </c>
      <c r="F22" s="52">
        <v>108260</v>
      </c>
      <c r="G22" s="52">
        <v>81320</v>
      </c>
      <c r="H22" s="122">
        <f t="shared" si="0"/>
        <v>189580</v>
      </c>
      <c r="I22" s="83"/>
      <c r="J22" s="52">
        <v>1936240</v>
      </c>
      <c r="K22" s="52">
        <v>724580</v>
      </c>
      <c r="L22" s="52">
        <v>2259090</v>
      </c>
      <c r="M22" s="52">
        <v>1170430</v>
      </c>
      <c r="N22" s="52">
        <v>271940</v>
      </c>
      <c r="O22" s="122">
        <f t="shared" si="1"/>
        <v>6362280</v>
      </c>
      <c r="P22" s="124">
        <f t="shared" si="2"/>
        <v>6551860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22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22">
        <f t="shared" si="1"/>
        <v>0</v>
      </c>
      <c r="P23" s="124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22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22">
        <f t="shared" si="1"/>
        <v>0</v>
      </c>
      <c r="P24" s="124">
        <f t="shared" si="2"/>
        <v>0</v>
      </c>
    </row>
    <row r="25" spans="3:16" ht="30" customHeight="1">
      <c r="C25" s="28"/>
      <c r="D25" s="32" t="s">
        <v>51</v>
      </c>
      <c r="E25" s="33"/>
      <c r="F25" s="121">
        <f>SUM(F26:F28)</f>
        <v>9111923</v>
      </c>
      <c r="G25" s="121">
        <f>SUM(G26:G28)</f>
        <v>10091009</v>
      </c>
      <c r="H25" s="122">
        <f t="shared" si="0"/>
        <v>19202932</v>
      </c>
      <c r="I25" s="123"/>
      <c r="J25" s="121">
        <f>SUM(J26:J28)</f>
        <v>17985256</v>
      </c>
      <c r="K25" s="121">
        <f>SUM(K26:K28)</f>
        <v>21101230</v>
      </c>
      <c r="L25" s="121">
        <f>SUM(L26:L28)</f>
        <v>14696734</v>
      </c>
      <c r="M25" s="121">
        <f>SUM(M26:M28)</f>
        <v>12417020</v>
      </c>
      <c r="N25" s="121">
        <f>SUM(N26:N28)</f>
        <v>6096850</v>
      </c>
      <c r="O25" s="122">
        <f t="shared" si="1"/>
        <v>72297090</v>
      </c>
      <c r="P25" s="124">
        <f t="shared" si="2"/>
        <v>91500022</v>
      </c>
    </row>
    <row r="26" spans="3:16" ht="30" customHeight="1">
      <c r="C26" s="28"/>
      <c r="D26" s="29"/>
      <c r="E26" s="34" t="s">
        <v>52</v>
      </c>
      <c r="F26" s="52">
        <v>5370890</v>
      </c>
      <c r="G26" s="52">
        <v>7530120</v>
      </c>
      <c r="H26" s="122">
        <f t="shared" si="0"/>
        <v>12901010</v>
      </c>
      <c r="I26" s="83"/>
      <c r="J26" s="52">
        <v>14453540</v>
      </c>
      <c r="K26" s="52">
        <v>19311540</v>
      </c>
      <c r="L26" s="52">
        <v>14069190</v>
      </c>
      <c r="M26" s="52">
        <v>11779000</v>
      </c>
      <c r="N26" s="52">
        <v>6005550</v>
      </c>
      <c r="O26" s="122">
        <f t="shared" si="1"/>
        <v>65618820</v>
      </c>
      <c r="P26" s="124">
        <f t="shared" si="2"/>
        <v>78519830</v>
      </c>
    </row>
    <row r="27" spans="3:16" ht="30" customHeight="1">
      <c r="C27" s="28"/>
      <c r="D27" s="29"/>
      <c r="E27" s="34" t="s">
        <v>53</v>
      </c>
      <c r="F27" s="52">
        <v>394906</v>
      </c>
      <c r="G27" s="52">
        <v>532450</v>
      </c>
      <c r="H27" s="122">
        <f t="shared" si="0"/>
        <v>927356</v>
      </c>
      <c r="I27" s="83"/>
      <c r="J27" s="52">
        <v>1031434</v>
      </c>
      <c r="K27" s="52">
        <v>752150</v>
      </c>
      <c r="L27" s="52">
        <v>225060</v>
      </c>
      <c r="M27" s="52">
        <v>412520</v>
      </c>
      <c r="N27" s="52">
        <v>91300</v>
      </c>
      <c r="O27" s="122">
        <f t="shared" si="1"/>
        <v>2512464</v>
      </c>
      <c r="P27" s="124">
        <f t="shared" si="2"/>
        <v>3439820</v>
      </c>
    </row>
    <row r="28" spans="3:16" ht="30" customHeight="1">
      <c r="C28" s="28"/>
      <c r="D28" s="29"/>
      <c r="E28" s="34" t="s">
        <v>54</v>
      </c>
      <c r="F28" s="52">
        <v>3346127</v>
      </c>
      <c r="G28" s="52">
        <v>2028439</v>
      </c>
      <c r="H28" s="122">
        <f t="shared" si="0"/>
        <v>5374566</v>
      </c>
      <c r="I28" s="83"/>
      <c r="J28" s="52">
        <v>2500282</v>
      </c>
      <c r="K28" s="52">
        <v>1037540</v>
      </c>
      <c r="L28" s="52">
        <v>402484</v>
      </c>
      <c r="M28" s="52">
        <v>225500</v>
      </c>
      <c r="N28" s="52">
        <v>0</v>
      </c>
      <c r="O28" s="122">
        <f t="shared" si="1"/>
        <v>4165806</v>
      </c>
      <c r="P28" s="124">
        <f t="shared" si="2"/>
        <v>9540372</v>
      </c>
    </row>
    <row r="29" spans="3:16" ht="30" customHeight="1">
      <c r="C29" s="28"/>
      <c r="D29" s="36" t="s">
        <v>55</v>
      </c>
      <c r="E29" s="37"/>
      <c r="F29" s="52">
        <v>1545833</v>
      </c>
      <c r="G29" s="52">
        <v>1159580</v>
      </c>
      <c r="H29" s="122">
        <f t="shared" si="0"/>
        <v>2705413</v>
      </c>
      <c r="I29" s="83"/>
      <c r="J29" s="52">
        <v>15864284</v>
      </c>
      <c r="K29" s="52">
        <v>13082615</v>
      </c>
      <c r="L29" s="52">
        <v>13305480</v>
      </c>
      <c r="M29" s="52">
        <v>14160187</v>
      </c>
      <c r="N29" s="52">
        <v>4257611</v>
      </c>
      <c r="O29" s="122">
        <f t="shared" si="1"/>
        <v>60670177</v>
      </c>
      <c r="P29" s="124">
        <f t="shared" si="2"/>
        <v>63375590</v>
      </c>
    </row>
    <row r="30" spans="3:16" ht="30" customHeight="1" thickBot="1">
      <c r="C30" s="38"/>
      <c r="D30" s="39" t="s">
        <v>56</v>
      </c>
      <c r="E30" s="40"/>
      <c r="F30" s="54">
        <v>5526426</v>
      </c>
      <c r="G30" s="54">
        <v>5420040</v>
      </c>
      <c r="H30" s="125">
        <f t="shared" si="0"/>
        <v>10946466</v>
      </c>
      <c r="I30" s="84"/>
      <c r="J30" s="54">
        <v>43457896</v>
      </c>
      <c r="K30" s="54">
        <v>23357580</v>
      </c>
      <c r="L30" s="54">
        <v>16421454</v>
      </c>
      <c r="M30" s="54">
        <v>13097718</v>
      </c>
      <c r="N30" s="54">
        <v>5176459</v>
      </c>
      <c r="O30" s="125">
        <f t="shared" si="1"/>
        <v>101511107</v>
      </c>
      <c r="P30" s="126">
        <f t="shared" si="2"/>
        <v>112457573</v>
      </c>
    </row>
    <row r="31" spans="3:16" ht="30" customHeight="1">
      <c r="C31" s="25" t="s">
        <v>57</v>
      </c>
      <c r="D31" s="41"/>
      <c r="E31" s="42"/>
      <c r="F31" s="117">
        <f>SUM(F32:F40)</f>
        <v>851170</v>
      </c>
      <c r="G31" s="117">
        <f>SUM(G32:G40)</f>
        <v>1737960</v>
      </c>
      <c r="H31" s="118">
        <f t="shared" si="0"/>
        <v>2589130</v>
      </c>
      <c r="I31" s="119"/>
      <c r="J31" s="117">
        <f>SUM(J32:J40)</f>
        <v>122547591</v>
      </c>
      <c r="K31" s="117">
        <f>SUM(K32:K40)</f>
        <v>107222541</v>
      </c>
      <c r="L31" s="117">
        <f>SUM(L32:L40)</f>
        <v>125489550</v>
      </c>
      <c r="M31" s="117">
        <f>SUM(M32:M40)</f>
        <v>156957493</v>
      </c>
      <c r="N31" s="117">
        <f>SUM(N32:N40)</f>
        <v>91331550</v>
      </c>
      <c r="O31" s="118">
        <f t="shared" si="1"/>
        <v>603548725</v>
      </c>
      <c r="P31" s="120">
        <f t="shared" si="2"/>
        <v>606137855</v>
      </c>
    </row>
    <row r="32" spans="3:16" ht="30" customHeight="1">
      <c r="C32" s="43"/>
      <c r="D32" s="36" t="s">
        <v>58</v>
      </c>
      <c r="E32" s="37"/>
      <c r="F32" s="88">
        <v>0</v>
      </c>
      <c r="G32" s="88">
        <v>0</v>
      </c>
      <c r="H32" s="127">
        <f t="shared" si="0"/>
        <v>0</v>
      </c>
      <c r="I32" s="53"/>
      <c r="J32" s="88">
        <v>6630893</v>
      </c>
      <c r="K32" s="88">
        <v>18609280</v>
      </c>
      <c r="L32" s="88">
        <v>20909270</v>
      </c>
      <c r="M32" s="88">
        <v>20008170</v>
      </c>
      <c r="N32" s="88">
        <v>4624150</v>
      </c>
      <c r="O32" s="127">
        <f t="shared" si="1"/>
        <v>70781763</v>
      </c>
      <c r="P32" s="128">
        <f t="shared" si="2"/>
        <v>70781763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21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22">
        <f t="shared" si="1"/>
        <v>0</v>
      </c>
      <c r="P33" s="124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21">
        <f t="shared" si="0"/>
        <v>0</v>
      </c>
      <c r="I34" s="53"/>
      <c r="J34" s="52">
        <v>58681938</v>
      </c>
      <c r="K34" s="52">
        <v>41929231</v>
      </c>
      <c r="L34" s="52">
        <v>28541180</v>
      </c>
      <c r="M34" s="52">
        <v>20381663</v>
      </c>
      <c r="N34" s="52">
        <v>8344530</v>
      </c>
      <c r="O34" s="122">
        <f t="shared" si="1"/>
        <v>157878542</v>
      </c>
      <c r="P34" s="124">
        <f t="shared" si="2"/>
        <v>157878542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200790</v>
      </c>
      <c r="H35" s="121">
        <f t="shared" si="0"/>
        <v>200790</v>
      </c>
      <c r="I35" s="83"/>
      <c r="J35" s="52">
        <v>4373570</v>
      </c>
      <c r="K35" s="52">
        <v>4295790</v>
      </c>
      <c r="L35" s="52">
        <v>8027030</v>
      </c>
      <c r="M35" s="52">
        <v>4498310</v>
      </c>
      <c r="N35" s="52">
        <v>5072800</v>
      </c>
      <c r="O35" s="122">
        <f t="shared" si="1"/>
        <v>26267500</v>
      </c>
      <c r="P35" s="124">
        <f t="shared" si="2"/>
        <v>26468290</v>
      </c>
    </row>
    <row r="36" spans="3:16" ht="30" customHeight="1">
      <c r="C36" s="28"/>
      <c r="D36" s="36" t="s">
        <v>61</v>
      </c>
      <c r="E36" s="37"/>
      <c r="F36" s="52">
        <v>851170</v>
      </c>
      <c r="G36" s="52">
        <v>1277620</v>
      </c>
      <c r="H36" s="121">
        <f t="shared" si="0"/>
        <v>2128790</v>
      </c>
      <c r="I36" s="83"/>
      <c r="J36" s="52">
        <v>14656440</v>
      </c>
      <c r="K36" s="52">
        <v>11848180</v>
      </c>
      <c r="L36" s="52">
        <v>13196510</v>
      </c>
      <c r="M36" s="52">
        <v>7217190</v>
      </c>
      <c r="N36" s="52">
        <v>1445610</v>
      </c>
      <c r="O36" s="122">
        <f t="shared" si="1"/>
        <v>48363930</v>
      </c>
      <c r="P36" s="124">
        <f t="shared" si="2"/>
        <v>50492720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259550</v>
      </c>
      <c r="H37" s="121">
        <f t="shared" si="0"/>
        <v>259550</v>
      </c>
      <c r="I37" s="53"/>
      <c r="J37" s="52">
        <v>37135090</v>
      </c>
      <c r="K37" s="52">
        <v>28711650</v>
      </c>
      <c r="L37" s="52">
        <v>27301630</v>
      </c>
      <c r="M37" s="52">
        <v>16492870</v>
      </c>
      <c r="N37" s="52">
        <v>9322350</v>
      </c>
      <c r="O37" s="122">
        <f t="shared" si="1"/>
        <v>118963590</v>
      </c>
      <c r="P37" s="124">
        <f t="shared" si="2"/>
        <v>119223140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21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22">
        <f t="shared" si="1"/>
        <v>0</v>
      </c>
      <c r="P38" s="124">
        <f t="shared" si="2"/>
        <v>0</v>
      </c>
    </row>
    <row r="39" spans="3:16" ht="30" customHeight="1">
      <c r="C39" s="28"/>
      <c r="D39" s="195" t="s">
        <v>64</v>
      </c>
      <c r="E39" s="202"/>
      <c r="F39" s="52">
        <v>0</v>
      </c>
      <c r="G39" s="52">
        <v>0</v>
      </c>
      <c r="H39" s="122">
        <f t="shared" si="0"/>
        <v>0</v>
      </c>
      <c r="I39" s="53"/>
      <c r="J39" s="52">
        <v>275630</v>
      </c>
      <c r="K39" s="52">
        <v>894310</v>
      </c>
      <c r="L39" s="52">
        <v>26883710</v>
      </c>
      <c r="M39" s="52">
        <v>84492210</v>
      </c>
      <c r="N39" s="52">
        <v>61339010</v>
      </c>
      <c r="O39" s="122">
        <f t="shared" si="1"/>
        <v>173884870</v>
      </c>
      <c r="P39" s="124">
        <f t="shared" si="2"/>
        <v>173884870</v>
      </c>
    </row>
    <row r="40" spans="3:16" ht="30" customHeight="1" thickBot="1">
      <c r="C40" s="38"/>
      <c r="D40" s="197" t="s">
        <v>65</v>
      </c>
      <c r="E40" s="198"/>
      <c r="F40" s="89">
        <v>0</v>
      </c>
      <c r="G40" s="89">
        <v>0</v>
      </c>
      <c r="H40" s="129">
        <f t="shared" si="0"/>
        <v>0</v>
      </c>
      <c r="I40" s="55"/>
      <c r="J40" s="89">
        <v>794030</v>
      </c>
      <c r="K40" s="89">
        <v>934100</v>
      </c>
      <c r="L40" s="89">
        <v>630220</v>
      </c>
      <c r="M40" s="89">
        <v>3867080</v>
      </c>
      <c r="N40" s="89">
        <v>1183100</v>
      </c>
      <c r="O40" s="129">
        <f t="shared" si="1"/>
        <v>7408530</v>
      </c>
      <c r="P40" s="130">
        <f t="shared" si="2"/>
        <v>7408530</v>
      </c>
    </row>
    <row r="41" spans="3:16" ht="30" customHeight="1">
      <c r="C41" s="25" t="s">
        <v>66</v>
      </c>
      <c r="D41" s="41"/>
      <c r="E41" s="42"/>
      <c r="F41" s="117">
        <f>SUM(F42:F45)</f>
        <v>0</v>
      </c>
      <c r="G41" s="117">
        <f>SUM(G42:G45)</f>
        <v>0</v>
      </c>
      <c r="H41" s="118">
        <f t="shared" si="0"/>
        <v>0</v>
      </c>
      <c r="I41" s="131"/>
      <c r="J41" s="117">
        <f>SUM(J42:J45)</f>
        <v>43069221</v>
      </c>
      <c r="K41" s="117">
        <f>SUM(K42:K45)</f>
        <v>47766048</v>
      </c>
      <c r="L41" s="117">
        <f>SUM(L42:L45)</f>
        <v>117732191</v>
      </c>
      <c r="M41" s="117">
        <f>SUM(M42:M45)</f>
        <v>293578340</v>
      </c>
      <c r="N41" s="117">
        <f>SUM(N42:N45)</f>
        <v>198138586</v>
      </c>
      <c r="O41" s="118">
        <f t="shared" si="1"/>
        <v>700284386</v>
      </c>
      <c r="P41" s="120">
        <f t="shared" si="2"/>
        <v>700284386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22">
        <f t="shared" si="0"/>
        <v>0</v>
      </c>
      <c r="I42" s="53"/>
      <c r="J42" s="52">
        <v>640840</v>
      </c>
      <c r="K42" s="52">
        <v>1805830</v>
      </c>
      <c r="L42" s="52">
        <v>51837050</v>
      </c>
      <c r="M42" s="52">
        <v>152707179</v>
      </c>
      <c r="N42" s="52">
        <v>109286237</v>
      </c>
      <c r="O42" s="122">
        <f>SUM(I42:N42)</f>
        <v>316277136</v>
      </c>
      <c r="P42" s="124">
        <f>SUM(O42,H42)</f>
        <v>316277136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22">
        <f t="shared" si="0"/>
        <v>0</v>
      </c>
      <c r="I43" s="53"/>
      <c r="J43" s="52">
        <v>41823881</v>
      </c>
      <c r="K43" s="52">
        <v>42889718</v>
      </c>
      <c r="L43" s="52">
        <v>51892841</v>
      </c>
      <c r="M43" s="52">
        <v>74140337</v>
      </c>
      <c r="N43" s="52">
        <v>37980779</v>
      </c>
      <c r="O43" s="122">
        <f>SUM(I43:N43)</f>
        <v>248727556</v>
      </c>
      <c r="P43" s="124">
        <f>SUM(O43,H43)</f>
        <v>248727556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22">
        <f t="shared" si="0"/>
        <v>0</v>
      </c>
      <c r="I44" s="53"/>
      <c r="J44" s="52">
        <v>0</v>
      </c>
      <c r="K44" s="52">
        <v>264620</v>
      </c>
      <c r="L44" s="52">
        <v>2139500</v>
      </c>
      <c r="M44" s="52">
        <v>5328590</v>
      </c>
      <c r="N44" s="52">
        <v>2424400</v>
      </c>
      <c r="O44" s="122">
        <f>SUM(I44:N44)</f>
        <v>10157110</v>
      </c>
      <c r="P44" s="124">
        <f>SUM(O44,H44)</f>
        <v>10157110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25">
        <f t="shared" si="0"/>
        <v>0</v>
      </c>
      <c r="I45" s="56"/>
      <c r="J45" s="54">
        <v>604500</v>
      </c>
      <c r="K45" s="54">
        <v>2805880</v>
      </c>
      <c r="L45" s="54">
        <v>11862800</v>
      </c>
      <c r="M45" s="54">
        <v>61402234</v>
      </c>
      <c r="N45" s="54">
        <v>48447170</v>
      </c>
      <c r="O45" s="139">
        <f>SUM(I45:N45)</f>
        <v>125122584</v>
      </c>
      <c r="P45" s="140">
        <f>SUM(O45,H45)</f>
        <v>125122584</v>
      </c>
    </row>
    <row r="46" spans="3:16" ht="30" customHeight="1" thickBot="1">
      <c r="C46" s="199" t="s">
        <v>70</v>
      </c>
      <c r="D46" s="200"/>
      <c r="E46" s="200"/>
      <c r="F46" s="135">
        <f>SUM(F10,F31,F41)</f>
        <v>28703465</v>
      </c>
      <c r="G46" s="135">
        <f>SUM(G10,G31,G41)</f>
        <v>37092689</v>
      </c>
      <c r="H46" s="136">
        <f t="shared" si="0"/>
        <v>65796154</v>
      </c>
      <c r="I46" s="137"/>
      <c r="J46" s="135">
        <f>SUM(J10,J31,J41)</f>
        <v>470360276</v>
      </c>
      <c r="K46" s="135">
        <f>SUM(K10,K31,K41)</f>
        <v>368102622</v>
      </c>
      <c r="L46" s="135">
        <f>SUM(L10,L31,L41)</f>
        <v>413956275</v>
      </c>
      <c r="M46" s="135">
        <f>SUM(M10,M31,M41)</f>
        <v>624233680</v>
      </c>
      <c r="N46" s="135">
        <f>SUM(N10,N31,N41)</f>
        <v>377579128</v>
      </c>
      <c r="O46" s="136">
        <f t="shared" si="1"/>
        <v>2254231981</v>
      </c>
      <c r="P46" s="138">
        <f t="shared" si="2"/>
        <v>2320028135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17">
        <f>SUM(F49,F55,F58,F63,F67,F68)</f>
        <v>25380162</v>
      </c>
      <c r="G48" s="117">
        <f>SUM(G49,G55,G58,G63,G67,G68)</f>
        <v>32155297</v>
      </c>
      <c r="H48" s="118">
        <f t="shared" si="0"/>
        <v>57535459</v>
      </c>
      <c r="I48" s="119"/>
      <c r="J48" s="117">
        <f>SUM(J49,J55,J58,J63,J67,J68)</f>
        <v>275898227</v>
      </c>
      <c r="K48" s="117">
        <f>SUM(K49,K55,K58,K63,K67,K68)</f>
        <v>192557053</v>
      </c>
      <c r="L48" s="117">
        <f>SUM(L49,L55,L58,L63,L67,L68)</f>
        <v>153769678</v>
      </c>
      <c r="M48" s="117">
        <f>SUM(M49,M55,M58,M63,M67,M68)</f>
        <v>155819336</v>
      </c>
      <c r="N48" s="117">
        <f>SUM(N49,N55,N58,N63,N67,N68)</f>
        <v>79367213</v>
      </c>
      <c r="O48" s="118">
        <f t="shared" si="1"/>
        <v>857411507</v>
      </c>
      <c r="P48" s="120">
        <f t="shared" si="2"/>
        <v>914946966</v>
      </c>
      <c r="Q48" s="20"/>
    </row>
    <row r="49" spans="3:16" ht="30" customHeight="1">
      <c r="C49" s="28"/>
      <c r="D49" s="29" t="s">
        <v>38</v>
      </c>
      <c r="E49" s="30"/>
      <c r="F49" s="121">
        <f>SUM(F50:F54)</f>
        <v>2536710</v>
      </c>
      <c r="G49" s="121">
        <f>SUM(G50:G54)</f>
        <v>4958094</v>
      </c>
      <c r="H49" s="122">
        <f t="shared" si="0"/>
        <v>7494804</v>
      </c>
      <c r="I49" s="123"/>
      <c r="J49" s="121">
        <f>SUM(J50:J54)</f>
        <v>58590900</v>
      </c>
      <c r="K49" s="121">
        <f>SUM(K50:K54)</f>
        <v>35486105</v>
      </c>
      <c r="L49" s="121">
        <f>SUM(L50:L54)</f>
        <v>28117336</v>
      </c>
      <c r="M49" s="121">
        <f>SUM(M50:M54)</f>
        <v>30600297</v>
      </c>
      <c r="N49" s="121">
        <f>SUM(N50:N54)</f>
        <v>28477231</v>
      </c>
      <c r="O49" s="122">
        <f t="shared" si="1"/>
        <v>181271869</v>
      </c>
      <c r="P49" s="124">
        <f t="shared" si="2"/>
        <v>188766673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22">
        <f t="shared" si="0"/>
        <v>0</v>
      </c>
      <c r="I50" s="83"/>
      <c r="J50" s="52">
        <v>36220070</v>
      </c>
      <c r="K50" s="52">
        <v>19515536</v>
      </c>
      <c r="L50" s="52">
        <v>16507739</v>
      </c>
      <c r="M50" s="52">
        <v>16806466</v>
      </c>
      <c r="N50" s="52">
        <v>16538449</v>
      </c>
      <c r="O50" s="122">
        <f t="shared" si="1"/>
        <v>105588260</v>
      </c>
      <c r="P50" s="124">
        <f t="shared" si="2"/>
        <v>105588260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33246</v>
      </c>
      <c r="H51" s="122">
        <f t="shared" si="0"/>
        <v>33246</v>
      </c>
      <c r="I51" s="83"/>
      <c r="J51" s="52">
        <v>174051</v>
      </c>
      <c r="K51" s="52">
        <v>493695</v>
      </c>
      <c r="L51" s="52">
        <v>990600</v>
      </c>
      <c r="M51" s="52">
        <v>2540902</v>
      </c>
      <c r="N51" s="52">
        <v>4032432</v>
      </c>
      <c r="O51" s="122">
        <f t="shared" si="1"/>
        <v>8231680</v>
      </c>
      <c r="P51" s="124">
        <f t="shared" si="2"/>
        <v>8264926</v>
      </c>
    </row>
    <row r="52" spans="3:16" ht="30" customHeight="1">
      <c r="C52" s="28"/>
      <c r="D52" s="29"/>
      <c r="E52" s="31" t="s">
        <v>41</v>
      </c>
      <c r="F52" s="52">
        <v>1241214</v>
      </c>
      <c r="G52" s="52">
        <v>2271575</v>
      </c>
      <c r="H52" s="122">
        <f t="shared" si="0"/>
        <v>3512789</v>
      </c>
      <c r="I52" s="83"/>
      <c r="J52" s="52">
        <v>9161108</v>
      </c>
      <c r="K52" s="52">
        <v>6191947</v>
      </c>
      <c r="L52" s="52">
        <v>4394513</v>
      </c>
      <c r="M52" s="52">
        <v>5651712</v>
      </c>
      <c r="N52" s="52">
        <v>4914136</v>
      </c>
      <c r="O52" s="122">
        <f t="shared" si="1"/>
        <v>30313416</v>
      </c>
      <c r="P52" s="124">
        <f t="shared" si="2"/>
        <v>33826205</v>
      </c>
    </row>
    <row r="53" spans="3:16" ht="30" customHeight="1">
      <c r="C53" s="28"/>
      <c r="D53" s="29"/>
      <c r="E53" s="31" t="s">
        <v>42</v>
      </c>
      <c r="F53" s="52">
        <v>816117</v>
      </c>
      <c r="G53" s="52">
        <v>2050542</v>
      </c>
      <c r="H53" s="122">
        <f t="shared" si="0"/>
        <v>2866659</v>
      </c>
      <c r="I53" s="83"/>
      <c r="J53" s="52">
        <v>6591500</v>
      </c>
      <c r="K53" s="52">
        <v>4145530</v>
      </c>
      <c r="L53" s="52">
        <v>2748377</v>
      </c>
      <c r="M53" s="52">
        <v>2465406</v>
      </c>
      <c r="N53" s="52">
        <v>1367739</v>
      </c>
      <c r="O53" s="122">
        <f t="shared" si="1"/>
        <v>17318552</v>
      </c>
      <c r="P53" s="124">
        <f t="shared" si="2"/>
        <v>20185211</v>
      </c>
    </row>
    <row r="54" spans="3:16" ht="30" customHeight="1">
      <c r="C54" s="28"/>
      <c r="D54" s="29"/>
      <c r="E54" s="31" t="s">
        <v>43</v>
      </c>
      <c r="F54" s="52">
        <v>479379</v>
      </c>
      <c r="G54" s="52">
        <v>602731</v>
      </c>
      <c r="H54" s="122">
        <f t="shared" si="0"/>
        <v>1082110</v>
      </c>
      <c r="I54" s="83"/>
      <c r="J54" s="52">
        <v>6444171</v>
      </c>
      <c r="K54" s="52">
        <v>5139397</v>
      </c>
      <c r="L54" s="52">
        <v>3476107</v>
      </c>
      <c r="M54" s="52">
        <v>3135811</v>
      </c>
      <c r="N54" s="52">
        <v>1624475</v>
      </c>
      <c r="O54" s="122">
        <f t="shared" si="1"/>
        <v>19819961</v>
      </c>
      <c r="P54" s="124">
        <f t="shared" si="2"/>
        <v>20902071</v>
      </c>
    </row>
    <row r="55" spans="3:16" ht="30" customHeight="1">
      <c r="C55" s="28"/>
      <c r="D55" s="32" t="s">
        <v>44</v>
      </c>
      <c r="E55" s="33"/>
      <c r="F55" s="121">
        <f>SUM(F56:F57)</f>
        <v>7588722</v>
      </c>
      <c r="G55" s="121">
        <f>SUM(G56:G57)</f>
        <v>11349669</v>
      </c>
      <c r="H55" s="122">
        <f t="shared" si="0"/>
        <v>18938391</v>
      </c>
      <c r="I55" s="123"/>
      <c r="J55" s="121">
        <f>SUM(J56:J57)</f>
        <v>136498979</v>
      </c>
      <c r="K55" s="121">
        <f>SUM(K56:K57)</f>
        <v>95224206</v>
      </c>
      <c r="L55" s="121">
        <f>SUM(L56:L57)</f>
        <v>60724235</v>
      </c>
      <c r="M55" s="121">
        <f>SUM(M56:M57)</f>
        <v>63113988</v>
      </c>
      <c r="N55" s="121">
        <f>SUM(N56:N57)</f>
        <v>28362262</v>
      </c>
      <c r="O55" s="122">
        <f t="shared" si="1"/>
        <v>383923670</v>
      </c>
      <c r="P55" s="124">
        <f t="shared" si="2"/>
        <v>402862061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22">
        <f t="shared" si="0"/>
        <v>0</v>
      </c>
      <c r="I56" s="83"/>
      <c r="J56" s="52">
        <v>108491760</v>
      </c>
      <c r="K56" s="52">
        <v>78901282</v>
      </c>
      <c r="L56" s="52">
        <v>50320998</v>
      </c>
      <c r="M56" s="52">
        <v>54894653</v>
      </c>
      <c r="N56" s="52">
        <v>25970953</v>
      </c>
      <c r="O56" s="122">
        <f t="shared" si="1"/>
        <v>318579646</v>
      </c>
      <c r="P56" s="124">
        <f t="shared" si="2"/>
        <v>318579646</v>
      </c>
    </row>
    <row r="57" spans="3:16" ht="30" customHeight="1">
      <c r="C57" s="28"/>
      <c r="D57" s="29"/>
      <c r="E57" s="31" t="s">
        <v>46</v>
      </c>
      <c r="F57" s="52">
        <v>7588722</v>
      </c>
      <c r="G57" s="52">
        <v>11349669</v>
      </c>
      <c r="H57" s="122">
        <f t="shared" si="0"/>
        <v>18938391</v>
      </c>
      <c r="I57" s="83"/>
      <c r="J57" s="52">
        <v>28007219</v>
      </c>
      <c r="K57" s="52">
        <v>16322924</v>
      </c>
      <c r="L57" s="52">
        <v>10403237</v>
      </c>
      <c r="M57" s="52">
        <v>8219335</v>
      </c>
      <c r="N57" s="52">
        <v>2391309</v>
      </c>
      <c r="O57" s="122">
        <f t="shared" si="1"/>
        <v>65344024</v>
      </c>
      <c r="P57" s="124">
        <f t="shared" si="2"/>
        <v>84282415</v>
      </c>
    </row>
    <row r="58" spans="3:16" ht="30" customHeight="1">
      <c r="C58" s="28"/>
      <c r="D58" s="32" t="s">
        <v>47</v>
      </c>
      <c r="E58" s="33"/>
      <c r="F58" s="121">
        <f>SUM(F59:F62)</f>
        <v>230730</v>
      </c>
      <c r="G58" s="121">
        <f>SUM(G59:G62)</f>
        <v>368217</v>
      </c>
      <c r="H58" s="122">
        <f t="shared" si="0"/>
        <v>598947</v>
      </c>
      <c r="I58" s="123"/>
      <c r="J58" s="121">
        <f>SUM(J59:J62)</f>
        <v>7275931</v>
      </c>
      <c r="K58" s="121">
        <f>SUM(K59:K62)</f>
        <v>8083047</v>
      </c>
      <c r="L58" s="121">
        <f>SUM(L59:L62)</f>
        <v>23717961</v>
      </c>
      <c r="M58" s="121">
        <f>SUM(M59:M62)</f>
        <v>25369524</v>
      </c>
      <c r="N58" s="121">
        <f>SUM(N59:N62)</f>
        <v>8061872</v>
      </c>
      <c r="O58" s="122">
        <f t="shared" si="1"/>
        <v>72508335</v>
      </c>
      <c r="P58" s="124">
        <f t="shared" si="2"/>
        <v>73107282</v>
      </c>
    </row>
    <row r="59" spans="3:16" ht="30" customHeight="1">
      <c r="C59" s="28"/>
      <c r="D59" s="29"/>
      <c r="E59" s="31" t="s">
        <v>48</v>
      </c>
      <c r="F59" s="52">
        <v>138158</v>
      </c>
      <c r="G59" s="52">
        <v>295029</v>
      </c>
      <c r="H59" s="122">
        <f t="shared" si="0"/>
        <v>433187</v>
      </c>
      <c r="I59" s="83"/>
      <c r="J59" s="52">
        <v>5575012</v>
      </c>
      <c r="K59" s="52">
        <v>7430925</v>
      </c>
      <c r="L59" s="52">
        <v>21737970</v>
      </c>
      <c r="M59" s="52">
        <v>24340923</v>
      </c>
      <c r="N59" s="52">
        <v>7817126</v>
      </c>
      <c r="O59" s="122">
        <f t="shared" si="1"/>
        <v>66901956</v>
      </c>
      <c r="P59" s="124">
        <f t="shared" si="2"/>
        <v>67335143</v>
      </c>
    </row>
    <row r="60" spans="3:16" ht="30" customHeight="1">
      <c r="C60" s="28"/>
      <c r="D60" s="29"/>
      <c r="E60" s="34" t="s">
        <v>49</v>
      </c>
      <c r="F60" s="52">
        <v>92572</v>
      </c>
      <c r="G60" s="52">
        <v>73188</v>
      </c>
      <c r="H60" s="122">
        <f t="shared" si="0"/>
        <v>165760</v>
      </c>
      <c r="I60" s="83"/>
      <c r="J60" s="52">
        <v>1700919</v>
      </c>
      <c r="K60" s="52">
        <v>652122</v>
      </c>
      <c r="L60" s="52">
        <v>1979991</v>
      </c>
      <c r="M60" s="52">
        <v>1028601</v>
      </c>
      <c r="N60" s="52">
        <v>244746</v>
      </c>
      <c r="O60" s="122">
        <f t="shared" si="1"/>
        <v>5606379</v>
      </c>
      <c r="P60" s="124">
        <f t="shared" si="2"/>
        <v>5772139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22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22">
        <f t="shared" si="1"/>
        <v>0</v>
      </c>
      <c r="P61" s="124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22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22">
        <f t="shared" si="1"/>
        <v>0</v>
      </c>
      <c r="P62" s="124">
        <f t="shared" si="2"/>
        <v>0</v>
      </c>
    </row>
    <row r="63" spans="3:16" ht="30" customHeight="1">
      <c r="C63" s="28"/>
      <c r="D63" s="32" t="s">
        <v>51</v>
      </c>
      <c r="E63" s="33"/>
      <c r="F63" s="121">
        <f>SUM(F64:F66)</f>
        <v>8135391</v>
      </c>
      <c r="G63" s="121">
        <f>SUM(G64:G66)</f>
        <v>9036673</v>
      </c>
      <c r="H63" s="122">
        <f t="shared" si="0"/>
        <v>17172064</v>
      </c>
      <c r="I63" s="123"/>
      <c r="J63" s="121">
        <f>SUM(J64:J66)</f>
        <v>16043216</v>
      </c>
      <c r="K63" s="121">
        <f>SUM(K64:K66)</f>
        <v>18827063</v>
      </c>
      <c r="L63" s="121">
        <f>SUM(L64:L66)</f>
        <v>13097328</v>
      </c>
      <c r="M63" s="121">
        <f>SUM(M64:M66)</f>
        <v>11052706</v>
      </c>
      <c r="N63" s="121">
        <f>SUM(N64:N66)</f>
        <v>5457540</v>
      </c>
      <c r="O63" s="122">
        <f t="shared" si="1"/>
        <v>64477853</v>
      </c>
      <c r="P63" s="124">
        <f t="shared" si="2"/>
        <v>81649917</v>
      </c>
    </row>
    <row r="64" spans="3:16" ht="30" customHeight="1">
      <c r="C64" s="28"/>
      <c r="D64" s="29"/>
      <c r="E64" s="34" t="s">
        <v>52</v>
      </c>
      <c r="F64" s="52">
        <v>4795463</v>
      </c>
      <c r="G64" s="52">
        <v>6734515</v>
      </c>
      <c r="H64" s="122">
        <f t="shared" si="0"/>
        <v>11529978</v>
      </c>
      <c r="I64" s="83"/>
      <c r="J64" s="52">
        <v>12881274</v>
      </c>
      <c r="K64" s="52">
        <v>17223382</v>
      </c>
      <c r="L64" s="52">
        <v>12537215</v>
      </c>
      <c r="M64" s="52">
        <v>10483988</v>
      </c>
      <c r="N64" s="52">
        <v>5384500</v>
      </c>
      <c r="O64" s="122">
        <f t="shared" si="1"/>
        <v>58510359</v>
      </c>
      <c r="P64" s="124">
        <f t="shared" si="2"/>
        <v>70040337</v>
      </c>
    </row>
    <row r="65" spans="3:16" ht="30" customHeight="1">
      <c r="C65" s="28"/>
      <c r="D65" s="29"/>
      <c r="E65" s="34" t="s">
        <v>53</v>
      </c>
      <c r="F65" s="52">
        <v>355414</v>
      </c>
      <c r="G65" s="52">
        <v>476565</v>
      </c>
      <c r="H65" s="122">
        <f t="shared" si="0"/>
        <v>831979</v>
      </c>
      <c r="I65" s="83"/>
      <c r="J65" s="52">
        <v>921690</v>
      </c>
      <c r="K65" s="52">
        <v>669895</v>
      </c>
      <c r="L65" s="52">
        <v>202554</v>
      </c>
      <c r="M65" s="52">
        <v>365768</v>
      </c>
      <c r="N65" s="52">
        <v>73040</v>
      </c>
      <c r="O65" s="122">
        <f t="shared" si="1"/>
        <v>2232947</v>
      </c>
      <c r="P65" s="124">
        <f t="shared" si="2"/>
        <v>3064926</v>
      </c>
    </row>
    <row r="66" spans="3:16" ht="30" customHeight="1">
      <c r="C66" s="28"/>
      <c r="D66" s="29"/>
      <c r="E66" s="34" t="s">
        <v>54</v>
      </c>
      <c r="F66" s="52">
        <v>2984514</v>
      </c>
      <c r="G66" s="52">
        <v>1825593</v>
      </c>
      <c r="H66" s="122">
        <f t="shared" si="0"/>
        <v>4810107</v>
      </c>
      <c r="I66" s="83"/>
      <c r="J66" s="52">
        <v>2240252</v>
      </c>
      <c r="K66" s="52">
        <v>933786</v>
      </c>
      <c r="L66" s="52">
        <v>357559</v>
      </c>
      <c r="M66" s="52">
        <v>202950</v>
      </c>
      <c r="N66" s="52">
        <v>0</v>
      </c>
      <c r="O66" s="122">
        <f t="shared" si="1"/>
        <v>3734547</v>
      </c>
      <c r="P66" s="124">
        <f t="shared" si="2"/>
        <v>8544654</v>
      </c>
    </row>
    <row r="67" spans="3:16" ht="30" customHeight="1">
      <c r="C67" s="28"/>
      <c r="D67" s="36" t="s">
        <v>55</v>
      </c>
      <c r="E67" s="37"/>
      <c r="F67" s="52">
        <v>1362183</v>
      </c>
      <c r="G67" s="52">
        <v>1022604</v>
      </c>
      <c r="H67" s="122">
        <f t="shared" si="0"/>
        <v>2384787</v>
      </c>
      <c r="I67" s="83"/>
      <c r="J67" s="52">
        <v>14031305</v>
      </c>
      <c r="K67" s="52">
        <v>11579052</v>
      </c>
      <c r="L67" s="52">
        <v>11691364</v>
      </c>
      <c r="M67" s="52">
        <v>12585103</v>
      </c>
      <c r="N67" s="52">
        <v>3831849</v>
      </c>
      <c r="O67" s="122">
        <f t="shared" si="1"/>
        <v>53718673</v>
      </c>
      <c r="P67" s="124">
        <f t="shared" si="2"/>
        <v>56103460</v>
      </c>
    </row>
    <row r="68" spans="3:16" ht="30" customHeight="1" thickBot="1">
      <c r="C68" s="38"/>
      <c r="D68" s="39" t="s">
        <v>56</v>
      </c>
      <c r="E68" s="40"/>
      <c r="F68" s="54">
        <v>5526426</v>
      </c>
      <c r="G68" s="54">
        <v>5420040</v>
      </c>
      <c r="H68" s="125">
        <f t="shared" si="0"/>
        <v>10946466</v>
      </c>
      <c r="I68" s="84"/>
      <c r="J68" s="54">
        <v>43457896</v>
      </c>
      <c r="K68" s="54">
        <v>23357580</v>
      </c>
      <c r="L68" s="54">
        <v>16421454</v>
      </c>
      <c r="M68" s="54">
        <v>13097718</v>
      </c>
      <c r="N68" s="54">
        <v>5176459</v>
      </c>
      <c r="O68" s="125">
        <f t="shared" si="1"/>
        <v>101511107</v>
      </c>
      <c r="P68" s="126">
        <f t="shared" si="2"/>
        <v>112457573</v>
      </c>
    </row>
    <row r="69" spans="3:16" ht="30" customHeight="1">
      <c r="C69" s="25" t="s">
        <v>57</v>
      </c>
      <c r="D69" s="41"/>
      <c r="E69" s="42"/>
      <c r="F69" s="117">
        <f>SUM(F70:F78)</f>
        <v>738644</v>
      </c>
      <c r="G69" s="117">
        <f>SUM(G70:G78)</f>
        <v>1564164</v>
      </c>
      <c r="H69" s="118">
        <f t="shared" si="0"/>
        <v>2302808</v>
      </c>
      <c r="I69" s="119"/>
      <c r="J69" s="117">
        <f>SUM(J70:J78)</f>
        <v>109362723</v>
      </c>
      <c r="K69" s="117">
        <f>SUM(K70:K78)</f>
        <v>95667403</v>
      </c>
      <c r="L69" s="117">
        <f>SUM(L70:L78)</f>
        <v>112183430</v>
      </c>
      <c r="M69" s="117">
        <f>SUM(M70:M78)</f>
        <v>140272550</v>
      </c>
      <c r="N69" s="117">
        <f>SUM(N70:N78)</f>
        <v>81603148</v>
      </c>
      <c r="O69" s="118">
        <f t="shared" si="1"/>
        <v>539089254</v>
      </c>
      <c r="P69" s="120">
        <f t="shared" si="2"/>
        <v>541392062</v>
      </c>
    </row>
    <row r="70" spans="3:16" ht="30" customHeight="1">
      <c r="C70" s="43"/>
      <c r="D70" s="36" t="s">
        <v>58</v>
      </c>
      <c r="E70" s="37"/>
      <c r="F70" s="88">
        <v>0</v>
      </c>
      <c r="G70" s="88">
        <v>0</v>
      </c>
      <c r="H70" s="127">
        <f t="shared" si="0"/>
        <v>0</v>
      </c>
      <c r="I70" s="53"/>
      <c r="J70" s="88">
        <v>5872321</v>
      </c>
      <c r="K70" s="88">
        <v>16687165</v>
      </c>
      <c r="L70" s="88">
        <v>18638096</v>
      </c>
      <c r="M70" s="88">
        <v>17796230</v>
      </c>
      <c r="N70" s="88">
        <v>4130859</v>
      </c>
      <c r="O70" s="127">
        <f t="shared" si="1"/>
        <v>63124671</v>
      </c>
      <c r="P70" s="128">
        <f t="shared" si="2"/>
        <v>63124671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21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22">
        <f t="shared" si="1"/>
        <v>0</v>
      </c>
      <c r="P71" s="124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21">
        <f t="shared" si="0"/>
        <v>0</v>
      </c>
      <c r="I72" s="53"/>
      <c r="J72" s="52">
        <v>52388083</v>
      </c>
      <c r="K72" s="52">
        <v>37431736</v>
      </c>
      <c r="L72" s="52">
        <v>25544914</v>
      </c>
      <c r="M72" s="52">
        <v>18308956</v>
      </c>
      <c r="N72" s="52">
        <v>7510077</v>
      </c>
      <c r="O72" s="122">
        <f t="shared" si="1"/>
        <v>141183766</v>
      </c>
      <c r="P72" s="124">
        <f t="shared" si="2"/>
        <v>141183766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180711</v>
      </c>
      <c r="H73" s="121">
        <f t="shared" si="0"/>
        <v>180711</v>
      </c>
      <c r="I73" s="83"/>
      <c r="J73" s="52">
        <v>3890040</v>
      </c>
      <c r="K73" s="52">
        <v>3809091</v>
      </c>
      <c r="L73" s="52">
        <v>7195243</v>
      </c>
      <c r="M73" s="52">
        <v>4032923</v>
      </c>
      <c r="N73" s="52">
        <v>4565520</v>
      </c>
      <c r="O73" s="122">
        <f t="shared" si="1"/>
        <v>23492817</v>
      </c>
      <c r="P73" s="124">
        <f t="shared" si="2"/>
        <v>23673528</v>
      </c>
    </row>
    <row r="74" spans="3:16" ht="30" customHeight="1">
      <c r="C74" s="28"/>
      <c r="D74" s="36" t="s">
        <v>61</v>
      </c>
      <c r="E74" s="37"/>
      <c r="F74" s="52">
        <v>738644</v>
      </c>
      <c r="G74" s="52">
        <v>1149858</v>
      </c>
      <c r="H74" s="121">
        <f t="shared" si="0"/>
        <v>1888502</v>
      </c>
      <c r="I74" s="83"/>
      <c r="J74" s="52">
        <v>13046172</v>
      </c>
      <c r="K74" s="52">
        <v>10546825</v>
      </c>
      <c r="L74" s="52">
        <v>11769937</v>
      </c>
      <c r="M74" s="52">
        <v>6435323</v>
      </c>
      <c r="N74" s="52">
        <v>1301049</v>
      </c>
      <c r="O74" s="122">
        <f t="shared" si="1"/>
        <v>43099306</v>
      </c>
      <c r="P74" s="124">
        <f t="shared" si="2"/>
        <v>44987808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233595</v>
      </c>
      <c r="H75" s="121">
        <f aca="true" t="shared" si="3" ref="H75:H84">SUM(F75:G75)</f>
        <v>233595</v>
      </c>
      <c r="I75" s="53"/>
      <c r="J75" s="52">
        <v>33203413</v>
      </c>
      <c r="K75" s="52">
        <v>25567723</v>
      </c>
      <c r="L75" s="52">
        <v>24443161</v>
      </c>
      <c r="M75" s="52">
        <v>14748127</v>
      </c>
      <c r="N75" s="52">
        <v>8203544</v>
      </c>
      <c r="O75" s="122">
        <f aca="true" t="shared" si="4" ref="O75:O84">SUM(I75:N75)</f>
        <v>106165968</v>
      </c>
      <c r="P75" s="124">
        <f aca="true" t="shared" si="5" ref="P75:P84">SUM(O75,H75)</f>
        <v>106399563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21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22">
        <f t="shared" si="4"/>
        <v>0</v>
      </c>
      <c r="P76" s="124">
        <f t="shared" si="5"/>
        <v>0</v>
      </c>
    </row>
    <row r="77" spans="3:16" ht="30" customHeight="1">
      <c r="C77" s="28"/>
      <c r="D77" s="195" t="s">
        <v>64</v>
      </c>
      <c r="E77" s="202"/>
      <c r="F77" s="52">
        <v>0</v>
      </c>
      <c r="G77" s="52">
        <v>0</v>
      </c>
      <c r="H77" s="122">
        <f t="shared" si="3"/>
        <v>0</v>
      </c>
      <c r="I77" s="53"/>
      <c r="J77" s="52">
        <v>248067</v>
      </c>
      <c r="K77" s="52">
        <v>804879</v>
      </c>
      <c r="L77" s="52">
        <v>24024881</v>
      </c>
      <c r="M77" s="52">
        <v>75533609</v>
      </c>
      <c r="N77" s="52">
        <v>54907165</v>
      </c>
      <c r="O77" s="122">
        <f t="shared" si="4"/>
        <v>155518601</v>
      </c>
      <c r="P77" s="124">
        <f t="shared" si="5"/>
        <v>155518601</v>
      </c>
    </row>
    <row r="78" spans="3:16" ht="30" customHeight="1" thickBot="1">
      <c r="C78" s="38"/>
      <c r="D78" s="197" t="s">
        <v>65</v>
      </c>
      <c r="E78" s="198"/>
      <c r="F78" s="89">
        <v>0</v>
      </c>
      <c r="G78" s="89">
        <v>0</v>
      </c>
      <c r="H78" s="129">
        <f t="shared" si="3"/>
        <v>0</v>
      </c>
      <c r="I78" s="55"/>
      <c r="J78" s="89">
        <v>714627</v>
      </c>
      <c r="K78" s="89">
        <v>819984</v>
      </c>
      <c r="L78" s="89">
        <v>567198</v>
      </c>
      <c r="M78" s="89">
        <v>3417382</v>
      </c>
      <c r="N78" s="89">
        <v>984934</v>
      </c>
      <c r="O78" s="129">
        <f t="shared" si="4"/>
        <v>6504125</v>
      </c>
      <c r="P78" s="130">
        <f t="shared" si="5"/>
        <v>6504125</v>
      </c>
    </row>
    <row r="79" spans="3:16" ht="30" customHeight="1">
      <c r="C79" s="25" t="s">
        <v>66</v>
      </c>
      <c r="D79" s="41"/>
      <c r="E79" s="42"/>
      <c r="F79" s="117">
        <f>SUM(F80:F83)</f>
        <v>0</v>
      </c>
      <c r="G79" s="117">
        <f>SUM(G80:G83)</f>
        <v>0</v>
      </c>
      <c r="H79" s="118">
        <f t="shared" si="3"/>
        <v>0</v>
      </c>
      <c r="I79" s="131"/>
      <c r="J79" s="117">
        <f>SUM(J80:J83)</f>
        <v>38607598</v>
      </c>
      <c r="K79" s="117">
        <f>SUM(K80:K83)</f>
        <v>42776333</v>
      </c>
      <c r="L79" s="117">
        <f>SUM(L80:L83)</f>
        <v>105447052</v>
      </c>
      <c r="M79" s="117">
        <f>SUM(M80:M83)</f>
        <v>262687536</v>
      </c>
      <c r="N79" s="117">
        <f>SUM(N80:N83)</f>
        <v>176892388</v>
      </c>
      <c r="O79" s="118">
        <f t="shared" si="4"/>
        <v>626410907</v>
      </c>
      <c r="P79" s="120">
        <f t="shared" si="5"/>
        <v>626410907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22">
        <f t="shared" si="3"/>
        <v>0</v>
      </c>
      <c r="I80" s="53"/>
      <c r="J80" s="52">
        <v>576756</v>
      </c>
      <c r="K80" s="52">
        <v>1625247</v>
      </c>
      <c r="L80" s="52">
        <v>46502129</v>
      </c>
      <c r="M80" s="52">
        <v>136770710</v>
      </c>
      <c r="N80" s="52">
        <v>97822684</v>
      </c>
      <c r="O80" s="122">
        <f t="shared" si="4"/>
        <v>283297526</v>
      </c>
      <c r="P80" s="124">
        <f t="shared" si="5"/>
        <v>283297526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22">
        <f t="shared" si="3"/>
        <v>0</v>
      </c>
      <c r="I81" s="53"/>
      <c r="J81" s="52">
        <v>37486792</v>
      </c>
      <c r="K81" s="52">
        <v>38387636</v>
      </c>
      <c r="L81" s="52">
        <v>46427384</v>
      </c>
      <c r="M81" s="52">
        <v>66130177</v>
      </c>
      <c r="N81" s="52">
        <v>33700380</v>
      </c>
      <c r="O81" s="122">
        <f t="shared" si="4"/>
        <v>222132369</v>
      </c>
      <c r="P81" s="124">
        <f t="shared" si="5"/>
        <v>222132369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22">
        <f t="shared" si="3"/>
        <v>0</v>
      </c>
      <c r="I82" s="53"/>
      <c r="J82" s="52">
        <v>0</v>
      </c>
      <c r="K82" s="52">
        <v>238158</v>
      </c>
      <c r="L82" s="52">
        <v>1925550</v>
      </c>
      <c r="M82" s="52">
        <v>4795731</v>
      </c>
      <c r="N82" s="52">
        <v>2181960</v>
      </c>
      <c r="O82" s="122">
        <f t="shared" si="4"/>
        <v>9141399</v>
      </c>
      <c r="P82" s="124">
        <f t="shared" si="5"/>
        <v>9141399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25">
        <f t="shared" si="3"/>
        <v>0</v>
      </c>
      <c r="I83" s="56"/>
      <c r="J83" s="54">
        <v>544050</v>
      </c>
      <c r="K83" s="54">
        <v>2525292</v>
      </c>
      <c r="L83" s="54">
        <v>10591989</v>
      </c>
      <c r="M83" s="54">
        <v>54990918</v>
      </c>
      <c r="N83" s="54">
        <v>43187364</v>
      </c>
      <c r="O83" s="125">
        <f t="shared" si="4"/>
        <v>111839613</v>
      </c>
      <c r="P83" s="126">
        <f t="shared" si="5"/>
        <v>111839613</v>
      </c>
    </row>
    <row r="84" spans="3:16" ht="30" customHeight="1" thickBot="1">
      <c r="C84" s="199" t="s">
        <v>70</v>
      </c>
      <c r="D84" s="200"/>
      <c r="E84" s="200"/>
      <c r="F84" s="135">
        <f>SUM(F48,F69,F79)</f>
        <v>26118806</v>
      </c>
      <c r="G84" s="135">
        <f>SUM(G48,G69,G79)</f>
        <v>33719461</v>
      </c>
      <c r="H84" s="136">
        <f t="shared" si="3"/>
        <v>59838267</v>
      </c>
      <c r="I84" s="137"/>
      <c r="J84" s="135">
        <f>SUM(J48,J69,J79)</f>
        <v>423868548</v>
      </c>
      <c r="K84" s="135">
        <f>SUM(K48,K69,K79)</f>
        <v>331000789</v>
      </c>
      <c r="L84" s="135">
        <f>SUM(L48,L69,L79)</f>
        <v>371400160</v>
      </c>
      <c r="M84" s="135">
        <f>SUM(M48,M69,M79)</f>
        <v>558779422</v>
      </c>
      <c r="N84" s="135">
        <f>SUM(N48,N69,N79)</f>
        <v>337862749</v>
      </c>
      <c r="O84" s="136">
        <f t="shared" si="4"/>
        <v>2022911668</v>
      </c>
      <c r="P84" s="138">
        <f t="shared" si="5"/>
        <v>2082749935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1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2023-06-23T11:42:03Z</cp:lastPrinted>
  <dcterms:created xsi:type="dcterms:W3CDTF">2012-04-10T04:28:23Z</dcterms:created>
  <dcterms:modified xsi:type="dcterms:W3CDTF">2023-06-23T11:42:10Z</dcterms:modified>
  <cp:category/>
  <cp:version/>
  <cp:contentType/>
  <cp:contentStatus/>
</cp:coreProperties>
</file>