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<sst xmlns="http://schemas.openxmlformats.org/spreadsheetml/2006/main" count="283" uniqueCount="93">
  <si>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</si>
  <si>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</si>
  <si>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</si>
  <si>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</si>
  <si>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</si>
  <si>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</si>
  <si>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</si>
  <si>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</si>
  <si>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</si>
  <si>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</si>
  <si>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</si>
  <si>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</si>
  <si>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　第１号被保険者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</si>
  <si>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</si>
  <si>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</si>
  <si>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</si>
  <si>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</si>
  <si>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</si>
  <si>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</si>
  <si>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</si>
  <si>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</si>
  <si>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</si>
  <si>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</si>
  <si>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</si>
  <si>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</si>
  <si>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</si>
  <si>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</si>
  <si>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</si>
  <si>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</si>
  <si>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</si>
  <si>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</si>
  <si>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</si>
  <si>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</si>
  <si>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</si>
  <si>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</si>
  <si>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</si>
  <si>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</si>
  <si>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</si>
  <si>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</si>
  <si>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</si>
  <si>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</si>
  <si>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</si>
  <si>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</si>
  <si>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</si>
  <si>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</si>
  <si>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</si>
  <si>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</si>
  <si>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</si>
  <si>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</si>
  <si>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</si>
  <si>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</si>
  <si>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</si>
  <si>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</si>
  <si>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</si>
  <si>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</si>
  <si>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</si>
  <si>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</si>
  <si>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</si>
  <si>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</si>
  <si>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</si>
  <si>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</si>
  <si>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</si>
  <si>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</si>
  <si>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</si>
  <si>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</si>
  <si>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</si>
  <si>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</si>
  <si>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</si>
  <si>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</si>
  <si>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</si>
  <si>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</si>
  <si>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</si>
  <si>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</si>
  <si>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</si>
  <si>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</si>
  <si>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（当月末現在）</t>
  </si>
  <si>
    <t>介護医療院</t>
  </si>
  <si>
    <t>短期入所療養介護（介護医療院）</t>
  </si>
  <si>
    <t>介護医療院</t>
  </si>
  <si>
    <t>（現物給付：前月国保連審査分、償還給付：前月支出決定分）</t>
  </si>
  <si>
    <t>６５歳以上７５歳未満</t>
  </si>
  <si>
    <t>７５歳以上８５歳未満</t>
  </si>
  <si>
    <t>８５歳以上</t>
  </si>
  <si>
    <t>合計</t>
  </si>
  <si>
    <t>合計</t>
  </si>
  <si>
    <t>合計</t>
  </si>
  <si>
    <t>　第１号被保険者</t>
  </si>
  <si>
    <t>　　６５歳以上７５歳未満</t>
  </si>
  <si>
    <t>　　７５歳以上８５歳未満</t>
  </si>
  <si>
    <t>　　８５歳以上</t>
  </si>
  <si>
    <t>　第２号被保険者</t>
  </si>
  <si>
    <t>（令和 05年 6月分）</t>
  </si>
  <si>
    <t>（令和 05年 6月分）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</si>
</sst>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&quot;保険者名　：&quot;@"/>
    <numFmt numFmtId="182" formatCode="[$-411]&quot;(&quot;ggg\ ee&quot;年 &quot;\ m&quot;月　審査分）&quot;"/>
    <numFmt numFmtId="183" formatCode="[$-411]&quot;（&quot;ggg\ ee&quot;年 &quot;\ m&quot;月分）&quot;"/>
    <numFmt numFmtId="184" formatCode="[$-411]&quot;（&quot;ggg\ ee&quot;年  &quot;m&quot;月分）&quot;"/>
    <numFmt numFmtId="185" formatCode="####0&quot; 頁&quot;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6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8"/>
      <color indexed="8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  <font>
      <sz val="16"/>
      <color theme="1"/>
      <name val="ＭＳ ゴシック"/>
      <family val="3"/>
    </font>
    <font>
      <sz val="20"/>
      <color theme="1"/>
      <name val="ＭＳ ゴシック"/>
      <family val="3"/>
    </font>
    <font>
      <sz val="14"/>
      <color theme="1"/>
      <name val="ＭＳ ゴシック"/>
      <family val="3"/>
    </font>
    <font>
      <sz val="12"/>
      <color theme="1"/>
      <name val="ＭＳ ゴシック"/>
      <family val="3"/>
    </font>
    <font>
      <sz val="18"/>
      <color theme="1"/>
      <name val="ＭＳ ゴシック"/>
      <family val="3"/>
    </font>
    <font>
      <sz val="26"/>
      <color theme="1"/>
      <name val="ＭＳ ゴシック"/>
      <family val="3"/>
    </font>
    <font>
      <sz val="24"/>
      <color theme="1"/>
      <name val="ＭＳ ゴシック"/>
      <family val="3"/>
    </font>
    <font>
      <sz val="18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ck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ck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ck"/>
      <right/>
      <top/>
      <bottom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 diagonalUp="1">
      <left style="double"/>
      <right style="medium"/>
      <top style="thin"/>
      <bottom style="thin"/>
      <diagonal style="thin"/>
    </border>
    <border>
      <left style="medium"/>
      <right style="medium"/>
      <top style="thin"/>
      <bottom style="medium"/>
    </border>
    <border diagonalUp="1">
      <left style="double"/>
      <right style="medium"/>
      <top/>
      <bottom style="medium"/>
      <diagonal style="thin"/>
    </border>
    <border diagonalUp="1">
      <left style="double"/>
      <right style="medium"/>
      <top style="thin"/>
      <bottom style="medium"/>
      <diagonal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 diagonalUp="1">
      <left style="double"/>
      <right style="thin"/>
      <top style="thin"/>
      <bottom style="thin"/>
      <diagonal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medium"/>
      <bottom style="medium"/>
    </border>
    <border>
      <left style="double"/>
      <right style="thin"/>
      <top style="medium"/>
      <bottom style="medium"/>
    </border>
    <border>
      <left style="double"/>
      <right style="medium"/>
      <top style="thin"/>
      <bottom style="thin"/>
    </border>
    <border diagonalUp="1">
      <left style="double"/>
      <right style="thin"/>
      <top style="thin"/>
      <bottom style="medium"/>
      <diagonal style="thin"/>
    </border>
    <border>
      <left style="double"/>
      <right style="medium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double"/>
      <top style="medium"/>
      <bottom style="thin"/>
    </border>
    <border diagonalUp="1">
      <left style="double"/>
      <right style="medium"/>
      <top style="medium"/>
      <bottom style="thin"/>
      <diagonal style="thin"/>
    </border>
    <border>
      <left style="double"/>
      <right style="thick"/>
      <top style="medium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medium"/>
      <right style="double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/>
      <bottom style="thin"/>
    </border>
    <border>
      <left style="double"/>
      <right style="thick"/>
      <top/>
      <bottom style="thin"/>
    </border>
    <border>
      <left style="medium"/>
      <right style="double"/>
      <top/>
      <bottom style="medium"/>
    </border>
    <border>
      <left style="double"/>
      <right style="thick"/>
      <top/>
      <bottom style="medium"/>
    </border>
    <border>
      <left style="medium"/>
      <right style="double"/>
      <top style="thin"/>
      <bottom/>
    </border>
    <border>
      <left style="medium"/>
      <right style="medium"/>
      <top style="medium"/>
      <bottom style="thick"/>
    </border>
    <border>
      <left style="medium"/>
      <right style="double"/>
      <top style="medium"/>
      <bottom style="thick"/>
    </border>
    <border diagonalUp="1">
      <left style="double"/>
      <right style="medium"/>
      <top style="medium"/>
      <bottom style="thick"/>
      <diagonal style="thin"/>
    </border>
    <border>
      <left style="double"/>
      <right style="thick"/>
      <top style="medium"/>
      <bottom style="thick"/>
    </border>
    <border>
      <left style="medium"/>
      <right style="thin"/>
      <top style="thin"/>
      <bottom style="medium"/>
    </border>
    <border>
      <left/>
      <right style="double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double"/>
      <right style="double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double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double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/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6" fillId="0" borderId="0" xfId="0" applyNumberFormat="1" applyFont="1" applyFill="1" applyAlignment="1">
      <alignment horizontal="center"/>
    </xf>
    <xf numFmtId="184" fontId="48" fillId="0" borderId="0" xfId="0" applyNumberFormat="1" applyFont="1" applyFill="1" applyAlignment="1">
      <alignment horizontal="center" vertical="center"/>
    </xf>
    <xf numFmtId="179" fontId="48" fillId="0" borderId="0" xfId="0" applyNumberFormat="1" applyFont="1" applyFill="1" applyAlignment="1">
      <alignment horizontal="left"/>
    </xf>
    <xf numFmtId="180" fontId="48" fillId="0" borderId="0" xfId="0" applyNumberFormat="1" applyFont="1" applyFill="1" applyAlignment="1">
      <alignment/>
    </xf>
    <xf numFmtId="185" fontId="47" fillId="0" borderId="0" xfId="0" applyNumberFormat="1" applyFont="1" applyFill="1" applyAlignment="1">
      <alignment horizontal="right" vertical="center"/>
    </xf>
    <xf numFmtId="177" fontId="47" fillId="0" borderId="0" xfId="0" applyNumberFormat="1" applyFont="1" applyFill="1" applyAlignment="1">
      <alignment horizontal="right" vertical="center"/>
    </xf>
    <xf numFmtId="0" fontId="49" fillId="0" borderId="0" xfId="0" applyFont="1" applyFill="1" applyAlignment="1">
      <alignment/>
    </xf>
    <xf numFmtId="179" fontId="47" fillId="0" borderId="0" xfId="0" applyNumberFormat="1" applyFont="1" applyFill="1" applyAlignment="1">
      <alignment horizontal="left"/>
    </xf>
    <xf numFmtId="180" fontId="47" fillId="0" borderId="0" xfId="0" applyNumberFormat="1" applyFont="1" applyFill="1" applyAlignment="1">
      <alignment/>
    </xf>
    <xf numFmtId="179" fontId="50" fillId="0" borderId="0" xfId="0" applyNumberFormat="1" applyFont="1" applyFill="1" applyAlignment="1">
      <alignment/>
    </xf>
    <xf numFmtId="0" fontId="50" fillId="0" borderId="0" xfId="0" applyNumberFormat="1" applyFont="1" applyFill="1" applyBorder="1" applyAlignment="1">
      <alignment horizontal="right"/>
    </xf>
    <xf numFmtId="0" fontId="48" fillId="0" borderId="0" xfId="0" applyFont="1" applyFill="1" applyAlignment="1">
      <alignment vertical="center"/>
    </xf>
    <xf numFmtId="0" fontId="47" fillId="0" borderId="0" xfId="0" applyFont="1" applyFill="1" applyBorder="1" applyAlignment="1">
      <alignment/>
    </xf>
    <xf numFmtId="0" fontId="47" fillId="0" borderId="0" xfId="0" applyNumberFormat="1" applyFont="1" applyFill="1" applyAlignment="1">
      <alignment horizontal="center" vertical="center"/>
    </xf>
    <xf numFmtId="181" fontId="50" fillId="0" borderId="10" xfId="0" applyNumberFormat="1" applyFont="1" applyFill="1" applyBorder="1" applyAlignment="1">
      <alignment vertical="center" shrinkToFit="1"/>
    </xf>
    <xf numFmtId="0" fontId="46" fillId="0" borderId="0" xfId="0" applyFont="1" applyFill="1" applyAlignment="1">
      <alignment horizontal="right" vertical="center" wrapText="1"/>
    </xf>
    <xf numFmtId="0" fontId="50" fillId="0" borderId="11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horizontal="center" vertical="center"/>
    </xf>
    <xf numFmtId="176" fontId="51" fillId="0" borderId="12" xfId="0" applyNumberFormat="1" applyFont="1" applyFill="1" applyBorder="1" applyAlignment="1">
      <alignment vertical="center" shrinkToFit="1"/>
    </xf>
    <xf numFmtId="176" fontId="51" fillId="0" borderId="13" xfId="0" applyNumberFormat="1" applyFont="1" applyFill="1" applyBorder="1" applyAlignment="1">
      <alignment vertical="center" shrinkToFit="1"/>
    </xf>
    <xf numFmtId="0" fontId="50" fillId="0" borderId="14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left" vertical="center"/>
    </xf>
    <xf numFmtId="0" fontId="50" fillId="0" borderId="18" xfId="0" applyFont="1" applyFill="1" applyBorder="1" applyAlignment="1">
      <alignment horizontal="left" vertical="center"/>
    </xf>
    <xf numFmtId="0" fontId="50" fillId="0" borderId="19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/>
    </xf>
    <xf numFmtId="0" fontId="50" fillId="0" borderId="21" xfId="0" applyFont="1" applyFill="1" applyBorder="1" applyAlignment="1">
      <alignment horizontal="left" vertical="center"/>
    </xf>
    <xf numFmtId="0" fontId="50" fillId="0" borderId="22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 shrinkToFit="1"/>
    </xf>
    <xf numFmtId="0" fontId="50" fillId="0" borderId="23" xfId="0" applyFont="1" applyFill="1" applyBorder="1" applyAlignment="1">
      <alignment horizontal="left" vertical="center"/>
    </xf>
    <xf numFmtId="0" fontId="50" fillId="0" borderId="24" xfId="0" applyFont="1" applyFill="1" applyBorder="1" applyAlignment="1">
      <alignment horizontal="left" vertical="center"/>
    </xf>
    <xf numFmtId="0" fontId="50" fillId="0" borderId="25" xfId="0" applyFont="1" applyFill="1" applyBorder="1" applyAlignment="1">
      <alignment horizontal="left" vertical="center"/>
    </xf>
    <xf numFmtId="0" fontId="50" fillId="0" borderId="26" xfId="0" applyFont="1" applyFill="1" applyBorder="1" applyAlignment="1">
      <alignment horizontal="left" vertical="center"/>
    </xf>
    <xf numFmtId="0" fontId="50" fillId="0" borderId="27" xfId="0" applyFont="1" applyFill="1" applyBorder="1" applyAlignment="1">
      <alignment horizontal="left" vertical="center"/>
    </xf>
    <xf numFmtId="0" fontId="50" fillId="0" borderId="28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left" vertical="center"/>
    </xf>
    <xf numFmtId="0" fontId="50" fillId="0" borderId="16" xfId="0" applyFont="1" applyFill="1" applyBorder="1" applyAlignment="1">
      <alignment horizontal="left" vertical="center"/>
    </xf>
    <xf numFmtId="0" fontId="50" fillId="0" borderId="29" xfId="0" applyFont="1" applyFill="1" applyBorder="1" applyAlignment="1">
      <alignment horizontal="left" vertical="center"/>
    </xf>
    <xf numFmtId="0" fontId="50" fillId="0" borderId="30" xfId="0" applyFont="1" applyFill="1" applyBorder="1" applyAlignment="1">
      <alignment horizontal="left" vertical="center"/>
    </xf>
    <xf numFmtId="0" fontId="50" fillId="0" borderId="31" xfId="0" applyFont="1" applyFill="1" applyBorder="1" applyAlignment="1">
      <alignment horizontal="center" vertical="center"/>
    </xf>
    <xf numFmtId="176" fontId="48" fillId="0" borderId="31" xfId="0" applyNumberFormat="1" applyFont="1" applyFill="1" applyBorder="1" applyAlignment="1" applyProtection="1">
      <alignment vertical="center" shrinkToFit="1"/>
      <protection locked="0"/>
    </xf>
    <xf numFmtId="176" fontId="48" fillId="0" borderId="32" xfId="0" applyNumberFormat="1" applyFont="1" applyFill="1" applyBorder="1" applyAlignment="1" applyProtection="1">
      <alignment vertical="center" shrinkToFit="1"/>
      <protection locked="0"/>
    </xf>
    <xf numFmtId="0" fontId="48" fillId="0" borderId="33" xfId="0" applyFont="1" applyFill="1" applyBorder="1" applyAlignment="1">
      <alignment horizontal="center" vertical="center" wrapText="1"/>
    </xf>
    <xf numFmtId="0" fontId="48" fillId="0" borderId="34" xfId="0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 wrapText="1"/>
    </xf>
    <xf numFmtId="178" fontId="48" fillId="0" borderId="37" xfId="0" applyNumberFormat="1" applyFont="1" applyFill="1" applyBorder="1" applyAlignment="1" applyProtection="1">
      <alignment vertical="center" shrinkToFit="1"/>
      <protection locked="0"/>
    </xf>
    <xf numFmtId="176" fontId="48" fillId="0" borderId="38" xfId="0" applyNumberFormat="1" applyFont="1" applyFill="1" applyBorder="1" applyAlignment="1" applyProtection="1">
      <alignment vertical="center" shrinkToFit="1"/>
      <protection locked="0"/>
    </xf>
    <xf numFmtId="178" fontId="48" fillId="0" borderId="39" xfId="0" applyNumberFormat="1" applyFont="1" applyFill="1" applyBorder="1" applyAlignment="1" applyProtection="1">
      <alignment vertical="center" shrinkToFit="1"/>
      <protection locked="0"/>
    </xf>
    <xf numFmtId="176" fontId="48" fillId="0" borderId="40" xfId="0" applyNumberFormat="1" applyFont="1" applyFill="1" applyBorder="1" applyAlignment="1" applyProtection="1">
      <alignment vertical="center" shrinkToFit="1"/>
      <protection locked="0"/>
    </xf>
    <xf numFmtId="176" fontId="48" fillId="0" borderId="41" xfId="0" applyNumberFormat="1" applyFont="1" applyFill="1" applyBorder="1" applyAlignment="1" applyProtection="1">
      <alignment vertical="center" shrinkToFit="1"/>
      <protection locked="0"/>
    </xf>
    <xf numFmtId="182" fontId="48" fillId="0" borderId="0" xfId="0" applyNumberFormat="1" applyFont="1" applyFill="1" applyAlignment="1">
      <alignment horizontal="center" vertical="center"/>
    </xf>
    <xf numFmtId="176" fontId="47" fillId="0" borderId="0" xfId="0" applyNumberFormat="1" applyFont="1" applyFill="1" applyAlignment="1">
      <alignment horizontal="right" vertical="center"/>
    </xf>
    <xf numFmtId="0" fontId="52" fillId="0" borderId="0" xfId="0" applyFont="1" applyFill="1" applyAlignment="1">
      <alignment/>
    </xf>
    <xf numFmtId="56" fontId="46" fillId="0" borderId="0" xfId="0" applyNumberFormat="1" applyFont="1" applyFill="1" applyAlignment="1">
      <alignment/>
    </xf>
    <xf numFmtId="0" fontId="48" fillId="0" borderId="0" xfId="0" applyNumberFormat="1" applyFont="1" applyFill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178" fontId="50" fillId="0" borderId="0" xfId="0" applyNumberFormat="1" applyFont="1" applyFill="1" applyBorder="1" applyAlignment="1">
      <alignment vertical="center"/>
    </xf>
    <xf numFmtId="0" fontId="50" fillId="0" borderId="0" xfId="0" applyNumberFormat="1" applyFont="1" applyFill="1" applyBorder="1" applyAlignment="1">
      <alignment horizontal="left" vertical="center"/>
    </xf>
    <xf numFmtId="0" fontId="50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left" vertical="top"/>
    </xf>
    <xf numFmtId="0" fontId="46" fillId="0" borderId="0" xfId="0" applyFont="1" applyFill="1" applyBorder="1" applyAlignment="1">
      <alignment horizontal="left" vertical="center"/>
    </xf>
    <xf numFmtId="0" fontId="48" fillId="0" borderId="42" xfId="0" applyFont="1" applyFill="1" applyBorder="1" applyAlignment="1">
      <alignment horizontal="center" vertical="center"/>
    </xf>
    <xf numFmtId="0" fontId="48" fillId="0" borderId="43" xfId="0" applyFont="1" applyFill="1" applyBorder="1" applyAlignment="1">
      <alignment horizontal="center" vertical="center" wrapText="1"/>
    </xf>
    <xf numFmtId="0" fontId="48" fillId="0" borderId="42" xfId="0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 vertical="center" wrapText="1"/>
    </xf>
    <xf numFmtId="177" fontId="50" fillId="0" borderId="0" xfId="0" applyNumberFormat="1" applyFont="1" applyFill="1" applyAlignment="1">
      <alignment horizontal="right" vertical="center"/>
    </xf>
    <xf numFmtId="0" fontId="48" fillId="0" borderId="45" xfId="0" applyFont="1" applyFill="1" applyBorder="1" applyAlignment="1">
      <alignment horizontal="center" vertical="center"/>
    </xf>
    <xf numFmtId="0" fontId="48" fillId="0" borderId="46" xfId="0" applyFont="1" applyFill="1" applyBorder="1" applyAlignment="1">
      <alignment horizontal="center" vertical="center"/>
    </xf>
    <xf numFmtId="0" fontId="48" fillId="0" borderId="47" xfId="0" applyFont="1" applyFill="1" applyBorder="1" applyAlignment="1">
      <alignment horizontal="center" vertical="center" wrapText="1"/>
    </xf>
    <xf numFmtId="0" fontId="48" fillId="0" borderId="45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48" xfId="0" applyFont="1" applyFill="1" applyBorder="1" applyAlignment="1">
      <alignment horizontal="center" vertical="center"/>
    </xf>
    <xf numFmtId="0" fontId="48" fillId="0" borderId="49" xfId="0" applyFont="1" applyFill="1" applyBorder="1" applyAlignment="1">
      <alignment horizontal="center" vertical="center"/>
    </xf>
    <xf numFmtId="0" fontId="48" fillId="0" borderId="50" xfId="0" applyFont="1" applyFill="1" applyBorder="1" applyAlignment="1">
      <alignment horizontal="center" vertical="center"/>
    </xf>
    <xf numFmtId="0" fontId="48" fillId="0" borderId="48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178" fontId="48" fillId="0" borderId="38" xfId="0" applyNumberFormat="1" applyFont="1" applyFill="1" applyBorder="1" applyAlignment="1" applyProtection="1">
      <alignment vertical="center" shrinkToFit="1"/>
      <protection locked="0"/>
    </xf>
    <xf numFmtId="178" fontId="48" fillId="0" borderId="41" xfId="0" applyNumberFormat="1" applyFont="1" applyFill="1" applyBorder="1" applyAlignment="1" applyProtection="1">
      <alignment vertical="center" shrinkToFit="1"/>
      <protection locked="0"/>
    </xf>
    <xf numFmtId="178" fontId="48" fillId="0" borderId="45" xfId="0" applyNumberFormat="1" applyFont="1" applyFill="1" applyBorder="1" applyAlignment="1">
      <alignment vertical="center"/>
    </xf>
    <xf numFmtId="176" fontId="48" fillId="0" borderId="51" xfId="0" applyNumberFormat="1" applyFont="1" applyFill="1" applyBorder="1" applyAlignment="1">
      <alignment vertical="center"/>
    </xf>
    <xf numFmtId="178" fontId="48" fillId="0" borderId="51" xfId="0" applyNumberFormat="1" applyFont="1" applyFill="1" applyBorder="1" applyAlignment="1">
      <alignment vertical="center"/>
    </xf>
    <xf numFmtId="0" fontId="48" fillId="0" borderId="52" xfId="0" applyFont="1" applyFill="1" applyBorder="1" applyAlignment="1">
      <alignment horizontal="left" vertical="center"/>
    </xf>
    <xf numFmtId="0" fontId="48" fillId="0" borderId="44" xfId="0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horizontal="center" vertical="center"/>
    </xf>
    <xf numFmtId="0" fontId="48" fillId="0" borderId="53" xfId="0" applyFont="1" applyFill="1" applyBorder="1" applyAlignment="1">
      <alignment horizontal="left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54" xfId="0" applyFont="1" applyFill="1" applyBorder="1" applyAlignment="1">
      <alignment horizontal="center" vertical="center"/>
    </xf>
    <xf numFmtId="0" fontId="50" fillId="0" borderId="52" xfId="0" applyFont="1" applyFill="1" applyBorder="1" applyAlignment="1">
      <alignment horizontal="left" vertical="center"/>
    </xf>
    <xf numFmtId="0" fontId="50" fillId="0" borderId="45" xfId="0" applyFont="1" applyFill="1" applyBorder="1" applyAlignment="1">
      <alignment horizontal="left" vertical="center"/>
    </xf>
    <xf numFmtId="0" fontId="53" fillId="0" borderId="0" xfId="0" applyFont="1" applyFill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178" fontId="48" fillId="0" borderId="55" xfId="0" applyNumberFormat="1" applyFont="1" applyFill="1" applyBorder="1" applyAlignment="1" applyProtection="1">
      <alignment vertical="center" shrinkToFit="1"/>
      <protection locked="0"/>
    </xf>
    <xf numFmtId="178" fontId="48" fillId="0" borderId="56" xfId="0" applyNumberFormat="1" applyFont="1" applyFill="1" applyBorder="1" applyAlignment="1" applyProtection="1">
      <alignment vertical="center" shrinkToFit="1"/>
      <protection locked="0"/>
    </xf>
    <xf numFmtId="178" fontId="48" fillId="0" borderId="47" xfId="0" applyNumberFormat="1" applyFont="1" applyFill="1" applyBorder="1" applyAlignment="1">
      <alignment vertical="center"/>
    </xf>
    <xf numFmtId="178" fontId="48" fillId="0" borderId="57" xfId="0" applyNumberFormat="1" applyFont="1" applyFill="1" applyBorder="1" applyAlignment="1">
      <alignment vertical="center"/>
    </xf>
    <xf numFmtId="178" fontId="48" fillId="0" borderId="58" xfId="0" applyNumberFormat="1" applyFont="1" applyFill="1" applyBorder="1" applyAlignment="1">
      <alignment vertical="center"/>
    </xf>
    <xf numFmtId="178" fontId="48" fillId="0" borderId="59" xfId="0" applyNumberFormat="1" applyFont="1" applyFill="1" applyBorder="1" applyAlignment="1">
      <alignment vertical="center"/>
    </xf>
    <xf numFmtId="178" fontId="48" fillId="0" borderId="60" xfId="0" applyNumberFormat="1" applyFont="1" applyFill="1" applyBorder="1" applyAlignment="1">
      <alignment vertical="center"/>
    </xf>
    <xf numFmtId="178" fontId="48" fillId="0" borderId="46" xfId="0" applyNumberFormat="1" applyFont="1" applyFill="1" applyBorder="1" applyAlignment="1">
      <alignment vertical="center"/>
    </xf>
    <xf numFmtId="178" fontId="48" fillId="0" borderId="61" xfId="0" applyNumberFormat="1" applyFont="1" applyFill="1" applyBorder="1" applyAlignment="1">
      <alignment vertical="center"/>
    </xf>
    <xf numFmtId="176" fontId="48" fillId="0" borderId="62" xfId="0" applyNumberFormat="1" applyFont="1" applyFill="1" applyBorder="1" applyAlignment="1">
      <alignment vertical="center"/>
    </xf>
    <xf numFmtId="178" fontId="48" fillId="0" borderId="63" xfId="0" applyNumberFormat="1" applyFont="1" applyFill="1" applyBorder="1" applyAlignment="1">
      <alignment vertical="center"/>
    </xf>
    <xf numFmtId="178" fontId="48" fillId="0" borderId="64" xfId="0" applyNumberFormat="1" applyFont="1" applyFill="1" applyBorder="1" applyAlignment="1">
      <alignment vertical="center"/>
    </xf>
    <xf numFmtId="178" fontId="48" fillId="0" borderId="62" xfId="0" applyNumberFormat="1" applyFont="1" applyFill="1" applyBorder="1" applyAlignment="1">
      <alignment vertical="center"/>
    </xf>
    <xf numFmtId="178" fontId="48" fillId="0" borderId="42" xfId="0" applyNumberFormat="1" applyFont="1" applyFill="1" applyBorder="1" applyAlignment="1">
      <alignment vertical="center"/>
    </xf>
    <xf numFmtId="178" fontId="48" fillId="0" borderId="44" xfId="0" applyNumberFormat="1" applyFont="1" applyFill="1" applyBorder="1" applyAlignment="1">
      <alignment vertical="center"/>
    </xf>
    <xf numFmtId="178" fontId="48" fillId="0" borderId="43" xfId="0" applyNumberFormat="1" applyFont="1" applyFill="1" applyBorder="1" applyAlignment="1">
      <alignment vertical="center"/>
    </xf>
    <xf numFmtId="178" fontId="48" fillId="0" borderId="54" xfId="0" applyNumberFormat="1" applyFont="1" applyFill="1" applyBorder="1" applyAlignment="1">
      <alignment vertical="center"/>
    </xf>
    <xf numFmtId="178" fontId="48" fillId="0" borderId="65" xfId="0" applyNumberFormat="1" applyFont="1" applyFill="1" applyBorder="1" applyAlignment="1">
      <alignment vertical="center"/>
    </xf>
    <xf numFmtId="178" fontId="48" fillId="0" borderId="34" xfId="0" applyNumberFormat="1" applyFont="1" applyFill="1" applyBorder="1" applyAlignment="1">
      <alignment vertical="center"/>
    </xf>
    <xf numFmtId="178" fontId="48" fillId="0" borderId="66" xfId="0" applyNumberFormat="1" applyFont="1" applyFill="1" applyBorder="1" applyAlignment="1" applyProtection="1">
      <alignment vertical="center" shrinkToFit="1"/>
      <protection/>
    </xf>
    <xf numFmtId="178" fontId="48" fillId="0" borderId="67" xfId="0" applyNumberFormat="1" applyFont="1" applyFill="1" applyBorder="1" applyAlignment="1" applyProtection="1">
      <alignment vertical="center" shrinkToFit="1"/>
      <protection/>
    </xf>
    <xf numFmtId="178" fontId="48" fillId="0" borderId="68" xfId="0" applyNumberFormat="1" applyFont="1" applyFill="1" applyBorder="1" applyAlignment="1" applyProtection="1">
      <alignment vertical="center" shrinkToFit="1"/>
      <protection/>
    </xf>
    <xf numFmtId="178" fontId="48" fillId="0" borderId="69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 applyProtection="1">
      <alignment vertical="center" shrinkToFit="1"/>
      <protection/>
    </xf>
    <xf numFmtId="178" fontId="48" fillId="0" borderId="70" xfId="0" applyNumberFormat="1" applyFont="1" applyFill="1" applyBorder="1" applyAlignment="1" applyProtection="1">
      <alignment vertical="center" shrinkToFit="1"/>
      <protection/>
    </xf>
    <xf numFmtId="178" fontId="48" fillId="0" borderId="38" xfId="0" applyNumberFormat="1" applyFont="1" applyFill="1" applyBorder="1" applyAlignment="1" applyProtection="1">
      <alignment vertical="center" shrinkToFit="1"/>
      <protection/>
    </xf>
    <xf numFmtId="178" fontId="48" fillId="0" borderId="71" xfId="0" applyNumberFormat="1" applyFont="1" applyFill="1" applyBorder="1" applyAlignment="1" applyProtection="1">
      <alignment vertical="center" shrinkToFit="1"/>
      <protection/>
    </xf>
    <xf numFmtId="178" fontId="48" fillId="0" borderId="72" xfId="0" applyNumberFormat="1" applyFont="1" applyFill="1" applyBorder="1" applyAlignment="1" applyProtection="1">
      <alignment vertical="center" shrinkToFit="1"/>
      <protection/>
    </xf>
    <xf numFmtId="178" fontId="48" fillId="0" borderId="73" xfId="0" applyNumberFormat="1" applyFont="1" applyFill="1" applyBorder="1" applyAlignment="1" applyProtection="1">
      <alignment vertical="center" shrinkToFit="1"/>
      <protection/>
    </xf>
    <xf numFmtId="178" fontId="48" fillId="0" borderId="74" xfId="0" applyNumberFormat="1" applyFont="1" applyFill="1" applyBorder="1" applyAlignment="1" applyProtection="1">
      <alignment vertical="center" shrinkToFit="1"/>
      <protection/>
    </xf>
    <xf numFmtId="178" fontId="48" fillId="0" borderId="75" xfId="0" applyNumberFormat="1" applyFont="1" applyFill="1" applyBorder="1" applyAlignment="1" applyProtection="1">
      <alignment vertical="center" shrinkToFit="1"/>
      <protection/>
    </xf>
    <xf numFmtId="178" fontId="48" fillId="0" borderId="76" xfId="0" applyNumberFormat="1" applyFont="1" applyFill="1" applyBorder="1" applyAlignment="1" applyProtection="1">
      <alignment vertical="center" shrinkToFit="1"/>
      <protection/>
    </xf>
    <xf numFmtId="178" fontId="48" fillId="0" borderId="77" xfId="0" applyNumberFormat="1" applyFont="1" applyFill="1" applyBorder="1" applyAlignment="1" applyProtection="1">
      <alignment vertical="center" shrinkToFit="1"/>
      <protection/>
    </xf>
    <xf numFmtId="176" fontId="48" fillId="0" borderId="68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>
      <alignment vertical="center" shrinkToFit="1"/>
    </xf>
    <xf numFmtId="178" fontId="48" fillId="0" borderId="78" xfId="0" applyNumberFormat="1" applyFont="1" applyFill="1" applyBorder="1" applyAlignment="1" applyProtection="1">
      <alignment vertical="center" shrinkToFit="1"/>
      <protection/>
    </xf>
    <xf numFmtId="178" fontId="48" fillId="0" borderId="39" xfId="0" applyNumberFormat="1" applyFont="1" applyFill="1" applyBorder="1" applyAlignment="1">
      <alignment vertical="center" shrinkToFit="1"/>
    </xf>
    <xf numFmtId="178" fontId="48" fillId="0" borderId="79" xfId="0" applyNumberFormat="1" applyFont="1" applyFill="1" applyBorder="1" applyAlignment="1" applyProtection="1">
      <alignment vertical="center" shrinkToFit="1"/>
      <protection/>
    </xf>
    <xf numFmtId="178" fontId="48" fillId="0" borderId="80" xfId="0" applyNumberFormat="1" applyFont="1" applyFill="1" applyBorder="1" applyAlignment="1" applyProtection="1">
      <alignment vertical="center" shrinkToFit="1"/>
      <protection/>
    </xf>
    <xf numFmtId="178" fontId="48" fillId="0" borderId="81" xfId="0" applyNumberFormat="1" applyFont="1" applyFill="1" applyBorder="1" applyAlignment="1" applyProtection="1">
      <alignment vertical="center" shrinkToFit="1"/>
      <protection/>
    </xf>
    <xf numFmtId="178" fontId="48" fillId="0" borderId="82" xfId="0" applyNumberFormat="1" applyFont="1" applyFill="1" applyBorder="1" applyAlignment="1" applyProtection="1">
      <alignment vertical="center" shrinkToFit="1"/>
      <protection/>
    </xf>
    <xf numFmtId="178" fontId="48" fillId="0" borderId="72" xfId="0" applyNumberFormat="1" applyFont="1" applyFill="1" applyBorder="1" applyAlignment="1">
      <alignment vertical="center" shrinkToFit="1"/>
    </xf>
    <xf numFmtId="178" fontId="48" fillId="0" borderId="73" xfId="0" applyNumberFormat="1" applyFont="1" applyFill="1" applyBorder="1" applyAlignment="1">
      <alignment vertical="center" shrinkToFit="1"/>
    </xf>
    <xf numFmtId="0" fontId="48" fillId="0" borderId="54" xfId="0" applyFont="1" applyFill="1" applyBorder="1" applyAlignment="1">
      <alignment horizontal="center" vertical="center"/>
    </xf>
    <xf numFmtId="0" fontId="48" fillId="0" borderId="61" xfId="0" applyFont="1" applyFill="1" applyBorder="1" applyAlignment="1">
      <alignment horizontal="center" vertical="center"/>
    </xf>
    <xf numFmtId="0" fontId="50" fillId="0" borderId="83" xfId="0" applyFont="1" applyFill="1" applyBorder="1" applyAlignment="1">
      <alignment horizontal="left" vertical="center"/>
    </xf>
    <xf numFmtId="0" fontId="50" fillId="0" borderId="57" xfId="0" applyFont="1" applyFill="1" applyBorder="1" applyAlignment="1">
      <alignment horizontal="left" vertical="center"/>
    </xf>
    <xf numFmtId="178" fontId="52" fillId="0" borderId="27" xfId="0" applyNumberFormat="1" applyFont="1" applyFill="1" applyBorder="1" applyAlignment="1">
      <alignment vertical="center"/>
    </xf>
    <xf numFmtId="178" fontId="52" fillId="0" borderId="84" xfId="0" applyNumberFormat="1" applyFont="1" applyFill="1" applyBorder="1" applyAlignment="1">
      <alignment vertical="center"/>
    </xf>
    <xf numFmtId="180" fontId="46" fillId="0" borderId="12" xfId="0" applyNumberFormat="1" applyFont="1" applyFill="1" applyBorder="1" applyAlignment="1">
      <alignment horizontal="left" vertical="center"/>
    </xf>
    <xf numFmtId="0" fontId="50" fillId="0" borderId="52" xfId="0" applyFont="1" applyFill="1" applyBorder="1" applyAlignment="1">
      <alignment horizontal="left" vertical="center"/>
    </xf>
    <xf numFmtId="0" fontId="50" fillId="0" borderId="45" xfId="0" applyFont="1" applyFill="1" applyBorder="1" applyAlignment="1">
      <alignment horizontal="left" vertical="center"/>
    </xf>
    <xf numFmtId="0" fontId="50" fillId="0" borderId="53" xfId="0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/>
    </xf>
    <xf numFmtId="0" fontId="48" fillId="0" borderId="85" xfId="0" applyFont="1" applyFill="1" applyBorder="1" applyAlignment="1">
      <alignment horizontal="center" vertical="center"/>
    </xf>
    <xf numFmtId="0" fontId="48" fillId="0" borderId="86" xfId="0" applyFont="1" applyFill="1" applyBorder="1" applyAlignment="1">
      <alignment horizontal="center" vertical="center"/>
    </xf>
    <xf numFmtId="178" fontId="52" fillId="0" borderId="87" xfId="0" applyNumberFormat="1" applyFont="1" applyFill="1" applyBorder="1" applyAlignment="1">
      <alignment vertical="center"/>
    </xf>
    <xf numFmtId="0" fontId="54" fillId="0" borderId="0" xfId="0" applyFont="1" applyFill="1" applyAlignment="1">
      <alignment horizontal="center" vertical="center"/>
    </xf>
    <xf numFmtId="183" fontId="52" fillId="0" borderId="0" xfId="0" applyNumberFormat="1" applyFont="1" applyFill="1" applyAlignment="1">
      <alignment horizontal="center" vertical="center"/>
    </xf>
    <xf numFmtId="183" fontId="55" fillId="0" borderId="0" xfId="0" applyNumberFormat="1" applyFont="1" applyFill="1" applyAlignment="1">
      <alignment horizontal="center" vertical="center"/>
    </xf>
    <xf numFmtId="178" fontId="52" fillId="0" borderId="86" xfId="0" applyNumberFormat="1" applyFont="1" applyFill="1" applyBorder="1" applyAlignment="1">
      <alignment vertical="center"/>
    </xf>
    <xf numFmtId="0" fontId="48" fillId="0" borderId="88" xfId="0" applyFont="1" applyFill="1" applyBorder="1" applyAlignment="1">
      <alignment horizontal="center" vertical="center"/>
    </xf>
    <xf numFmtId="0" fontId="48" fillId="0" borderId="89" xfId="0" applyFont="1" applyFill="1" applyBorder="1" applyAlignment="1">
      <alignment horizontal="center" vertical="center"/>
    </xf>
    <xf numFmtId="0" fontId="48" fillId="0" borderId="90" xfId="0" applyFont="1" applyFill="1" applyBorder="1" applyAlignment="1">
      <alignment horizontal="center" vertical="center"/>
    </xf>
    <xf numFmtId="178" fontId="52" fillId="0" borderId="28" xfId="0" applyNumberFormat="1" applyFont="1" applyFill="1" applyBorder="1" applyAlignment="1">
      <alignment vertical="center"/>
    </xf>
    <xf numFmtId="0" fontId="48" fillId="0" borderId="91" xfId="0" applyFont="1" applyFill="1" applyBorder="1" applyAlignment="1">
      <alignment horizontal="center" vertical="center"/>
    </xf>
    <xf numFmtId="0" fontId="48" fillId="0" borderId="92" xfId="0" applyFont="1" applyFill="1" applyBorder="1" applyAlignment="1">
      <alignment horizontal="center" vertical="center"/>
    </xf>
    <xf numFmtId="0" fontId="48" fillId="0" borderId="53" xfId="0" applyFont="1" applyFill="1" applyBorder="1" applyAlignment="1">
      <alignment horizontal="left" vertical="center"/>
    </xf>
    <xf numFmtId="0" fontId="48" fillId="0" borderId="42" xfId="0" applyFont="1" applyFill="1" applyBorder="1" applyAlignment="1">
      <alignment horizontal="left" vertical="center"/>
    </xf>
    <xf numFmtId="0" fontId="48" fillId="0" borderId="93" xfId="0" applyFont="1" applyFill="1" applyBorder="1" applyAlignment="1">
      <alignment horizontal="center" vertical="center"/>
    </xf>
    <xf numFmtId="0" fontId="48" fillId="0" borderId="94" xfId="0" applyFont="1" applyFill="1" applyBorder="1" applyAlignment="1">
      <alignment horizontal="center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95" xfId="0" applyFont="1" applyFill="1" applyBorder="1" applyAlignment="1">
      <alignment horizontal="center" vertical="center"/>
    </xf>
    <xf numFmtId="0" fontId="48" fillId="0" borderId="96" xfId="0" applyFont="1" applyFill="1" applyBorder="1" applyAlignment="1">
      <alignment horizontal="center" vertical="center"/>
    </xf>
    <xf numFmtId="0" fontId="48" fillId="0" borderId="97" xfId="0" applyFont="1" applyFill="1" applyBorder="1" applyAlignment="1">
      <alignment horizontal="center" vertical="center"/>
    </xf>
    <xf numFmtId="0" fontId="48" fillId="0" borderId="44" xfId="0" applyFont="1" applyFill="1" applyBorder="1" applyAlignment="1">
      <alignment horizontal="center" vertical="center"/>
    </xf>
    <xf numFmtId="0" fontId="48" fillId="0" borderId="98" xfId="0" applyFont="1" applyFill="1" applyBorder="1" applyAlignment="1">
      <alignment horizontal="left" vertical="center"/>
    </xf>
    <xf numFmtId="0" fontId="48" fillId="0" borderId="59" xfId="0" applyFont="1" applyFill="1" applyBorder="1" applyAlignment="1">
      <alignment horizontal="left" vertical="center"/>
    </xf>
    <xf numFmtId="0" fontId="48" fillId="0" borderId="83" xfId="0" applyFont="1" applyFill="1" applyBorder="1" applyAlignment="1">
      <alignment horizontal="left" vertical="center"/>
    </xf>
    <xf numFmtId="0" fontId="48" fillId="0" borderId="57" xfId="0" applyFont="1" applyFill="1" applyBorder="1" applyAlignment="1">
      <alignment horizontal="left" vertical="center"/>
    </xf>
    <xf numFmtId="0" fontId="48" fillId="0" borderId="52" xfId="0" applyFont="1" applyFill="1" applyBorder="1" applyAlignment="1">
      <alignment horizontal="left" vertical="center"/>
    </xf>
    <xf numFmtId="0" fontId="48" fillId="0" borderId="45" xfId="0" applyFont="1" applyFill="1" applyBorder="1" applyAlignment="1">
      <alignment horizontal="left" vertical="center"/>
    </xf>
    <xf numFmtId="0" fontId="50" fillId="0" borderId="99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0" fontId="50" fillId="0" borderId="52" xfId="0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left" vertical="center" shrinkToFit="1"/>
    </xf>
    <xf numFmtId="0" fontId="50" fillId="0" borderId="25" xfId="0" applyFont="1" applyFill="1" applyBorder="1" applyAlignment="1">
      <alignment horizontal="left" vertical="center" shrinkToFit="1"/>
    </xf>
    <xf numFmtId="0" fontId="50" fillId="0" borderId="27" xfId="0" applyFont="1" applyFill="1" applyBorder="1" applyAlignment="1">
      <alignment horizontal="left" vertical="center" shrinkToFit="1"/>
    </xf>
    <xf numFmtId="0" fontId="50" fillId="0" borderId="28" xfId="0" applyFont="1" applyFill="1" applyBorder="1" applyAlignment="1">
      <alignment horizontal="left" vertical="center" shrinkToFit="1"/>
    </xf>
    <xf numFmtId="0" fontId="50" fillId="0" borderId="100" xfId="0" applyFont="1" applyFill="1" applyBorder="1" applyAlignment="1">
      <alignment horizontal="left" vertical="center"/>
    </xf>
    <xf numFmtId="0" fontId="50" fillId="0" borderId="101" xfId="0" applyFont="1" applyFill="1" applyBorder="1" applyAlignment="1">
      <alignment horizontal="left" vertical="center"/>
    </xf>
    <xf numFmtId="0" fontId="50" fillId="0" borderId="102" xfId="0" applyFont="1" applyFill="1" applyBorder="1" applyAlignment="1">
      <alignment horizontal="left" vertical="center"/>
    </xf>
    <xf numFmtId="0" fontId="53" fillId="0" borderId="0" xfId="0" applyFont="1" applyFill="1" applyAlignment="1">
      <alignment horizontal="center" vertical="center"/>
    </xf>
    <xf numFmtId="0" fontId="48" fillId="0" borderId="103" xfId="0" applyFont="1" applyFill="1" applyBorder="1" applyAlignment="1">
      <alignment horizontal="center" vertical="center"/>
    </xf>
    <xf numFmtId="0" fontId="48" fillId="0" borderId="104" xfId="0" applyFont="1" applyFill="1" applyBorder="1" applyAlignment="1">
      <alignment horizontal="center" vertical="center"/>
    </xf>
    <xf numFmtId="0" fontId="48" fillId="0" borderId="105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106" xfId="0" applyFont="1" applyFill="1" applyBorder="1" applyAlignment="1">
      <alignment horizontal="center" vertical="center"/>
    </xf>
    <xf numFmtId="0" fontId="48" fillId="0" borderId="107" xfId="0" applyFont="1" applyFill="1" applyBorder="1" applyAlignment="1">
      <alignment horizontal="center" vertical="center"/>
    </xf>
    <xf numFmtId="0" fontId="48" fillId="0" borderId="107" xfId="0" applyFont="1" applyFill="1" applyBorder="1" applyAlignment="1">
      <alignment horizontal="center" vertical="center" wrapText="1"/>
    </xf>
    <xf numFmtId="0" fontId="48" fillId="0" borderId="108" xfId="0" applyFont="1" applyFill="1" applyBorder="1" applyAlignment="1">
      <alignment horizontal="center" vertical="center" wrapText="1"/>
    </xf>
    <xf numFmtId="0" fontId="48" fillId="0" borderId="109" xfId="0" applyFont="1" applyFill="1" applyBorder="1" applyAlignment="1">
      <alignment horizontal="center" vertical="center"/>
    </xf>
    <xf numFmtId="0" fontId="48" fillId="0" borderId="110" xfId="0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U51"/>
  <sheetViews>
    <sheetView tabSelected="1" zoomScale="60" zoomScaleNormal="60" zoomScalePageLayoutView="0" workbookViewId="0" topLeftCell="A1">
      <selection activeCell="C14" sqref="C14:E14"/>
    </sheetView>
  </sheetViews>
  <sheetFormatPr defaultColWidth="0" defaultRowHeight="13.5" zeroHeight="1"/>
  <cols>
    <col min="1" max="1" width="4.625" style="1" customWidth="1"/>
    <col min="2" max="2" width="3.75390625" style="1" customWidth="1"/>
    <col min="3" max="4" width="6.125" style="1" customWidth="1"/>
    <col min="5" max="5" width="20.625" style="1" customWidth="1"/>
    <col min="6" max="16" width="16.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F1" s="155" t="s">
        <v>21</v>
      </c>
      <c r="G1" s="155"/>
      <c r="H1" s="155"/>
      <c r="I1" s="155"/>
      <c r="J1" s="155"/>
      <c r="K1" s="155"/>
      <c r="L1" s="155"/>
      <c r="M1" s="155"/>
      <c r="N1" s="155"/>
      <c r="O1" s="4"/>
    </row>
    <row r="2" spans="5:16" ht="45" customHeight="1">
      <c r="E2" s="5"/>
      <c r="F2" s="156" t="s">
        <v>92</v>
      </c>
      <c r="G2" s="156"/>
      <c r="H2" s="156"/>
      <c r="I2" s="156"/>
      <c r="J2" s="156"/>
      <c r="K2" s="157"/>
      <c r="L2" s="157"/>
      <c r="M2" s="157"/>
      <c r="N2" s="157"/>
      <c r="O2" s="169">
        <v>41009</v>
      </c>
      <c r="P2" s="169"/>
    </row>
    <row r="3" spans="6:17" ht="30" customHeight="1">
      <c r="F3" s="57"/>
      <c r="G3" s="57"/>
      <c r="H3" s="57"/>
      <c r="I3" s="57"/>
      <c r="J3" s="57"/>
      <c r="N3" s="58"/>
      <c r="O3" s="169" t="s">
        <v>0</v>
      </c>
      <c r="P3" s="169"/>
      <c r="Q3" s="10"/>
    </row>
    <row r="4" spans="3:17" ht="45" customHeight="1">
      <c r="C4" s="59" t="s">
        <v>22</v>
      </c>
      <c r="F4" s="57"/>
      <c r="G4" s="60"/>
      <c r="H4" s="57"/>
      <c r="I4" s="57"/>
      <c r="J4" s="57"/>
      <c r="M4" s="61" t="s">
        <v>75</v>
      </c>
      <c r="N4" s="58"/>
      <c r="P4" s="92"/>
      <c r="Q4" s="10"/>
    </row>
    <row r="5" spans="6:17" ht="7.5" customHeight="1" thickBot="1">
      <c r="F5" s="57"/>
      <c r="G5" s="57"/>
      <c r="H5" s="57"/>
      <c r="I5" s="57"/>
      <c r="J5" s="57"/>
      <c r="N5" s="58"/>
      <c r="O5" s="92"/>
      <c r="P5" s="92"/>
      <c r="Q5" s="10"/>
    </row>
    <row r="6" spans="3:19" ht="45" customHeight="1">
      <c r="C6" s="167" t="s">
        <v>20</v>
      </c>
      <c r="D6" s="160"/>
      <c r="E6" s="168"/>
      <c r="F6" s="163" t="s">
        <v>80</v>
      </c>
      <c r="G6" s="168"/>
      <c r="H6" s="160" t="s">
        <v>81</v>
      </c>
      <c r="I6" s="160"/>
      <c r="J6" s="163" t="s">
        <v>82</v>
      </c>
      <c r="K6" s="164"/>
      <c r="L6" s="160" t="s">
        <v>85</v>
      </c>
      <c r="M6" s="161"/>
      <c r="P6" s="58"/>
      <c r="Q6" s="92"/>
      <c r="R6" s="92"/>
      <c r="S6" s="10"/>
    </row>
    <row r="7" spans="3:19" ht="45" customHeight="1" thickBot="1">
      <c r="C7" s="152" t="s">
        <v>19</v>
      </c>
      <c r="D7" s="153"/>
      <c r="E7" s="153"/>
      <c r="F7" s="145">
        <v>39408</v>
      </c>
      <c r="G7" s="154"/>
      <c r="H7" s="158">
        <v>32471</v>
      </c>
      <c r="I7" s="154"/>
      <c r="J7" s="145">
        <v>18219</v>
      </c>
      <c r="K7" s="146"/>
      <c r="L7" s="158">
        <f>SUM(F7:K7)</f>
        <v>90098</v>
      </c>
      <c r="M7" s="162"/>
      <c r="P7" s="58"/>
      <c r="Q7" s="92"/>
      <c r="R7" s="92"/>
      <c r="S7" s="10"/>
    </row>
    <row r="8" spans="3:21" ht="30" customHeight="1">
      <c r="C8" s="62"/>
      <c r="D8" s="62"/>
      <c r="E8" s="62"/>
      <c r="F8" s="63"/>
      <c r="G8" s="63"/>
      <c r="H8" s="63"/>
      <c r="I8" s="63"/>
      <c r="J8" s="63"/>
      <c r="K8" s="63"/>
      <c r="L8" s="63"/>
      <c r="M8" s="63"/>
      <c r="N8" s="63"/>
      <c r="O8" s="63"/>
      <c r="R8" s="58"/>
      <c r="S8" s="92"/>
      <c r="T8" s="92"/>
      <c r="U8" s="10"/>
    </row>
    <row r="9" spans="3:17" ht="45" customHeight="1">
      <c r="C9" s="59" t="s">
        <v>23</v>
      </c>
      <c r="E9" s="12"/>
      <c r="O9" s="64"/>
      <c r="P9" s="65" t="s">
        <v>75</v>
      </c>
      <c r="Q9" s="10"/>
    </row>
    <row r="10" spans="3:17" ht="6.75" customHeight="1" thickBot="1">
      <c r="C10" s="66"/>
      <c r="D10" s="66"/>
      <c r="E10" s="67"/>
      <c r="L10" s="18"/>
      <c r="M10" s="18"/>
      <c r="N10" s="147"/>
      <c r="O10" s="147"/>
      <c r="P10" s="147"/>
      <c r="Q10" s="18"/>
    </row>
    <row r="11" spans="3:17" ht="49.5" customHeight="1">
      <c r="C11" s="150"/>
      <c r="D11" s="151"/>
      <c r="E11" s="151"/>
      <c r="F11" s="68" t="s">
        <v>10</v>
      </c>
      <c r="G11" s="68" t="s">
        <v>28</v>
      </c>
      <c r="H11" s="89" t="s">
        <v>11</v>
      </c>
      <c r="I11" s="69" t="s">
        <v>29</v>
      </c>
      <c r="J11" s="70" t="s">
        <v>1</v>
      </c>
      <c r="K11" s="70" t="s">
        <v>2</v>
      </c>
      <c r="L11" s="70" t="s">
        <v>3</v>
      </c>
      <c r="M11" s="70" t="s">
        <v>4</v>
      </c>
      <c r="N11" s="70" t="s">
        <v>5</v>
      </c>
      <c r="O11" s="71" t="s">
        <v>11</v>
      </c>
      <c r="P11" s="93" t="s">
        <v>83</v>
      </c>
      <c r="Q11" s="20"/>
    </row>
    <row r="12" spans="3:17" ht="49.5" customHeight="1">
      <c r="C12" s="94" t="s">
        <v>86</v>
      </c>
      <c r="D12" s="90"/>
      <c r="E12" s="90"/>
      <c r="F12" s="85">
        <f>SUM(F13:F15)</f>
        <v>4177</v>
      </c>
      <c r="G12" s="85">
        <f>SUM(G13:G15)</f>
        <v>2289</v>
      </c>
      <c r="H12" s="105">
        <f>SUM(H13:H15)</f>
        <v>6466</v>
      </c>
      <c r="I12" s="86">
        <v>0</v>
      </c>
      <c r="J12" s="85">
        <f aca="true" t="shared" si="0" ref="J12:O12">SUM(J13:J15)</f>
        <v>4530</v>
      </c>
      <c r="K12" s="85">
        <f t="shared" si="0"/>
        <v>2433</v>
      </c>
      <c r="L12" s="85">
        <f t="shared" si="0"/>
        <v>1889</v>
      </c>
      <c r="M12" s="85">
        <f t="shared" si="0"/>
        <v>2457</v>
      </c>
      <c r="N12" s="85">
        <f t="shared" si="0"/>
        <v>1339</v>
      </c>
      <c r="O12" s="105">
        <f t="shared" si="0"/>
        <v>12648</v>
      </c>
      <c r="P12" s="106">
        <f aca="true" t="shared" si="1" ref="P12:P17">H12+O12</f>
        <v>19114</v>
      </c>
      <c r="Q12" s="20"/>
    </row>
    <row r="13" spans="3:16" ht="49.5" customHeight="1">
      <c r="C13" s="94" t="s">
        <v>87</v>
      </c>
      <c r="D13" s="95"/>
      <c r="E13" s="95"/>
      <c r="F13" s="85">
        <v>455</v>
      </c>
      <c r="G13" s="85">
        <v>258</v>
      </c>
      <c r="H13" s="105">
        <f>SUM(F13:G13)</f>
        <v>713</v>
      </c>
      <c r="I13" s="86">
        <v>0</v>
      </c>
      <c r="J13" s="85">
        <v>414</v>
      </c>
      <c r="K13" s="85">
        <v>219</v>
      </c>
      <c r="L13" s="85">
        <v>184</v>
      </c>
      <c r="M13" s="85">
        <v>196</v>
      </c>
      <c r="N13" s="85">
        <v>133</v>
      </c>
      <c r="O13" s="105">
        <f>SUM(J13:N13)</f>
        <v>1146</v>
      </c>
      <c r="P13" s="106">
        <f t="shared" si="1"/>
        <v>1859</v>
      </c>
    </row>
    <row r="14" spans="3:16" ht="49.5" customHeight="1">
      <c r="C14" s="148" t="s">
        <v>88</v>
      </c>
      <c r="D14" s="149"/>
      <c r="E14" s="149"/>
      <c r="F14" s="85">
        <v>1697</v>
      </c>
      <c r="G14" s="85">
        <v>781</v>
      </c>
      <c r="H14" s="105">
        <f>SUM(F14:G14)</f>
        <v>2478</v>
      </c>
      <c r="I14" s="86">
        <v>0</v>
      </c>
      <c r="J14" s="85">
        <v>1519</v>
      </c>
      <c r="K14" s="85">
        <v>651</v>
      </c>
      <c r="L14" s="85">
        <v>505</v>
      </c>
      <c r="M14" s="85">
        <v>613</v>
      </c>
      <c r="N14" s="85">
        <v>330</v>
      </c>
      <c r="O14" s="105">
        <f>SUM(J14:N14)</f>
        <v>3618</v>
      </c>
      <c r="P14" s="106">
        <f t="shared" si="1"/>
        <v>6096</v>
      </c>
    </row>
    <row r="15" spans="3:16" ht="49.5" customHeight="1">
      <c r="C15" s="94" t="s">
        <v>89</v>
      </c>
      <c r="D15" s="95"/>
      <c r="E15" s="95"/>
      <c r="F15" s="85">
        <v>2025</v>
      </c>
      <c r="G15" s="85">
        <v>1250</v>
      </c>
      <c r="H15" s="105">
        <f>SUM(F15:G15)</f>
        <v>3275</v>
      </c>
      <c r="I15" s="86"/>
      <c r="J15" s="85">
        <v>2597</v>
      </c>
      <c r="K15" s="85">
        <v>1563</v>
      </c>
      <c r="L15" s="85">
        <v>1200</v>
      </c>
      <c r="M15" s="85">
        <v>1648</v>
      </c>
      <c r="N15" s="85">
        <v>876</v>
      </c>
      <c r="O15" s="105">
        <f>SUM(J15:N15)</f>
        <v>7884</v>
      </c>
      <c r="P15" s="106">
        <f t="shared" si="1"/>
        <v>11159</v>
      </c>
    </row>
    <row r="16" spans="3:16" ht="49.5" customHeight="1">
      <c r="C16" s="148" t="s">
        <v>90</v>
      </c>
      <c r="D16" s="149"/>
      <c r="E16" s="149"/>
      <c r="F16" s="85">
        <v>40</v>
      </c>
      <c r="G16" s="85">
        <v>38</v>
      </c>
      <c r="H16" s="105">
        <f>SUM(F16:G16)</f>
        <v>78</v>
      </c>
      <c r="I16" s="86">
        <v>0</v>
      </c>
      <c r="J16" s="85">
        <v>68</v>
      </c>
      <c r="K16" s="85">
        <v>38</v>
      </c>
      <c r="L16" s="85">
        <v>33</v>
      </c>
      <c r="M16" s="85">
        <v>43</v>
      </c>
      <c r="N16" s="85">
        <v>34</v>
      </c>
      <c r="O16" s="105">
        <f>SUM(J16:N16)</f>
        <v>216</v>
      </c>
      <c r="P16" s="106">
        <f t="shared" si="1"/>
        <v>294</v>
      </c>
    </row>
    <row r="17" spans="3:16" ht="49.5" customHeight="1" thickBot="1">
      <c r="C17" s="143" t="s">
        <v>14</v>
      </c>
      <c r="D17" s="144"/>
      <c r="E17" s="144"/>
      <c r="F17" s="101">
        <f>F12+F16</f>
        <v>4217</v>
      </c>
      <c r="G17" s="101">
        <f>G12+G16</f>
        <v>2327</v>
      </c>
      <c r="H17" s="101">
        <f>H12+H16</f>
        <v>6544</v>
      </c>
      <c r="I17" s="107">
        <v>0</v>
      </c>
      <c r="J17" s="101">
        <f aca="true" t="shared" si="2" ref="J17:O17">J12+J16</f>
        <v>4598</v>
      </c>
      <c r="K17" s="101">
        <f t="shared" si="2"/>
        <v>2471</v>
      </c>
      <c r="L17" s="101">
        <f t="shared" si="2"/>
        <v>1922</v>
      </c>
      <c r="M17" s="101">
        <f t="shared" si="2"/>
        <v>2500</v>
      </c>
      <c r="N17" s="101">
        <f t="shared" si="2"/>
        <v>1373</v>
      </c>
      <c r="O17" s="101">
        <f t="shared" si="2"/>
        <v>12864</v>
      </c>
      <c r="P17" s="108">
        <f t="shared" si="1"/>
        <v>19408</v>
      </c>
    </row>
    <row r="18" ht="30" customHeight="1"/>
    <row r="19" spans="3:17" ht="39.75" customHeight="1">
      <c r="C19" s="59" t="s">
        <v>24</v>
      </c>
      <c r="E19" s="12"/>
      <c r="N19" s="72"/>
      <c r="O19" s="10"/>
      <c r="P19" s="15" t="s">
        <v>79</v>
      </c>
      <c r="Q19" s="10"/>
    </row>
    <row r="20" spans="3:17" ht="6.75" customHeight="1" thickBot="1">
      <c r="C20" s="66"/>
      <c r="D20" s="66"/>
      <c r="E20" s="67"/>
      <c r="L20" s="18"/>
      <c r="M20" s="18"/>
      <c r="N20" s="18"/>
      <c r="P20" s="18"/>
      <c r="Q20" s="18"/>
    </row>
    <row r="21" spans="3:17" ht="49.5" customHeight="1">
      <c r="C21" s="150"/>
      <c r="D21" s="151"/>
      <c r="E21" s="151"/>
      <c r="F21" s="173" t="s">
        <v>15</v>
      </c>
      <c r="G21" s="159"/>
      <c r="H21" s="159"/>
      <c r="I21" s="159" t="s">
        <v>16</v>
      </c>
      <c r="J21" s="159"/>
      <c r="K21" s="159"/>
      <c r="L21" s="159"/>
      <c r="M21" s="159"/>
      <c r="N21" s="159"/>
      <c r="O21" s="159"/>
      <c r="P21" s="141" t="s">
        <v>84</v>
      </c>
      <c r="Q21" s="20"/>
    </row>
    <row r="22" spans="3:17" ht="49.5" customHeight="1">
      <c r="C22" s="182"/>
      <c r="D22" s="183"/>
      <c r="E22" s="183"/>
      <c r="F22" s="73" t="s">
        <v>7</v>
      </c>
      <c r="G22" s="73" t="s">
        <v>8</v>
      </c>
      <c r="H22" s="74" t="s">
        <v>9</v>
      </c>
      <c r="I22" s="75" t="s">
        <v>29</v>
      </c>
      <c r="J22" s="73" t="s">
        <v>1</v>
      </c>
      <c r="K22" s="76" t="s">
        <v>2</v>
      </c>
      <c r="L22" s="76" t="s">
        <v>3</v>
      </c>
      <c r="M22" s="76" t="s">
        <v>4</v>
      </c>
      <c r="N22" s="76" t="s">
        <v>5</v>
      </c>
      <c r="O22" s="77" t="s">
        <v>9</v>
      </c>
      <c r="P22" s="142"/>
      <c r="Q22" s="20"/>
    </row>
    <row r="23" spans="3:17" ht="49.5" customHeight="1">
      <c r="C23" s="88" t="s">
        <v>12</v>
      </c>
      <c r="D23" s="73"/>
      <c r="E23" s="73"/>
      <c r="F23" s="85">
        <v>1296</v>
      </c>
      <c r="G23" s="85">
        <v>1227</v>
      </c>
      <c r="H23" s="105">
        <f>SUM(F23:G23)</f>
        <v>2523</v>
      </c>
      <c r="I23" s="87"/>
      <c r="J23" s="85">
        <v>3389</v>
      </c>
      <c r="K23" s="85">
        <v>1925</v>
      </c>
      <c r="L23" s="85">
        <v>1081</v>
      </c>
      <c r="M23" s="85">
        <v>884</v>
      </c>
      <c r="N23" s="85">
        <v>361</v>
      </c>
      <c r="O23" s="105">
        <f>SUM(I23:N23)</f>
        <v>7640</v>
      </c>
      <c r="P23" s="106">
        <f>H23+O23</f>
        <v>10163</v>
      </c>
      <c r="Q23" s="20"/>
    </row>
    <row r="24" spans="3:16" ht="49.5" customHeight="1">
      <c r="C24" s="178" t="s">
        <v>13</v>
      </c>
      <c r="D24" s="179"/>
      <c r="E24" s="179"/>
      <c r="F24" s="85">
        <v>13</v>
      </c>
      <c r="G24" s="85">
        <v>19</v>
      </c>
      <c r="H24" s="105">
        <f>SUM(F24:G24)</f>
        <v>32</v>
      </c>
      <c r="I24" s="87"/>
      <c r="J24" s="85">
        <v>56</v>
      </c>
      <c r="K24" s="85">
        <v>27</v>
      </c>
      <c r="L24" s="85">
        <v>21</v>
      </c>
      <c r="M24" s="85">
        <v>17</v>
      </c>
      <c r="N24" s="85">
        <v>13</v>
      </c>
      <c r="O24" s="105">
        <f>SUM(I24:N24)</f>
        <v>134</v>
      </c>
      <c r="P24" s="106">
        <f>H24+O24</f>
        <v>166</v>
      </c>
    </row>
    <row r="25" spans="3:16" ht="49.5" customHeight="1" thickBot="1">
      <c r="C25" s="176" t="s">
        <v>14</v>
      </c>
      <c r="D25" s="177"/>
      <c r="E25" s="177"/>
      <c r="F25" s="101">
        <f>SUM(F23:F24)</f>
        <v>1309</v>
      </c>
      <c r="G25" s="101">
        <f>SUM(G23:G24)</f>
        <v>1246</v>
      </c>
      <c r="H25" s="109">
        <f>SUM(F25:G25)</f>
        <v>2555</v>
      </c>
      <c r="I25" s="110"/>
      <c r="J25" s="101">
        <f aca="true" t="shared" si="3" ref="J25:O25">SUM(J23:J24)</f>
        <v>3445</v>
      </c>
      <c r="K25" s="101">
        <f t="shared" si="3"/>
        <v>1952</v>
      </c>
      <c r="L25" s="101">
        <f t="shared" si="3"/>
        <v>1102</v>
      </c>
      <c r="M25" s="101">
        <f t="shared" si="3"/>
        <v>901</v>
      </c>
      <c r="N25" s="101">
        <f t="shared" si="3"/>
        <v>374</v>
      </c>
      <c r="O25" s="109">
        <f t="shared" si="3"/>
        <v>7774</v>
      </c>
      <c r="P25" s="108">
        <f>H25+O25</f>
        <v>10329</v>
      </c>
    </row>
    <row r="26" ht="30" customHeight="1"/>
    <row r="27" spans="3:17" ht="39.75" customHeight="1">
      <c r="C27" s="59" t="s">
        <v>25</v>
      </c>
      <c r="E27" s="12"/>
      <c r="N27" s="10"/>
      <c r="O27" s="10"/>
      <c r="P27" s="15" t="s">
        <v>79</v>
      </c>
      <c r="Q27" s="10"/>
    </row>
    <row r="28" spans="3:17" ht="6.75" customHeight="1" thickBot="1">
      <c r="C28" s="66"/>
      <c r="D28" s="66"/>
      <c r="E28" s="67"/>
      <c r="L28" s="18"/>
      <c r="M28" s="18"/>
      <c r="N28" s="18"/>
      <c r="P28" s="18"/>
      <c r="Q28" s="18"/>
    </row>
    <row r="29" spans="3:17" ht="49.5" customHeight="1">
      <c r="C29" s="150"/>
      <c r="D29" s="151"/>
      <c r="E29" s="151"/>
      <c r="F29" s="173" t="s">
        <v>15</v>
      </c>
      <c r="G29" s="159"/>
      <c r="H29" s="159"/>
      <c r="I29" s="159" t="s">
        <v>16</v>
      </c>
      <c r="J29" s="159"/>
      <c r="K29" s="159"/>
      <c r="L29" s="159"/>
      <c r="M29" s="159"/>
      <c r="N29" s="159"/>
      <c r="O29" s="159"/>
      <c r="P29" s="141" t="s">
        <v>84</v>
      </c>
      <c r="Q29" s="20"/>
    </row>
    <row r="30" spans="3:17" ht="49.5" customHeight="1">
      <c r="C30" s="182"/>
      <c r="D30" s="183"/>
      <c r="E30" s="183"/>
      <c r="F30" s="73" t="s">
        <v>7</v>
      </c>
      <c r="G30" s="73" t="s">
        <v>8</v>
      </c>
      <c r="H30" s="74" t="s">
        <v>9</v>
      </c>
      <c r="I30" s="75" t="s">
        <v>29</v>
      </c>
      <c r="J30" s="73" t="s">
        <v>1</v>
      </c>
      <c r="K30" s="76" t="s">
        <v>2</v>
      </c>
      <c r="L30" s="76" t="s">
        <v>3</v>
      </c>
      <c r="M30" s="76" t="s">
        <v>4</v>
      </c>
      <c r="N30" s="76" t="s">
        <v>5</v>
      </c>
      <c r="O30" s="77" t="s">
        <v>9</v>
      </c>
      <c r="P30" s="142"/>
      <c r="Q30" s="20"/>
    </row>
    <row r="31" spans="3:17" ht="49.5" customHeight="1">
      <c r="C31" s="88" t="s">
        <v>12</v>
      </c>
      <c r="D31" s="73"/>
      <c r="E31" s="73"/>
      <c r="F31" s="85">
        <v>17</v>
      </c>
      <c r="G31" s="85">
        <v>15</v>
      </c>
      <c r="H31" s="105">
        <f>SUM(F31:G31)</f>
        <v>32</v>
      </c>
      <c r="I31" s="87"/>
      <c r="J31" s="85">
        <v>1107</v>
      </c>
      <c r="K31" s="85">
        <v>729</v>
      </c>
      <c r="L31" s="85">
        <v>532</v>
      </c>
      <c r="M31" s="85">
        <v>536</v>
      </c>
      <c r="N31" s="85">
        <v>274</v>
      </c>
      <c r="O31" s="105">
        <f>SUM(I31:N31)</f>
        <v>3178</v>
      </c>
      <c r="P31" s="106">
        <f>H31+O31</f>
        <v>3210</v>
      </c>
      <c r="Q31" s="20"/>
    </row>
    <row r="32" spans="3:16" ht="49.5" customHeight="1">
      <c r="C32" s="178" t="s">
        <v>13</v>
      </c>
      <c r="D32" s="179"/>
      <c r="E32" s="179"/>
      <c r="F32" s="85">
        <v>0</v>
      </c>
      <c r="G32" s="85">
        <v>0</v>
      </c>
      <c r="H32" s="105">
        <f>SUM(F32:G32)</f>
        <v>0</v>
      </c>
      <c r="I32" s="87"/>
      <c r="J32" s="85">
        <v>8</v>
      </c>
      <c r="K32" s="85">
        <v>4</v>
      </c>
      <c r="L32" s="85">
        <v>5</v>
      </c>
      <c r="M32" s="85">
        <v>8</v>
      </c>
      <c r="N32" s="85">
        <v>3</v>
      </c>
      <c r="O32" s="105">
        <f>SUM(I32:N32)</f>
        <v>28</v>
      </c>
      <c r="P32" s="106">
        <f>H32+O32</f>
        <v>28</v>
      </c>
    </row>
    <row r="33" spans="3:16" ht="49.5" customHeight="1" thickBot="1">
      <c r="C33" s="176" t="s">
        <v>14</v>
      </c>
      <c r="D33" s="177"/>
      <c r="E33" s="177"/>
      <c r="F33" s="101">
        <f>SUM(F31:F32)</f>
        <v>17</v>
      </c>
      <c r="G33" s="101">
        <f>SUM(G31:G32)</f>
        <v>15</v>
      </c>
      <c r="H33" s="109">
        <f>SUM(F33:G33)</f>
        <v>32</v>
      </c>
      <c r="I33" s="110"/>
      <c r="J33" s="101">
        <f>SUM(J31:J32)</f>
        <v>1115</v>
      </c>
      <c r="K33" s="101">
        <f>SUM(K31:K32)</f>
        <v>733</v>
      </c>
      <c r="L33" s="101">
        <f>SUM(L31:L32)</f>
        <v>537</v>
      </c>
      <c r="M33" s="101">
        <f>SUM(M31:M32)</f>
        <v>544</v>
      </c>
      <c r="N33" s="101">
        <f>SUM(N31:N32)</f>
        <v>277</v>
      </c>
      <c r="O33" s="109">
        <f>SUM(I33:N33)</f>
        <v>3206</v>
      </c>
      <c r="P33" s="108">
        <f>H33+O33</f>
        <v>3238</v>
      </c>
    </row>
    <row r="34" ht="30" customHeight="1"/>
    <row r="35" spans="3:17" ht="39.75" customHeight="1">
      <c r="C35" s="59" t="s">
        <v>26</v>
      </c>
      <c r="E35" s="12"/>
      <c r="N35" s="10"/>
      <c r="O35" s="15" t="s">
        <v>79</v>
      </c>
      <c r="P35" s="10"/>
      <c r="Q35" s="10"/>
    </row>
    <row r="36" spans="3:17" ht="6.75" customHeight="1" thickBot="1">
      <c r="C36" s="66"/>
      <c r="D36" s="66"/>
      <c r="E36" s="67"/>
      <c r="L36" s="18"/>
      <c r="M36" s="18"/>
      <c r="N36" s="18"/>
      <c r="P36" s="18"/>
      <c r="Q36" s="18"/>
    </row>
    <row r="37" spans="3:17" ht="49.5" customHeight="1">
      <c r="C37" s="150"/>
      <c r="D37" s="151"/>
      <c r="E37" s="151"/>
      <c r="F37" s="173" t="s">
        <v>15</v>
      </c>
      <c r="G37" s="159"/>
      <c r="H37" s="159"/>
      <c r="I37" s="159" t="s">
        <v>16</v>
      </c>
      <c r="J37" s="159"/>
      <c r="K37" s="159"/>
      <c r="L37" s="159"/>
      <c r="M37" s="159"/>
      <c r="N37" s="172"/>
      <c r="O37" s="170" t="s">
        <v>84</v>
      </c>
      <c r="P37" s="20"/>
      <c r="Q37" s="20"/>
    </row>
    <row r="38" spans="3:17" ht="49.5" customHeight="1" thickBot="1">
      <c r="C38" s="180"/>
      <c r="D38" s="181"/>
      <c r="E38" s="181"/>
      <c r="F38" s="78" t="s">
        <v>7</v>
      </c>
      <c r="G38" s="78" t="s">
        <v>8</v>
      </c>
      <c r="H38" s="79" t="s">
        <v>9</v>
      </c>
      <c r="I38" s="80" t="s">
        <v>1</v>
      </c>
      <c r="J38" s="78" t="s">
        <v>2</v>
      </c>
      <c r="K38" s="81" t="s">
        <v>3</v>
      </c>
      <c r="L38" s="81" t="s">
        <v>4</v>
      </c>
      <c r="M38" s="81" t="s">
        <v>5</v>
      </c>
      <c r="N38" s="82" t="s">
        <v>11</v>
      </c>
      <c r="O38" s="171"/>
      <c r="P38" s="20"/>
      <c r="Q38" s="20"/>
    </row>
    <row r="39" spans="3:17" ht="49.5" customHeight="1">
      <c r="C39" s="91" t="s">
        <v>17</v>
      </c>
      <c r="D39" s="68"/>
      <c r="E39" s="68"/>
      <c r="F39" s="111">
        <f>SUM(F40:F41)</f>
        <v>0</v>
      </c>
      <c r="G39" s="111">
        <f>SUM(G40:G41)</f>
        <v>0</v>
      </c>
      <c r="H39" s="112">
        <f aca="true" t="shared" si="4" ref="H39:H51">SUM(F39:G39)</f>
        <v>0</v>
      </c>
      <c r="I39" s="113">
        <f>SUM(I40:I41)</f>
        <v>3</v>
      </c>
      <c r="J39" s="111">
        <f>SUM(J40:J41)</f>
        <v>7</v>
      </c>
      <c r="K39" s="111">
        <f>SUM(K40:K41)</f>
        <v>193</v>
      </c>
      <c r="L39" s="111">
        <f>SUM(L40:L41)</f>
        <v>515</v>
      </c>
      <c r="M39" s="111">
        <f>SUM(M40:M41)</f>
        <v>338</v>
      </c>
      <c r="N39" s="112">
        <f aca="true" t="shared" si="5" ref="N39:N47">SUM(I39:M39)</f>
        <v>1056</v>
      </c>
      <c r="O39" s="114">
        <f>H39+N39</f>
        <v>1056</v>
      </c>
      <c r="P39" s="20"/>
      <c r="Q39" s="20"/>
    </row>
    <row r="40" spans="3:15" ht="49.5" customHeight="1">
      <c r="C40" s="178" t="s">
        <v>12</v>
      </c>
      <c r="D40" s="179"/>
      <c r="E40" s="179"/>
      <c r="F40" s="85">
        <v>0</v>
      </c>
      <c r="G40" s="85">
        <v>0</v>
      </c>
      <c r="H40" s="105">
        <f t="shared" si="4"/>
        <v>0</v>
      </c>
      <c r="I40" s="100">
        <v>3</v>
      </c>
      <c r="J40" s="85">
        <v>7</v>
      </c>
      <c r="K40" s="85">
        <v>191</v>
      </c>
      <c r="L40" s="85">
        <v>514</v>
      </c>
      <c r="M40" s="85">
        <v>338</v>
      </c>
      <c r="N40" s="105">
        <f>SUM(I40:M40)</f>
        <v>1053</v>
      </c>
      <c r="O40" s="106">
        <f aca="true" t="shared" si="6" ref="O40:O50">H40+N40</f>
        <v>1053</v>
      </c>
    </row>
    <row r="41" spans="3:15" ht="49.5" customHeight="1" thickBot="1">
      <c r="C41" s="176" t="s">
        <v>13</v>
      </c>
      <c r="D41" s="177"/>
      <c r="E41" s="177"/>
      <c r="F41" s="101">
        <v>0</v>
      </c>
      <c r="G41" s="101">
        <v>0</v>
      </c>
      <c r="H41" s="109">
        <f t="shared" si="4"/>
        <v>0</v>
      </c>
      <c r="I41" s="102">
        <v>0</v>
      </c>
      <c r="J41" s="101">
        <v>0</v>
      </c>
      <c r="K41" s="101">
        <v>2</v>
      </c>
      <c r="L41" s="101">
        <v>1</v>
      </c>
      <c r="M41" s="101">
        <v>0</v>
      </c>
      <c r="N41" s="109">
        <f t="shared" si="5"/>
        <v>3</v>
      </c>
      <c r="O41" s="108">
        <f t="shared" si="6"/>
        <v>3</v>
      </c>
    </row>
    <row r="42" spans="3:15" ht="49.5" customHeight="1">
      <c r="C42" s="165" t="s">
        <v>30</v>
      </c>
      <c r="D42" s="166"/>
      <c r="E42" s="166"/>
      <c r="F42" s="111">
        <f>SUM(F43:F44)</f>
        <v>0</v>
      </c>
      <c r="G42" s="111">
        <f>SUM(G43:G44)</f>
        <v>0</v>
      </c>
      <c r="H42" s="112">
        <f t="shared" si="4"/>
        <v>0</v>
      </c>
      <c r="I42" s="113">
        <f>SUM(I43:I44)</f>
        <v>148</v>
      </c>
      <c r="J42" s="111">
        <f>SUM(J43:J44)</f>
        <v>139</v>
      </c>
      <c r="K42" s="111">
        <f>SUM(K43:K44)</f>
        <v>168</v>
      </c>
      <c r="L42" s="111">
        <f>SUM(L43:L44)</f>
        <v>207</v>
      </c>
      <c r="M42" s="111">
        <f>SUM(M43:M44)</f>
        <v>106</v>
      </c>
      <c r="N42" s="105">
        <f t="shared" si="5"/>
        <v>768</v>
      </c>
      <c r="O42" s="114">
        <f t="shared" si="6"/>
        <v>768</v>
      </c>
    </row>
    <row r="43" spans="3:15" ht="49.5" customHeight="1">
      <c r="C43" s="178" t="s">
        <v>12</v>
      </c>
      <c r="D43" s="179"/>
      <c r="E43" s="179"/>
      <c r="F43" s="85">
        <v>0</v>
      </c>
      <c r="G43" s="85">
        <v>0</v>
      </c>
      <c r="H43" s="105">
        <f t="shared" si="4"/>
        <v>0</v>
      </c>
      <c r="I43" s="100">
        <v>147</v>
      </c>
      <c r="J43" s="85">
        <v>139</v>
      </c>
      <c r="K43" s="85">
        <v>166</v>
      </c>
      <c r="L43" s="85">
        <v>200</v>
      </c>
      <c r="M43" s="85">
        <v>103</v>
      </c>
      <c r="N43" s="105">
        <f t="shared" si="5"/>
        <v>755</v>
      </c>
      <c r="O43" s="106">
        <f t="shared" si="6"/>
        <v>755</v>
      </c>
    </row>
    <row r="44" spans="3:15" ht="49.5" customHeight="1" thickBot="1">
      <c r="C44" s="176" t="s">
        <v>13</v>
      </c>
      <c r="D44" s="177"/>
      <c r="E44" s="177"/>
      <c r="F44" s="101">
        <v>0</v>
      </c>
      <c r="G44" s="101">
        <v>0</v>
      </c>
      <c r="H44" s="109">
        <f t="shared" si="4"/>
        <v>0</v>
      </c>
      <c r="I44" s="102">
        <v>1</v>
      </c>
      <c r="J44" s="101">
        <v>0</v>
      </c>
      <c r="K44" s="101">
        <v>2</v>
      </c>
      <c r="L44" s="101">
        <v>7</v>
      </c>
      <c r="M44" s="101">
        <v>3</v>
      </c>
      <c r="N44" s="109">
        <f t="shared" si="5"/>
        <v>13</v>
      </c>
      <c r="O44" s="108">
        <f t="shared" si="6"/>
        <v>13</v>
      </c>
    </row>
    <row r="45" spans="3:15" ht="49.5" customHeight="1">
      <c r="C45" s="165" t="s">
        <v>18</v>
      </c>
      <c r="D45" s="166"/>
      <c r="E45" s="166"/>
      <c r="F45" s="111">
        <f>SUM(F46:F47)</f>
        <v>0</v>
      </c>
      <c r="G45" s="111">
        <f>SUM(G46:G47)</f>
        <v>0</v>
      </c>
      <c r="H45" s="112">
        <f t="shared" si="4"/>
        <v>0</v>
      </c>
      <c r="I45" s="113">
        <f>SUM(I46:I47)</f>
        <v>0</v>
      </c>
      <c r="J45" s="111">
        <f>SUM(J46:J47)</f>
        <v>1</v>
      </c>
      <c r="K45" s="111">
        <f>SUM(K46:K47)</f>
        <v>6</v>
      </c>
      <c r="L45" s="111">
        <f>SUM(L46:L47)</f>
        <v>18</v>
      </c>
      <c r="M45" s="111">
        <f>SUM(M46:M47)</f>
        <v>6</v>
      </c>
      <c r="N45" s="112">
        <f>SUM(I45:M45)</f>
        <v>31</v>
      </c>
      <c r="O45" s="114">
        <f t="shared" si="6"/>
        <v>31</v>
      </c>
    </row>
    <row r="46" spans="3:15" ht="49.5" customHeight="1">
      <c r="C46" s="178" t="s">
        <v>12</v>
      </c>
      <c r="D46" s="179"/>
      <c r="E46" s="179"/>
      <c r="F46" s="85">
        <v>0</v>
      </c>
      <c r="G46" s="85">
        <v>0</v>
      </c>
      <c r="H46" s="105">
        <f t="shared" si="4"/>
        <v>0</v>
      </c>
      <c r="I46" s="100">
        <v>0</v>
      </c>
      <c r="J46" s="85">
        <v>1</v>
      </c>
      <c r="K46" s="85">
        <v>6</v>
      </c>
      <c r="L46" s="85">
        <v>18</v>
      </c>
      <c r="M46" s="85">
        <v>6</v>
      </c>
      <c r="N46" s="105">
        <f t="shared" si="5"/>
        <v>31</v>
      </c>
      <c r="O46" s="106">
        <f>H46+N46</f>
        <v>31</v>
      </c>
    </row>
    <row r="47" spans="3:15" ht="49.5" customHeight="1" thickBot="1">
      <c r="C47" s="176" t="s">
        <v>13</v>
      </c>
      <c r="D47" s="177"/>
      <c r="E47" s="177"/>
      <c r="F47" s="101">
        <v>0</v>
      </c>
      <c r="G47" s="101">
        <v>0</v>
      </c>
      <c r="H47" s="109">
        <f t="shared" si="4"/>
        <v>0</v>
      </c>
      <c r="I47" s="102">
        <v>0</v>
      </c>
      <c r="J47" s="101">
        <v>0</v>
      </c>
      <c r="K47" s="101">
        <v>0</v>
      </c>
      <c r="L47" s="101">
        <v>0</v>
      </c>
      <c r="M47" s="101">
        <v>0</v>
      </c>
      <c r="N47" s="109">
        <f t="shared" si="5"/>
        <v>0</v>
      </c>
      <c r="O47" s="108">
        <f t="shared" si="6"/>
        <v>0</v>
      </c>
    </row>
    <row r="48" spans="3:15" ht="49.5" customHeight="1">
      <c r="C48" s="165" t="s">
        <v>76</v>
      </c>
      <c r="D48" s="166"/>
      <c r="E48" s="166"/>
      <c r="F48" s="111">
        <f>SUM(F49:F50)</f>
        <v>0</v>
      </c>
      <c r="G48" s="111">
        <f>SUM(G49:G50)</f>
        <v>0</v>
      </c>
      <c r="H48" s="112">
        <f>SUM(F48:G48)</f>
        <v>0</v>
      </c>
      <c r="I48" s="113">
        <f>SUM(I49:I50)</f>
        <v>3</v>
      </c>
      <c r="J48" s="111">
        <f>SUM(J49:J50)</f>
        <v>12</v>
      </c>
      <c r="K48" s="111">
        <f>SUM(K49:K50)</f>
        <v>35</v>
      </c>
      <c r="L48" s="111">
        <f>SUM(L49:L50)</f>
        <v>159</v>
      </c>
      <c r="M48" s="111">
        <f>SUM(M49:M50)</f>
        <v>118</v>
      </c>
      <c r="N48" s="112">
        <f>SUM(I48:M48)</f>
        <v>327</v>
      </c>
      <c r="O48" s="114">
        <f>H48+N48</f>
        <v>327</v>
      </c>
    </row>
    <row r="49" spans="3:15" ht="49.5" customHeight="1">
      <c r="C49" s="178" t="s">
        <v>12</v>
      </c>
      <c r="D49" s="179"/>
      <c r="E49" s="179"/>
      <c r="F49" s="85">
        <v>0</v>
      </c>
      <c r="G49" s="85">
        <v>0</v>
      </c>
      <c r="H49" s="105">
        <f t="shared" si="4"/>
        <v>0</v>
      </c>
      <c r="I49" s="100">
        <v>3</v>
      </c>
      <c r="J49" s="85">
        <v>12</v>
      </c>
      <c r="K49" s="85">
        <v>35</v>
      </c>
      <c r="L49" s="85">
        <v>155</v>
      </c>
      <c r="M49" s="85">
        <v>117</v>
      </c>
      <c r="N49" s="105">
        <f>SUM(I49:M49)</f>
        <v>322</v>
      </c>
      <c r="O49" s="106">
        <f t="shared" si="6"/>
        <v>322</v>
      </c>
    </row>
    <row r="50" spans="3:15" ht="49.5" customHeight="1" thickBot="1">
      <c r="C50" s="176" t="s">
        <v>13</v>
      </c>
      <c r="D50" s="177"/>
      <c r="E50" s="177"/>
      <c r="F50" s="101">
        <v>0</v>
      </c>
      <c r="G50" s="101">
        <v>0</v>
      </c>
      <c r="H50" s="109">
        <f t="shared" si="4"/>
        <v>0</v>
      </c>
      <c r="I50" s="102">
        <v>0</v>
      </c>
      <c r="J50" s="101">
        <v>0</v>
      </c>
      <c r="K50" s="101">
        <v>0</v>
      </c>
      <c r="L50" s="101">
        <v>4</v>
      </c>
      <c r="M50" s="101">
        <v>1</v>
      </c>
      <c r="N50" s="109">
        <f>SUM(I50:M50)</f>
        <v>5</v>
      </c>
      <c r="O50" s="108">
        <f t="shared" si="6"/>
        <v>5</v>
      </c>
    </row>
    <row r="51" spans="3:15" ht="49.5" customHeight="1" thickBot="1">
      <c r="C51" s="174" t="s">
        <v>14</v>
      </c>
      <c r="D51" s="175"/>
      <c r="E51" s="175"/>
      <c r="F51" s="103">
        <v>0</v>
      </c>
      <c r="G51" s="103">
        <v>0</v>
      </c>
      <c r="H51" s="115">
        <f t="shared" si="4"/>
        <v>0</v>
      </c>
      <c r="I51" s="104">
        <v>154</v>
      </c>
      <c r="J51" s="103">
        <v>157</v>
      </c>
      <c r="K51" s="103">
        <v>400</v>
      </c>
      <c r="L51" s="103">
        <v>893</v>
      </c>
      <c r="M51" s="103">
        <v>564</v>
      </c>
      <c r="N51" s="115">
        <f>SUM(I51:M51)</f>
        <v>2168</v>
      </c>
      <c r="O51" s="116">
        <f>H51+N51</f>
        <v>2168</v>
      </c>
    </row>
    <row r="52" ht="19.5" customHeight="1"/>
    <row r="53" ht="12"/>
  </sheetData>
  <sheetProtection/>
  <mergeCells count="47">
    <mergeCell ref="C32:E32"/>
    <mergeCell ref="C33:E33"/>
    <mergeCell ref="C40:E40"/>
    <mergeCell ref="F21:H21"/>
    <mergeCell ref="C24:E24"/>
    <mergeCell ref="C25:E25"/>
    <mergeCell ref="C37:E38"/>
    <mergeCell ref="F37:H37"/>
    <mergeCell ref="C29:E30"/>
    <mergeCell ref="C21:E22"/>
    <mergeCell ref="C51:E51"/>
    <mergeCell ref="C41:E41"/>
    <mergeCell ref="C42:E42"/>
    <mergeCell ref="C43:E43"/>
    <mergeCell ref="C44:E44"/>
    <mergeCell ref="C45:E45"/>
    <mergeCell ref="C46:E46"/>
    <mergeCell ref="C47:E47"/>
    <mergeCell ref="C49:E49"/>
    <mergeCell ref="C50:E50"/>
    <mergeCell ref="C48:E48"/>
    <mergeCell ref="C6:E6"/>
    <mergeCell ref="F6:G6"/>
    <mergeCell ref="H6:I6"/>
    <mergeCell ref="O2:P2"/>
    <mergeCell ref="O3:P3"/>
    <mergeCell ref="O37:O38"/>
    <mergeCell ref="I37:N37"/>
    <mergeCell ref="F29:H29"/>
    <mergeCell ref="P29:P30"/>
    <mergeCell ref="F1:N1"/>
    <mergeCell ref="F2:N2"/>
    <mergeCell ref="H7:I7"/>
    <mergeCell ref="I29:O29"/>
    <mergeCell ref="I21:O21"/>
    <mergeCell ref="L6:M6"/>
    <mergeCell ref="L7:M7"/>
    <mergeCell ref="J6:K6"/>
    <mergeCell ref="P21:P22"/>
    <mergeCell ref="C17:E17"/>
    <mergeCell ref="J7:K7"/>
    <mergeCell ref="N10:P10"/>
    <mergeCell ref="C16:E16"/>
    <mergeCell ref="C11:E11"/>
    <mergeCell ref="C14:E14"/>
    <mergeCell ref="C7:E7"/>
    <mergeCell ref="F7:G7"/>
  </mergeCells>
  <printOptions/>
  <pageMargins left="0.5905511811023623" right="0.1968503937007874" top="0.4724409448818898" bottom="0.1968503937007874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Q84"/>
  <sheetViews>
    <sheetView zoomScale="60" zoomScaleNormal="60" zoomScalePageLayoutView="0" workbookViewId="0" topLeftCell="A1">
      <pane ySplit="8" topLeftCell="A9" activePane="bottomLeft" state="frozen"/>
      <selection pane="topLeft" activeCell="P84" sqref="P84"/>
      <selection pane="bottomLeft" activeCell="E64" sqref="E64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91" t="s">
        <v>21</v>
      </c>
      <c r="H1" s="191"/>
      <c r="I1" s="191"/>
      <c r="J1" s="191"/>
      <c r="K1" s="191"/>
      <c r="L1" s="191"/>
      <c r="M1" s="191"/>
      <c r="N1" s="96"/>
      <c r="O1" s="4"/>
    </row>
    <row r="2" spans="5:16" ht="30" customHeight="1">
      <c r="E2" s="5"/>
      <c r="G2" s="156" t="s">
        <v>91</v>
      </c>
      <c r="H2" s="156"/>
      <c r="I2" s="156"/>
      <c r="J2" s="156"/>
      <c r="K2" s="156"/>
      <c r="L2" s="156"/>
      <c r="M2" s="156"/>
      <c r="N2" s="6"/>
      <c r="O2" s="169">
        <v>41086</v>
      </c>
      <c r="P2" s="169"/>
    </row>
    <row r="3" spans="5:17" ht="24.75" customHeight="1">
      <c r="E3" s="7"/>
      <c r="F3" s="8"/>
      <c r="N3" s="9"/>
      <c r="O3" s="169"/>
      <c r="P3" s="169"/>
      <c r="Q3" s="10"/>
    </row>
    <row r="4" spans="3:17" ht="24.75" customHeight="1">
      <c r="C4" s="11"/>
      <c r="N4" s="7"/>
      <c r="O4" s="169" t="s">
        <v>31</v>
      </c>
      <c r="P4" s="169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92" t="s">
        <v>32</v>
      </c>
      <c r="D7" s="193"/>
      <c r="E7" s="193"/>
      <c r="F7" s="196" t="s">
        <v>33</v>
      </c>
      <c r="G7" s="197"/>
      <c r="H7" s="197"/>
      <c r="I7" s="198" t="s">
        <v>34</v>
      </c>
      <c r="J7" s="198"/>
      <c r="K7" s="198"/>
      <c r="L7" s="198"/>
      <c r="M7" s="198"/>
      <c r="N7" s="198"/>
      <c r="O7" s="199"/>
      <c r="P7" s="200" t="s">
        <v>6</v>
      </c>
      <c r="Q7" s="20"/>
    </row>
    <row r="8" spans="3:17" ht="42" customHeight="1" thickBot="1">
      <c r="C8" s="194"/>
      <c r="D8" s="195"/>
      <c r="E8" s="195"/>
      <c r="F8" s="97" t="s">
        <v>7</v>
      </c>
      <c r="G8" s="97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201"/>
      <c r="Q8" s="20"/>
    </row>
    <row r="9" spans="3:17" ht="30" customHeight="1" thickBot="1">
      <c r="C9" s="21" t="s">
        <v>36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17">
        <f>SUM(F11,F17,F20,F25,F29,F30)</f>
        <v>2758</v>
      </c>
      <c r="G10" s="117">
        <f>SUM(G11,G17,G20,G25,G29,G30)</f>
        <v>2795</v>
      </c>
      <c r="H10" s="118">
        <f>SUM(F10:G10)</f>
        <v>5553</v>
      </c>
      <c r="I10" s="119"/>
      <c r="J10" s="117">
        <f>SUM(J11,J17,J20,J25,J29,J30)</f>
        <v>9971</v>
      </c>
      <c r="K10" s="117">
        <f>SUM(K11,K17,K20,K25,K29,K30)</f>
        <v>6179</v>
      </c>
      <c r="L10" s="117">
        <f>SUM(L11,L17,L20,L25,L29,L30)</f>
        <v>3602</v>
      </c>
      <c r="M10" s="117">
        <f>SUM(M11,M17,M20,M25,M29,M30)</f>
        <v>3019</v>
      </c>
      <c r="N10" s="117">
        <f>SUM(N11,N17,N20,N25,N29,N30)</f>
        <v>1391</v>
      </c>
      <c r="O10" s="118">
        <f>SUM(I10:N10)</f>
        <v>24162</v>
      </c>
      <c r="P10" s="120">
        <f>SUM(O10,H10)</f>
        <v>29715</v>
      </c>
      <c r="Q10" s="20"/>
    </row>
    <row r="11" spans="3:16" ht="30" customHeight="1">
      <c r="C11" s="28"/>
      <c r="D11" s="29" t="s">
        <v>38</v>
      </c>
      <c r="E11" s="30"/>
      <c r="F11" s="121">
        <f>SUM(F12:F16)</f>
        <v>161</v>
      </c>
      <c r="G11" s="121">
        <f>SUM(G12:G16)</f>
        <v>201</v>
      </c>
      <c r="H11" s="122">
        <f aca="true" t="shared" si="0" ref="H11:H74">SUM(F11:G11)</f>
        <v>362</v>
      </c>
      <c r="I11" s="123"/>
      <c r="J11" s="121">
        <f>SUM(J12:J16)</f>
        <v>2522</v>
      </c>
      <c r="K11" s="121">
        <f>SUM(K12:K16)</f>
        <v>1583</v>
      </c>
      <c r="L11" s="121">
        <f>SUM(L12:L16)</f>
        <v>932</v>
      </c>
      <c r="M11" s="121">
        <f>SUM(M12:M16)</f>
        <v>875</v>
      </c>
      <c r="N11" s="121">
        <f>SUM(N12:N16)</f>
        <v>524</v>
      </c>
      <c r="O11" s="122">
        <f aca="true" t="shared" si="1" ref="O11:O74">SUM(I11:N11)</f>
        <v>6436</v>
      </c>
      <c r="P11" s="124">
        <f aca="true" t="shared" si="2" ref="P11:P74">SUM(O11,H11)</f>
        <v>6798</v>
      </c>
    </row>
    <row r="12" spans="3:16" ht="30" customHeight="1">
      <c r="C12" s="28"/>
      <c r="D12" s="29"/>
      <c r="E12" s="31" t="s">
        <v>39</v>
      </c>
      <c r="F12" s="52">
        <v>0</v>
      </c>
      <c r="G12" s="52">
        <v>0</v>
      </c>
      <c r="H12" s="122">
        <f>SUM(F12:G12)</f>
        <v>0</v>
      </c>
      <c r="I12" s="83"/>
      <c r="J12" s="52">
        <v>1210</v>
      </c>
      <c r="K12" s="52">
        <v>591</v>
      </c>
      <c r="L12" s="52">
        <v>279</v>
      </c>
      <c r="M12" s="52">
        <v>211</v>
      </c>
      <c r="N12" s="52">
        <v>122</v>
      </c>
      <c r="O12" s="122">
        <f t="shared" si="1"/>
        <v>2413</v>
      </c>
      <c r="P12" s="124">
        <f t="shared" si="2"/>
        <v>2413</v>
      </c>
    </row>
    <row r="13" spans="3:16" ht="30" customHeight="1">
      <c r="C13" s="28"/>
      <c r="D13" s="29"/>
      <c r="E13" s="31" t="s">
        <v>40</v>
      </c>
      <c r="F13" s="52">
        <v>0</v>
      </c>
      <c r="G13" s="52">
        <v>1</v>
      </c>
      <c r="H13" s="122">
        <f>SUM(F13:G13)</f>
        <v>1</v>
      </c>
      <c r="I13" s="83"/>
      <c r="J13" s="52">
        <v>2</v>
      </c>
      <c r="K13" s="52">
        <v>8</v>
      </c>
      <c r="L13" s="52">
        <v>16</v>
      </c>
      <c r="M13" s="52">
        <v>39</v>
      </c>
      <c r="N13" s="52">
        <v>52</v>
      </c>
      <c r="O13" s="122">
        <f t="shared" si="1"/>
        <v>117</v>
      </c>
      <c r="P13" s="124">
        <f t="shared" si="2"/>
        <v>118</v>
      </c>
    </row>
    <row r="14" spans="3:16" ht="30" customHeight="1">
      <c r="C14" s="28"/>
      <c r="D14" s="29"/>
      <c r="E14" s="31" t="s">
        <v>41</v>
      </c>
      <c r="F14" s="52">
        <v>58</v>
      </c>
      <c r="G14" s="52">
        <v>72</v>
      </c>
      <c r="H14" s="122">
        <f t="shared" si="0"/>
        <v>130</v>
      </c>
      <c r="I14" s="83"/>
      <c r="J14" s="52">
        <v>252</v>
      </c>
      <c r="K14" s="52">
        <v>150</v>
      </c>
      <c r="L14" s="52">
        <v>110</v>
      </c>
      <c r="M14" s="52">
        <v>132</v>
      </c>
      <c r="N14" s="52">
        <v>96</v>
      </c>
      <c r="O14" s="122">
        <f t="shared" si="1"/>
        <v>740</v>
      </c>
      <c r="P14" s="124">
        <f t="shared" si="2"/>
        <v>870</v>
      </c>
    </row>
    <row r="15" spans="3:16" ht="30" customHeight="1">
      <c r="C15" s="28"/>
      <c r="D15" s="29"/>
      <c r="E15" s="31" t="s">
        <v>42</v>
      </c>
      <c r="F15" s="52">
        <v>36</v>
      </c>
      <c r="G15" s="52">
        <v>67</v>
      </c>
      <c r="H15" s="122">
        <f t="shared" si="0"/>
        <v>103</v>
      </c>
      <c r="I15" s="83"/>
      <c r="J15" s="52">
        <v>166</v>
      </c>
      <c r="K15" s="52">
        <v>111</v>
      </c>
      <c r="L15" s="52">
        <v>64</v>
      </c>
      <c r="M15" s="52">
        <v>55</v>
      </c>
      <c r="N15" s="52">
        <v>33</v>
      </c>
      <c r="O15" s="122">
        <f t="shared" si="1"/>
        <v>429</v>
      </c>
      <c r="P15" s="124">
        <f t="shared" si="2"/>
        <v>532</v>
      </c>
    </row>
    <row r="16" spans="3:16" ht="30" customHeight="1">
      <c r="C16" s="28"/>
      <c r="D16" s="29"/>
      <c r="E16" s="31" t="s">
        <v>43</v>
      </c>
      <c r="F16" s="52">
        <v>67</v>
      </c>
      <c r="G16" s="52">
        <v>61</v>
      </c>
      <c r="H16" s="122">
        <f t="shared" si="0"/>
        <v>128</v>
      </c>
      <c r="I16" s="83"/>
      <c r="J16" s="52">
        <v>892</v>
      </c>
      <c r="K16" s="52">
        <v>723</v>
      </c>
      <c r="L16" s="52">
        <v>463</v>
      </c>
      <c r="M16" s="52">
        <v>438</v>
      </c>
      <c r="N16" s="52">
        <v>221</v>
      </c>
      <c r="O16" s="122">
        <f t="shared" si="1"/>
        <v>2737</v>
      </c>
      <c r="P16" s="124">
        <f t="shared" si="2"/>
        <v>2865</v>
      </c>
    </row>
    <row r="17" spans="3:16" ht="30" customHeight="1">
      <c r="C17" s="28"/>
      <c r="D17" s="32" t="s">
        <v>44</v>
      </c>
      <c r="E17" s="33"/>
      <c r="F17" s="121">
        <f>SUM(F18:F19)</f>
        <v>341</v>
      </c>
      <c r="G17" s="121">
        <f>SUM(G18:G19)</f>
        <v>298</v>
      </c>
      <c r="H17" s="122">
        <f t="shared" si="0"/>
        <v>639</v>
      </c>
      <c r="I17" s="123"/>
      <c r="J17" s="121">
        <f>SUM(J18:J19)</f>
        <v>2165</v>
      </c>
      <c r="K17" s="121">
        <f>SUM(K18:K19)</f>
        <v>1181</v>
      </c>
      <c r="L17" s="121">
        <f>SUM(L18:L19)</f>
        <v>618</v>
      </c>
      <c r="M17" s="121">
        <f>SUM(M18:M19)</f>
        <v>473</v>
      </c>
      <c r="N17" s="121">
        <f>SUM(N18:N19)</f>
        <v>169</v>
      </c>
      <c r="O17" s="122">
        <f t="shared" si="1"/>
        <v>4606</v>
      </c>
      <c r="P17" s="124">
        <f t="shared" si="2"/>
        <v>5245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0</v>
      </c>
      <c r="H18" s="122">
        <f t="shared" si="0"/>
        <v>0</v>
      </c>
      <c r="I18" s="83"/>
      <c r="J18" s="52">
        <v>1631</v>
      </c>
      <c r="K18" s="52">
        <v>932</v>
      </c>
      <c r="L18" s="52">
        <v>492</v>
      </c>
      <c r="M18" s="52">
        <v>395</v>
      </c>
      <c r="N18" s="52">
        <v>153</v>
      </c>
      <c r="O18" s="122">
        <f t="shared" si="1"/>
        <v>3603</v>
      </c>
      <c r="P18" s="124">
        <f t="shared" si="2"/>
        <v>3603</v>
      </c>
    </row>
    <row r="19" spans="3:16" ht="30" customHeight="1">
      <c r="C19" s="28"/>
      <c r="D19" s="29"/>
      <c r="E19" s="31" t="s">
        <v>46</v>
      </c>
      <c r="F19" s="52">
        <v>341</v>
      </c>
      <c r="G19" s="52">
        <v>298</v>
      </c>
      <c r="H19" s="122">
        <f t="shared" si="0"/>
        <v>639</v>
      </c>
      <c r="I19" s="83"/>
      <c r="J19" s="52">
        <v>534</v>
      </c>
      <c r="K19" s="52">
        <v>249</v>
      </c>
      <c r="L19" s="52">
        <v>126</v>
      </c>
      <c r="M19" s="52">
        <v>78</v>
      </c>
      <c r="N19" s="52">
        <v>16</v>
      </c>
      <c r="O19" s="122">
        <f t="shared" si="1"/>
        <v>1003</v>
      </c>
      <c r="P19" s="124">
        <f t="shared" si="2"/>
        <v>1642</v>
      </c>
    </row>
    <row r="20" spans="3:16" ht="30" customHeight="1">
      <c r="C20" s="28"/>
      <c r="D20" s="32" t="s">
        <v>47</v>
      </c>
      <c r="E20" s="33"/>
      <c r="F20" s="121">
        <f>SUM(F21:F24)</f>
        <v>9</v>
      </c>
      <c r="G20" s="121">
        <f>SUM(G21:G24)</f>
        <v>11</v>
      </c>
      <c r="H20" s="122">
        <f t="shared" si="0"/>
        <v>20</v>
      </c>
      <c r="I20" s="123"/>
      <c r="J20" s="121">
        <f>SUM(J21:J24)</f>
        <v>137</v>
      </c>
      <c r="K20" s="121">
        <f>SUM(K21:K24)</f>
        <v>126</v>
      </c>
      <c r="L20" s="121">
        <f>SUM(L21:L24)</f>
        <v>170</v>
      </c>
      <c r="M20" s="121">
        <f>SUM(M21:M24)</f>
        <v>144</v>
      </c>
      <c r="N20" s="121">
        <f>SUM(N21:N24)</f>
        <v>53</v>
      </c>
      <c r="O20" s="122">
        <f t="shared" si="1"/>
        <v>630</v>
      </c>
      <c r="P20" s="124">
        <f t="shared" si="2"/>
        <v>650</v>
      </c>
    </row>
    <row r="21" spans="3:16" ht="30" customHeight="1">
      <c r="C21" s="28"/>
      <c r="D21" s="29"/>
      <c r="E21" s="31" t="s">
        <v>48</v>
      </c>
      <c r="F21" s="52">
        <v>6</v>
      </c>
      <c r="G21" s="52">
        <v>8</v>
      </c>
      <c r="H21" s="122">
        <f t="shared" si="0"/>
        <v>14</v>
      </c>
      <c r="I21" s="83"/>
      <c r="J21" s="52">
        <v>108</v>
      </c>
      <c r="K21" s="52">
        <v>105</v>
      </c>
      <c r="L21" s="52">
        <v>154</v>
      </c>
      <c r="M21" s="52">
        <v>134</v>
      </c>
      <c r="N21" s="52">
        <v>49</v>
      </c>
      <c r="O21" s="122">
        <f t="shared" si="1"/>
        <v>550</v>
      </c>
      <c r="P21" s="124">
        <f t="shared" si="2"/>
        <v>564</v>
      </c>
    </row>
    <row r="22" spans="3:16" ht="30" customHeight="1">
      <c r="C22" s="28"/>
      <c r="D22" s="29"/>
      <c r="E22" s="34" t="s">
        <v>49</v>
      </c>
      <c r="F22" s="52">
        <v>3</v>
      </c>
      <c r="G22" s="52">
        <v>3</v>
      </c>
      <c r="H22" s="122">
        <f t="shared" si="0"/>
        <v>6</v>
      </c>
      <c r="I22" s="83"/>
      <c r="J22" s="52">
        <v>29</v>
      </c>
      <c r="K22" s="52">
        <v>21</v>
      </c>
      <c r="L22" s="52">
        <v>16</v>
      </c>
      <c r="M22" s="52">
        <v>10</v>
      </c>
      <c r="N22" s="52">
        <v>4</v>
      </c>
      <c r="O22" s="122">
        <f t="shared" si="1"/>
        <v>80</v>
      </c>
      <c r="P22" s="124">
        <f t="shared" si="2"/>
        <v>86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22">
        <f t="shared" si="0"/>
        <v>0</v>
      </c>
      <c r="I23" s="83"/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22">
        <f t="shared" si="1"/>
        <v>0</v>
      </c>
      <c r="P23" s="124">
        <f t="shared" si="2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22">
        <f t="shared" si="0"/>
        <v>0</v>
      </c>
      <c r="I24" s="53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22">
        <f t="shared" si="1"/>
        <v>0</v>
      </c>
      <c r="P24" s="124">
        <f t="shared" si="2"/>
        <v>0</v>
      </c>
    </row>
    <row r="25" spans="3:16" ht="30" customHeight="1">
      <c r="C25" s="28"/>
      <c r="D25" s="32" t="s">
        <v>51</v>
      </c>
      <c r="E25" s="33"/>
      <c r="F25" s="121">
        <f>SUM(F26:F28)</f>
        <v>996</v>
      </c>
      <c r="G25" s="121">
        <f>SUM(G26:G28)</f>
        <v>1058</v>
      </c>
      <c r="H25" s="122">
        <f t="shared" si="0"/>
        <v>2054</v>
      </c>
      <c r="I25" s="123"/>
      <c r="J25" s="121">
        <f>SUM(J26:J28)</f>
        <v>1782</v>
      </c>
      <c r="K25" s="121">
        <f>SUM(K26:K28)</f>
        <v>1421</v>
      </c>
      <c r="L25" s="121">
        <f>SUM(L26:L28)</f>
        <v>827</v>
      </c>
      <c r="M25" s="121">
        <f>SUM(M26:M28)</f>
        <v>664</v>
      </c>
      <c r="N25" s="121">
        <f>SUM(N26:N28)</f>
        <v>289</v>
      </c>
      <c r="O25" s="122">
        <f t="shared" si="1"/>
        <v>4983</v>
      </c>
      <c r="P25" s="124">
        <f t="shared" si="2"/>
        <v>7037</v>
      </c>
    </row>
    <row r="26" spans="3:16" ht="30" customHeight="1">
      <c r="C26" s="28"/>
      <c r="D26" s="29"/>
      <c r="E26" s="34" t="s">
        <v>52</v>
      </c>
      <c r="F26" s="52">
        <v>940</v>
      </c>
      <c r="G26" s="52">
        <v>1020</v>
      </c>
      <c r="H26" s="122">
        <f t="shared" si="0"/>
        <v>1960</v>
      </c>
      <c r="I26" s="83"/>
      <c r="J26" s="52">
        <v>1716</v>
      </c>
      <c r="K26" s="52">
        <v>1385</v>
      </c>
      <c r="L26" s="52">
        <v>816</v>
      </c>
      <c r="M26" s="52">
        <v>646</v>
      </c>
      <c r="N26" s="52">
        <v>285</v>
      </c>
      <c r="O26" s="122">
        <f t="shared" si="1"/>
        <v>4848</v>
      </c>
      <c r="P26" s="124">
        <f t="shared" si="2"/>
        <v>6808</v>
      </c>
    </row>
    <row r="27" spans="3:16" ht="30" customHeight="1">
      <c r="C27" s="28"/>
      <c r="D27" s="29"/>
      <c r="E27" s="34" t="s">
        <v>53</v>
      </c>
      <c r="F27" s="52">
        <v>16</v>
      </c>
      <c r="G27" s="52">
        <v>15</v>
      </c>
      <c r="H27" s="122">
        <f t="shared" si="0"/>
        <v>31</v>
      </c>
      <c r="I27" s="83"/>
      <c r="J27" s="52">
        <v>24</v>
      </c>
      <c r="K27" s="52">
        <v>19</v>
      </c>
      <c r="L27" s="52">
        <v>8</v>
      </c>
      <c r="M27" s="52">
        <v>11</v>
      </c>
      <c r="N27" s="52">
        <v>3</v>
      </c>
      <c r="O27" s="122">
        <f t="shared" si="1"/>
        <v>65</v>
      </c>
      <c r="P27" s="124">
        <f t="shared" si="2"/>
        <v>96</v>
      </c>
    </row>
    <row r="28" spans="3:16" ht="30" customHeight="1">
      <c r="C28" s="28"/>
      <c r="D28" s="29"/>
      <c r="E28" s="34" t="s">
        <v>54</v>
      </c>
      <c r="F28" s="52">
        <v>40</v>
      </c>
      <c r="G28" s="52">
        <v>23</v>
      </c>
      <c r="H28" s="122">
        <f t="shared" si="0"/>
        <v>63</v>
      </c>
      <c r="I28" s="83"/>
      <c r="J28" s="52">
        <v>42</v>
      </c>
      <c r="K28" s="52">
        <v>17</v>
      </c>
      <c r="L28" s="52">
        <v>3</v>
      </c>
      <c r="M28" s="52">
        <v>7</v>
      </c>
      <c r="N28" s="52">
        <v>1</v>
      </c>
      <c r="O28" s="122">
        <f t="shared" si="1"/>
        <v>70</v>
      </c>
      <c r="P28" s="124">
        <f t="shared" si="2"/>
        <v>133</v>
      </c>
    </row>
    <row r="29" spans="3:16" ht="30" customHeight="1">
      <c r="C29" s="28"/>
      <c r="D29" s="36" t="s">
        <v>55</v>
      </c>
      <c r="E29" s="37"/>
      <c r="F29" s="52">
        <v>20</v>
      </c>
      <c r="G29" s="52">
        <v>12</v>
      </c>
      <c r="H29" s="122">
        <f t="shared" si="0"/>
        <v>32</v>
      </c>
      <c r="I29" s="83"/>
      <c r="J29" s="52">
        <v>81</v>
      </c>
      <c r="K29" s="52">
        <v>66</v>
      </c>
      <c r="L29" s="52">
        <v>56</v>
      </c>
      <c r="M29" s="52">
        <v>62</v>
      </c>
      <c r="N29" s="52">
        <v>15</v>
      </c>
      <c r="O29" s="122">
        <f t="shared" si="1"/>
        <v>280</v>
      </c>
      <c r="P29" s="124">
        <f t="shared" si="2"/>
        <v>312</v>
      </c>
    </row>
    <row r="30" spans="3:16" ht="30" customHeight="1" thickBot="1">
      <c r="C30" s="38"/>
      <c r="D30" s="39" t="s">
        <v>56</v>
      </c>
      <c r="E30" s="40"/>
      <c r="F30" s="54">
        <v>1231</v>
      </c>
      <c r="G30" s="54">
        <v>1215</v>
      </c>
      <c r="H30" s="125">
        <f t="shared" si="0"/>
        <v>2446</v>
      </c>
      <c r="I30" s="84"/>
      <c r="J30" s="54">
        <v>3284</v>
      </c>
      <c r="K30" s="54">
        <v>1802</v>
      </c>
      <c r="L30" s="54">
        <v>999</v>
      </c>
      <c r="M30" s="54">
        <v>801</v>
      </c>
      <c r="N30" s="54">
        <v>341</v>
      </c>
      <c r="O30" s="125">
        <f t="shared" si="1"/>
        <v>7227</v>
      </c>
      <c r="P30" s="126">
        <f t="shared" si="2"/>
        <v>9673</v>
      </c>
    </row>
    <row r="31" spans="3:16" ht="30" customHeight="1">
      <c r="C31" s="25" t="s">
        <v>57</v>
      </c>
      <c r="D31" s="41"/>
      <c r="E31" s="42"/>
      <c r="F31" s="117">
        <f>SUM(F32:F40)</f>
        <v>17</v>
      </c>
      <c r="G31" s="117">
        <f>SUM(G32:G40)</f>
        <v>15</v>
      </c>
      <c r="H31" s="118">
        <f t="shared" si="0"/>
        <v>32</v>
      </c>
      <c r="I31" s="119"/>
      <c r="J31" s="117">
        <f>SUM(J32:J40)</f>
        <v>1218</v>
      </c>
      <c r="K31" s="117">
        <f>SUM(K32:K40)</f>
        <v>818</v>
      </c>
      <c r="L31" s="117">
        <f>SUM(L32:L40)</f>
        <v>605</v>
      </c>
      <c r="M31" s="117">
        <f>SUM(M32:M40)</f>
        <v>588</v>
      </c>
      <c r="N31" s="117">
        <f>SUM(N32:N40)</f>
        <v>290</v>
      </c>
      <c r="O31" s="118">
        <f t="shared" si="1"/>
        <v>3519</v>
      </c>
      <c r="P31" s="120">
        <f t="shared" si="2"/>
        <v>3551</v>
      </c>
    </row>
    <row r="32" spans="3:16" ht="30" customHeight="1">
      <c r="C32" s="43"/>
      <c r="D32" s="36" t="s">
        <v>58</v>
      </c>
      <c r="E32" s="37"/>
      <c r="F32" s="98">
        <v>0</v>
      </c>
      <c r="G32" s="98">
        <v>0</v>
      </c>
      <c r="H32" s="127">
        <f t="shared" si="0"/>
        <v>0</v>
      </c>
      <c r="I32" s="53"/>
      <c r="J32" s="98">
        <v>88</v>
      </c>
      <c r="K32" s="98">
        <v>143</v>
      </c>
      <c r="L32" s="98">
        <v>102</v>
      </c>
      <c r="M32" s="98">
        <v>91</v>
      </c>
      <c r="N32" s="98">
        <v>17</v>
      </c>
      <c r="O32" s="127">
        <f t="shared" si="1"/>
        <v>441</v>
      </c>
      <c r="P32" s="128">
        <f t="shared" si="2"/>
        <v>441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21">
        <f t="shared" si="0"/>
        <v>0</v>
      </c>
      <c r="I33" s="53"/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122">
        <f t="shared" si="1"/>
        <v>0</v>
      </c>
      <c r="P33" s="124">
        <f t="shared" si="2"/>
        <v>0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21">
        <f t="shared" si="0"/>
        <v>0</v>
      </c>
      <c r="I34" s="53"/>
      <c r="J34" s="52">
        <v>838</v>
      </c>
      <c r="K34" s="52">
        <v>469</v>
      </c>
      <c r="L34" s="52">
        <v>230</v>
      </c>
      <c r="M34" s="52">
        <v>115</v>
      </c>
      <c r="N34" s="52">
        <v>41</v>
      </c>
      <c r="O34" s="122">
        <f t="shared" si="1"/>
        <v>1693</v>
      </c>
      <c r="P34" s="124">
        <f t="shared" si="2"/>
        <v>1693</v>
      </c>
    </row>
    <row r="35" spans="3:16" ht="30" customHeight="1">
      <c r="C35" s="28"/>
      <c r="D35" s="36" t="s">
        <v>60</v>
      </c>
      <c r="E35" s="37"/>
      <c r="F35" s="52">
        <v>0</v>
      </c>
      <c r="G35" s="52">
        <v>1</v>
      </c>
      <c r="H35" s="121">
        <f t="shared" si="0"/>
        <v>1</v>
      </c>
      <c r="I35" s="83"/>
      <c r="J35" s="52">
        <v>44</v>
      </c>
      <c r="K35" s="52">
        <v>33</v>
      </c>
      <c r="L35" s="52">
        <v>38</v>
      </c>
      <c r="M35" s="52">
        <v>29</v>
      </c>
      <c r="N35" s="52">
        <v>20</v>
      </c>
      <c r="O35" s="122">
        <f t="shared" si="1"/>
        <v>164</v>
      </c>
      <c r="P35" s="124">
        <f t="shared" si="2"/>
        <v>165</v>
      </c>
    </row>
    <row r="36" spans="3:16" ht="30" customHeight="1">
      <c r="C36" s="28"/>
      <c r="D36" s="36" t="s">
        <v>61</v>
      </c>
      <c r="E36" s="37"/>
      <c r="F36" s="52">
        <v>17</v>
      </c>
      <c r="G36" s="52">
        <v>13</v>
      </c>
      <c r="H36" s="121">
        <f t="shared" si="0"/>
        <v>30</v>
      </c>
      <c r="I36" s="83"/>
      <c r="J36" s="52">
        <v>98</v>
      </c>
      <c r="K36" s="52">
        <v>64</v>
      </c>
      <c r="L36" s="52">
        <v>54</v>
      </c>
      <c r="M36" s="52">
        <v>36</v>
      </c>
      <c r="N36" s="52">
        <v>4</v>
      </c>
      <c r="O36" s="122">
        <f t="shared" si="1"/>
        <v>256</v>
      </c>
      <c r="P36" s="124">
        <f t="shared" si="2"/>
        <v>286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1</v>
      </c>
      <c r="H37" s="121">
        <f t="shared" si="0"/>
        <v>1</v>
      </c>
      <c r="I37" s="53"/>
      <c r="J37" s="52">
        <v>144</v>
      </c>
      <c r="K37" s="52">
        <v>102</v>
      </c>
      <c r="L37" s="52">
        <v>91</v>
      </c>
      <c r="M37" s="52">
        <v>53</v>
      </c>
      <c r="N37" s="52">
        <v>28</v>
      </c>
      <c r="O37" s="122">
        <f t="shared" si="1"/>
        <v>418</v>
      </c>
      <c r="P37" s="124">
        <f t="shared" si="2"/>
        <v>419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21">
        <f t="shared" si="0"/>
        <v>0</v>
      </c>
      <c r="I38" s="53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22">
        <f t="shared" si="1"/>
        <v>0</v>
      </c>
      <c r="P38" s="124">
        <f t="shared" si="2"/>
        <v>0</v>
      </c>
    </row>
    <row r="39" spans="3:16" ht="30" customHeight="1">
      <c r="C39" s="28"/>
      <c r="D39" s="184" t="s">
        <v>64</v>
      </c>
      <c r="E39" s="185"/>
      <c r="F39" s="52">
        <v>0</v>
      </c>
      <c r="G39" s="52">
        <v>0</v>
      </c>
      <c r="H39" s="122">
        <f t="shared" si="0"/>
        <v>0</v>
      </c>
      <c r="I39" s="53"/>
      <c r="J39" s="52">
        <v>1</v>
      </c>
      <c r="K39" s="52">
        <v>3</v>
      </c>
      <c r="L39" s="52">
        <v>89</v>
      </c>
      <c r="M39" s="52">
        <v>254</v>
      </c>
      <c r="N39" s="52">
        <v>174</v>
      </c>
      <c r="O39" s="122">
        <f t="shared" si="1"/>
        <v>521</v>
      </c>
      <c r="P39" s="124">
        <f t="shared" si="2"/>
        <v>521</v>
      </c>
    </row>
    <row r="40" spans="3:16" ht="30" customHeight="1" thickBot="1">
      <c r="C40" s="38"/>
      <c r="D40" s="186" t="s">
        <v>65</v>
      </c>
      <c r="E40" s="187"/>
      <c r="F40" s="99">
        <v>0</v>
      </c>
      <c r="G40" s="99">
        <v>0</v>
      </c>
      <c r="H40" s="129">
        <f t="shared" si="0"/>
        <v>0</v>
      </c>
      <c r="I40" s="55"/>
      <c r="J40" s="99">
        <v>5</v>
      </c>
      <c r="K40" s="99">
        <v>4</v>
      </c>
      <c r="L40" s="99">
        <v>1</v>
      </c>
      <c r="M40" s="99">
        <v>10</v>
      </c>
      <c r="N40" s="99">
        <v>6</v>
      </c>
      <c r="O40" s="129">
        <f t="shared" si="1"/>
        <v>26</v>
      </c>
      <c r="P40" s="130">
        <f t="shared" si="2"/>
        <v>26</v>
      </c>
    </row>
    <row r="41" spans="3:16" ht="30" customHeight="1">
      <c r="C41" s="25" t="s">
        <v>66</v>
      </c>
      <c r="D41" s="41"/>
      <c r="E41" s="42"/>
      <c r="F41" s="117">
        <f>SUM(F42:F45)</f>
        <v>0</v>
      </c>
      <c r="G41" s="117">
        <f>SUM(G42:G45)</f>
        <v>0</v>
      </c>
      <c r="H41" s="118">
        <f t="shared" si="0"/>
        <v>0</v>
      </c>
      <c r="I41" s="131"/>
      <c r="J41" s="117">
        <f>SUM(J42:J45)</f>
        <v>156</v>
      </c>
      <c r="K41" s="117">
        <f>SUM(K42:K45)</f>
        <v>160</v>
      </c>
      <c r="L41" s="117">
        <f>SUM(L42:L45)</f>
        <v>408</v>
      </c>
      <c r="M41" s="117">
        <f>SUM(M42:M45)</f>
        <v>907</v>
      </c>
      <c r="N41" s="117">
        <f>SUM(N42:N45)</f>
        <v>571</v>
      </c>
      <c r="O41" s="118">
        <f t="shared" si="1"/>
        <v>2202</v>
      </c>
      <c r="P41" s="120">
        <f t="shared" si="2"/>
        <v>2202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22">
        <f t="shared" si="0"/>
        <v>0</v>
      </c>
      <c r="I42" s="53"/>
      <c r="J42" s="52">
        <v>3</v>
      </c>
      <c r="K42" s="52">
        <v>7</v>
      </c>
      <c r="L42" s="52">
        <v>196</v>
      </c>
      <c r="M42" s="52">
        <v>517</v>
      </c>
      <c r="N42" s="52">
        <v>338</v>
      </c>
      <c r="O42" s="132">
        <f t="shared" si="1"/>
        <v>1061</v>
      </c>
      <c r="P42" s="124">
        <f t="shared" si="2"/>
        <v>1061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22">
        <f t="shared" si="0"/>
        <v>0</v>
      </c>
      <c r="I43" s="53"/>
      <c r="J43" s="52">
        <v>150</v>
      </c>
      <c r="K43" s="52">
        <v>139</v>
      </c>
      <c r="L43" s="52">
        <v>171</v>
      </c>
      <c r="M43" s="52">
        <v>210</v>
      </c>
      <c r="N43" s="52">
        <v>107</v>
      </c>
      <c r="O43" s="132">
        <f t="shared" si="1"/>
        <v>777</v>
      </c>
      <c r="P43" s="124">
        <f t="shared" si="2"/>
        <v>777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33">
        <f t="shared" si="0"/>
        <v>0</v>
      </c>
      <c r="I44" s="53"/>
      <c r="J44" s="52">
        <v>0</v>
      </c>
      <c r="K44" s="52">
        <v>1</v>
      </c>
      <c r="L44" s="52">
        <v>6</v>
      </c>
      <c r="M44" s="52">
        <v>18</v>
      </c>
      <c r="N44" s="52">
        <v>6</v>
      </c>
      <c r="O44" s="132">
        <f t="shared" si="1"/>
        <v>31</v>
      </c>
      <c r="P44" s="124">
        <f t="shared" si="2"/>
        <v>31</v>
      </c>
    </row>
    <row r="45" spans="3:16" ht="30" customHeight="1" thickBot="1">
      <c r="C45" s="38"/>
      <c r="D45" s="39" t="s">
        <v>78</v>
      </c>
      <c r="E45" s="40"/>
      <c r="F45" s="54">
        <v>0</v>
      </c>
      <c r="G45" s="54">
        <v>0</v>
      </c>
      <c r="H45" s="125">
        <f t="shared" si="0"/>
        <v>0</v>
      </c>
      <c r="I45" s="56"/>
      <c r="J45" s="54">
        <v>3</v>
      </c>
      <c r="K45" s="54">
        <v>13</v>
      </c>
      <c r="L45" s="54">
        <v>35</v>
      </c>
      <c r="M45" s="54">
        <v>162</v>
      </c>
      <c r="N45" s="54">
        <v>120</v>
      </c>
      <c r="O45" s="134">
        <f t="shared" si="1"/>
        <v>333</v>
      </c>
      <c r="P45" s="126">
        <f t="shared" si="2"/>
        <v>333</v>
      </c>
    </row>
    <row r="46" spans="3:16" ht="30" customHeight="1" thickBot="1">
      <c r="C46" s="188" t="s">
        <v>70</v>
      </c>
      <c r="D46" s="189"/>
      <c r="E46" s="190"/>
      <c r="F46" s="135">
        <f>SUM(F10,F31,F41)</f>
        <v>2775</v>
      </c>
      <c r="G46" s="135">
        <f>SUM(G10,G31,G41)</f>
        <v>2810</v>
      </c>
      <c r="H46" s="136">
        <f t="shared" si="0"/>
        <v>5585</v>
      </c>
      <c r="I46" s="137"/>
      <c r="J46" s="135">
        <f>SUM(J10,J31,J41)</f>
        <v>11345</v>
      </c>
      <c r="K46" s="135">
        <f>SUM(K10,K31,K41)</f>
        <v>7157</v>
      </c>
      <c r="L46" s="135">
        <f>SUM(L10,L31,L41)</f>
        <v>4615</v>
      </c>
      <c r="M46" s="135">
        <f>SUM(M10,M31,M41)</f>
        <v>4514</v>
      </c>
      <c r="N46" s="135">
        <f>SUM(N10,N31,N41)</f>
        <v>2252</v>
      </c>
      <c r="O46" s="136">
        <f t="shared" si="1"/>
        <v>29883</v>
      </c>
      <c r="P46" s="138">
        <f t="shared" si="2"/>
        <v>35468</v>
      </c>
    </row>
    <row r="47" spans="3:17" ht="30" customHeight="1" thickBot="1" thickTop="1">
      <c r="C47" s="44" t="s">
        <v>71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17">
        <f>SUM(F49,F55,F58,F63,F67,F68)</f>
        <v>2371564</v>
      </c>
      <c r="G48" s="117">
        <f>SUM(G49,G55,G58,G63,G67,G68)</f>
        <v>3338460</v>
      </c>
      <c r="H48" s="118">
        <f t="shared" si="0"/>
        <v>5710024</v>
      </c>
      <c r="I48" s="119"/>
      <c r="J48" s="117">
        <f>SUM(J49,J55,J58,J63,J67,J68)</f>
        <v>28453437</v>
      </c>
      <c r="K48" s="117">
        <f>SUM(K49,K55,K58,K63,K67,K68)</f>
        <v>20495700</v>
      </c>
      <c r="L48" s="117">
        <f>SUM(L49,L55,L58,L63,L67,L68)</f>
        <v>16493182</v>
      </c>
      <c r="M48" s="117">
        <f>SUM(M49,M55,M58,M63,M67,M68)</f>
        <v>17064719</v>
      </c>
      <c r="N48" s="117">
        <f>SUM(N49,N55,N58,N63,N67,N68)</f>
        <v>8604946</v>
      </c>
      <c r="O48" s="118">
        <f t="shared" si="1"/>
        <v>91111984</v>
      </c>
      <c r="P48" s="120">
        <f t="shared" si="2"/>
        <v>96822008</v>
      </c>
      <c r="Q48" s="20"/>
    </row>
    <row r="49" spans="3:16" ht="30" customHeight="1">
      <c r="C49" s="28"/>
      <c r="D49" s="29" t="s">
        <v>38</v>
      </c>
      <c r="E49" s="30"/>
      <c r="F49" s="121">
        <f>SUM(F50:F54)</f>
        <v>267698</v>
      </c>
      <c r="G49" s="121">
        <f>SUM(G50:G54)</f>
        <v>515786</v>
      </c>
      <c r="H49" s="122">
        <f t="shared" si="0"/>
        <v>783484</v>
      </c>
      <c r="I49" s="123"/>
      <c r="J49" s="121">
        <f>SUM(J50:J54)</f>
        <v>6116093</v>
      </c>
      <c r="K49" s="121">
        <f>SUM(K50:K54)</f>
        <v>3805013</v>
      </c>
      <c r="L49" s="121">
        <f>SUM(L50:L54)</f>
        <v>2947732</v>
      </c>
      <c r="M49" s="121">
        <f>SUM(M50:M54)</f>
        <v>3435103</v>
      </c>
      <c r="N49" s="121">
        <f>SUM(N50:N54)</f>
        <v>2901239</v>
      </c>
      <c r="O49" s="122">
        <f t="shared" si="1"/>
        <v>19205180</v>
      </c>
      <c r="P49" s="124">
        <f t="shared" si="2"/>
        <v>19988664</v>
      </c>
    </row>
    <row r="50" spans="3:16" ht="30" customHeight="1">
      <c r="C50" s="28"/>
      <c r="D50" s="29"/>
      <c r="E50" s="31" t="s">
        <v>39</v>
      </c>
      <c r="F50" s="52">
        <v>0</v>
      </c>
      <c r="G50" s="52">
        <v>0</v>
      </c>
      <c r="H50" s="122">
        <f t="shared" si="0"/>
        <v>0</v>
      </c>
      <c r="I50" s="83"/>
      <c r="J50" s="52">
        <v>3782788</v>
      </c>
      <c r="K50" s="52">
        <v>2159852</v>
      </c>
      <c r="L50" s="52">
        <v>1787392</v>
      </c>
      <c r="M50" s="52">
        <v>1950977</v>
      </c>
      <c r="N50" s="52">
        <v>1673906</v>
      </c>
      <c r="O50" s="132">
        <f t="shared" si="1"/>
        <v>11354915</v>
      </c>
      <c r="P50" s="124">
        <f t="shared" si="2"/>
        <v>11354915</v>
      </c>
    </row>
    <row r="51" spans="3:16" ht="30" customHeight="1">
      <c r="C51" s="28"/>
      <c r="D51" s="29"/>
      <c r="E51" s="31" t="s">
        <v>40</v>
      </c>
      <c r="F51" s="52">
        <v>0</v>
      </c>
      <c r="G51" s="52">
        <v>3694</v>
      </c>
      <c r="H51" s="122">
        <f t="shared" si="0"/>
        <v>3694</v>
      </c>
      <c r="I51" s="83"/>
      <c r="J51" s="52">
        <v>12292</v>
      </c>
      <c r="K51" s="52">
        <v>56337</v>
      </c>
      <c r="L51" s="52">
        <v>96747</v>
      </c>
      <c r="M51" s="52">
        <v>309022</v>
      </c>
      <c r="N51" s="52">
        <v>398907</v>
      </c>
      <c r="O51" s="132">
        <f t="shared" si="1"/>
        <v>873305</v>
      </c>
      <c r="P51" s="124">
        <f t="shared" si="2"/>
        <v>876999</v>
      </c>
    </row>
    <row r="52" spans="3:16" ht="30" customHeight="1">
      <c r="C52" s="28"/>
      <c r="D52" s="29"/>
      <c r="E52" s="31" t="s">
        <v>41</v>
      </c>
      <c r="F52" s="52">
        <v>127956</v>
      </c>
      <c r="G52" s="52">
        <v>221336</v>
      </c>
      <c r="H52" s="122">
        <f t="shared" si="0"/>
        <v>349292</v>
      </c>
      <c r="I52" s="83"/>
      <c r="J52" s="52">
        <v>953300</v>
      </c>
      <c r="K52" s="52">
        <v>603118</v>
      </c>
      <c r="L52" s="52">
        <v>447829</v>
      </c>
      <c r="M52" s="52">
        <v>599775</v>
      </c>
      <c r="N52" s="52">
        <v>519685</v>
      </c>
      <c r="O52" s="132">
        <f t="shared" si="1"/>
        <v>3123707</v>
      </c>
      <c r="P52" s="124">
        <f t="shared" si="2"/>
        <v>3472999</v>
      </c>
    </row>
    <row r="53" spans="3:16" ht="30" customHeight="1">
      <c r="C53" s="28"/>
      <c r="D53" s="29"/>
      <c r="E53" s="31" t="s">
        <v>42</v>
      </c>
      <c r="F53" s="52">
        <v>84784</v>
      </c>
      <c r="G53" s="52">
        <v>232934</v>
      </c>
      <c r="H53" s="122">
        <f t="shared" si="0"/>
        <v>317718</v>
      </c>
      <c r="I53" s="83"/>
      <c r="J53" s="52">
        <v>652227</v>
      </c>
      <c r="K53" s="52">
        <v>425341</v>
      </c>
      <c r="L53" s="52">
        <v>257967</v>
      </c>
      <c r="M53" s="52">
        <v>240620</v>
      </c>
      <c r="N53" s="52">
        <v>131054</v>
      </c>
      <c r="O53" s="132">
        <f t="shared" si="1"/>
        <v>1707209</v>
      </c>
      <c r="P53" s="124">
        <f t="shared" si="2"/>
        <v>2024927</v>
      </c>
    </row>
    <row r="54" spans="3:16" ht="30" customHeight="1">
      <c r="C54" s="28"/>
      <c r="D54" s="29"/>
      <c r="E54" s="31" t="s">
        <v>43</v>
      </c>
      <c r="F54" s="52">
        <v>54958</v>
      </c>
      <c r="G54" s="52">
        <v>57822</v>
      </c>
      <c r="H54" s="122">
        <f t="shared" si="0"/>
        <v>112780</v>
      </c>
      <c r="I54" s="83"/>
      <c r="J54" s="52">
        <v>715486</v>
      </c>
      <c r="K54" s="52">
        <v>560365</v>
      </c>
      <c r="L54" s="52">
        <v>357797</v>
      </c>
      <c r="M54" s="52">
        <v>334709</v>
      </c>
      <c r="N54" s="52">
        <v>177687</v>
      </c>
      <c r="O54" s="132">
        <f t="shared" si="1"/>
        <v>2146044</v>
      </c>
      <c r="P54" s="124">
        <f t="shared" si="2"/>
        <v>2258824</v>
      </c>
    </row>
    <row r="55" spans="3:16" ht="30" customHeight="1">
      <c r="C55" s="28"/>
      <c r="D55" s="32" t="s">
        <v>44</v>
      </c>
      <c r="E55" s="33"/>
      <c r="F55" s="121">
        <f>SUM(F56:F57)</f>
        <v>841574</v>
      </c>
      <c r="G55" s="121">
        <f>SUM(G56:G57)</f>
        <v>1350349</v>
      </c>
      <c r="H55" s="122">
        <f t="shared" si="0"/>
        <v>2191923</v>
      </c>
      <c r="I55" s="123"/>
      <c r="J55" s="121">
        <f>SUM(J56:J57)</f>
        <v>14445423</v>
      </c>
      <c r="K55" s="121">
        <f>SUM(K56:K57)</f>
        <v>10141583</v>
      </c>
      <c r="L55" s="121">
        <f>SUM(L56:L57)</f>
        <v>6706839</v>
      </c>
      <c r="M55" s="121">
        <f>SUM(M56:M57)</f>
        <v>6870374</v>
      </c>
      <c r="N55" s="121">
        <f>SUM(N56:N57)</f>
        <v>3164097</v>
      </c>
      <c r="O55" s="122">
        <f t="shared" si="1"/>
        <v>41328316</v>
      </c>
      <c r="P55" s="124">
        <f t="shared" si="2"/>
        <v>43520239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0</v>
      </c>
      <c r="H56" s="122">
        <f t="shared" si="0"/>
        <v>0</v>
      </c>
      <c r="I56" s="83"/>
      <c r="J56" s="52">
        <v>11566476</v>
      </c>
      <c r="K56" s="52">
        <v>8416908</v>
      </c>
      <c r="L56" s="52">
        <v>5662449</v>
      </c>
      <c r="M56" s="52">
        <v>6018045</v>
      </c>
      <c r="N56" s="52">
        <v>2937062</v>
      </c>
      <c r="O56" s="122">
        <f t="shared" si="1"/>
        <v>34600940</v>
      </c>
      <c r="P56" s="124">
        <f t="shared" si="2"/>
        <v>34600940</v>
      </c>
    </row>
    <row r="57" spans="3:16" ht="30" customHeight="1">
      <c r="C57" s="28"/>
      <c r="D57" s="29"/>
      <c r="E57" s="31" t="s">
        <v>46</v>
      </c>
      <c r="F57" s="52">
        <v>841574</v>
      </c>
      <c r="G57" s="52">
        <v>1350349</v>
      </c>
      <c r="H57" s="122">
        <f t="shared" si="0"/>
        <v>2191923</v>
      </c>
      <c r="I57" s="83"/>
      <c r="J57" s="52">
        <v>2878947</v>
      </c>
      <c r="K57" s="52">
        <v>1724675</v>
      </c>
      <c r="L57" s="52">
        <v>1044390</v>
      </c>
      <c r="M57" s="52">
        <v>852329</v>
      </c>
      <c r="N57" s="52">
        <v>227035</v>
      </c>
      <c r="O57" s="122">
        <f t="shared" si="1"/>
        <v>6727376</v>
      </c>
      <c r="P57" s="124">
        <f t="shared" si="2"/>
        <v>8919299</v>
      </c>
    </row>
    <row r="58" spans="3:16" ht="30" customHeight="1">
      <c r="C58" s="28"/>
      <c r="D58" s="32" t="s">
        <v>47</v>
      </c>
      <c r="E58" s="33"/>
      <c r="F58" s="121">
        <f>SUM(F59:F62)</f>
        <v>19278</v>
      </c>
      <c r="G58" s="121">
        <f>SUM(G59:G62)</f>
        <v>50627</v>
      </c>
      <c r="H58" s="122">
        <f t="shared" si="0"/>
        <v>69905</v>
      </c>
      <c r="I58" s="123"/>
      <c r="J58" s="121">
        <f>SUM(J59:J62)</f>
        <v>802543</v>
      </c>
      <c r="K58" s="121">
        <f>SUM(K59:K62)</f>
        <v>1078127</v>
      </c>
      <c r="L58" s="121">
        <f>SUM(L59:L62)</f>
        <v>2649803</v>
      </c>
      <c r="M58" s="121">
        <f>SUM(M59:M62)</f>
        <v>2931574</v>
      </c>
      <c r="N58" s="121">
        <f>SUM(N59:N62)</f>
        <v>970283</v>
      </c>
      <c r="O58" s="122">
        <f t="shared" si="1"/>
        <v>8432330</v>
      </c>
      <c r="P58" s="124">
        <f t="shared" si="2"/>
        <v>8502235</v>
      </c>
    </row>
    <row r="59" spans="3:16" ht="30" customHeight="1">
      <c r="C59" s="28"/>
      <c r="D59" s="29"/>
      <c r="E59" s="31" t="s">
        <v>48</v>
      </c>
      <c r="F59" s="52">
        <v>12725</v>
      </c>
      <c r="G59" s="52">
        <v>38899</v>
      </c>
      <c r="H59" s="122">
        <f t="shared" si="0"/>
        <v>51624</v>
      </c>
      <c r="I59" s="83"/>
      <c r="J59" s="52">
        <v>624123</v>
      </c>
      <c r="K59" s="52">
        <v>905417</v>
      </c>
      <c r="L59" s="52">
        <v>2496178</v>
      </c>
      <c r="M59" s="52">
        <v>2796316</v>
      </c>
      <c r="N59" s="52">
        <v>915316</v>
      </c>
      <c r="O59" s="122">
        <f t="shared" si="1"/>
        <v>7737350</v>
      </c>
      <c r="P59" s="124">
        <f t="shared" si="2"/>
        <v>7788974</v>
      </c>
    </row>
    <row r="60" spans="3:16" ht="30" customHeight="1">
      <c r="C60" s="28"/>
      <c r="D60" s="29"/>
      <c r="E60" s="34" t="s">
        <v>49</v>
      </c>
      <c r="F60" s="52">
        <v>6553</v>
      </c>
      <c r="G60" s="52">
        <v>11728</v>
      </c>
      <c r="H60" s="122">
        <f t="shared" si="0"/>
        <v>18281</v>
      </c>
      <c r="I60" s="83"/>
      <c r="J60" s="52">
        <v>178420</v>
      </c>
      <c r="K60" s="52">
        <v>172710</v>
      </c>
      <c r="L60" s="52">
        <v>153625</v>
      </c>
      <c r="M60" s="52">
        <v>135258</v>
      </c>
      <c r="N60" s="52">
        <v>54967</v>
      </c>
      <c r="O60" s="122">
        <f t="shared" si="1"/>
        <v>694980</v>
      </c>
      <c r="P60" s="124">
        <f t="shared" si="2"/>
        <v>713261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22">
        <f t="shared" si="0"/>
        <v>0</v>
      </c>
      <c r="I61" s="83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22">
        <f t="shared" si="1"/>
        <v>0</v>
      </c>
      <c r="P61" s="124">
        <f t="shared" si="2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22">
        <f t="shared" si="0"/>
        <v>0</v>
      </c>
      <c r="I62" s="53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22">
        <f t="shared" si="1"/>
        <v>0</v>
      </c>
      <c r="P62" s="124">
        <f t="shared" si="2"/>
        <v>0</v>
      </c>
    </row>
    <row r="63" spans="3:16" ht="30" customHeight="1">
      <c r="C63" s="28"/>
      <c r="D63" s="32" t="s">
        <v>51</v>
      </c>
      <c r="E63" s="33"/>
      <c r="F63" s="121">
        <f>SUM(F64)</f>
        <v>547562</v>
      </c>
      <c r="G63" s="121">
        <f>SUM(G64)</f>
        <v>757815</v>
      </c>
      <c r="H63" s="122">
        <f t="shared" si="0"/>
        <v>1305377</v>
      </c>
      <c r="I63" s="123"/>
      <c r="J63" s="121">
        <f>SUM(J64)</f>
        <v>1440728</v>
      </c>
      <c r="K63" s="121">
        <f>SUM(K64)</f>
        <v>1910700</v>
      </c>
      <c r="L63" s="121">
        <f>SUM(L64)</f>
        <v>1371462</v>
      </c>
      <c r="M63" s="121">
        <f>SUM(M64)</f>
        <v>1137892</v>
      </c>
      <c r="N63" s="121">
        <f>SUM(N64)</f>
        <v>621980</v>
      </c>
      <c r="O63" s="122">
        <f t="shared" si="1"/>
        <v>6482762</v>
      </c>
      <c r="P63" s="124">
        <f t="shared" si="2"/>
        <v>7788139</v>
      </c>
    </row>
    <row r="64" spans="3:16" ht="30" customHeight="1">
      <c r="C64" s="28"/>
      <c r="D64" s="29"/>
      <c r="E64" s="34" t="s">
        <v>52</v>
      </c>
      <c r="F64" s="52">
        <v>547562</v>
      </c>
      <c r="G64" s="52">
        <v>757815</v>
      </c>
      <c r="H64" s="122">
        <f t="shared" si="0"/>
        <v>1305377</v>
      </c>
      <c r="I64" s="83"/>
      <c r="J64" s="52">
        <v>1440728</v>
      </c>
      <c r="K64" s="52">
        <v>1910700</v>
      </c>
      <c r="L64" s="52">
        <v>1371462</v>
      </c>
      <c r="M64" s="52">
        <v>1137892</v>
      </c>
      <c r="N64" s="52">
        <v>621980</v>
      </c>
      <c r="O64" s="122">
        <f t="shared" si="1"/>
        <v>6482762</v>
      </c>
      <c r="P64" s="124">
        <f t="shared" si="2"/>
        <v>7788139</v>
      </c>
    </row>
    <row r="65" spans="3:16" ht="30" customHeight="1" hidden="1">
      <c r="C65" s="28"/>
      <c r="D65" s="29"/>
      <c r="E65" s="34" t="s">
        <v>53</v>
      </c>
      <c r="F65" s="52">
        <v>0</v>
      </c>
      <c r="G65" s="52">
        <v>0</v>
      </c>
      <c r="H65" s="122">
        <f t="shared" si="0"/>
        <v>0</v>
      </c>
      <c r="I65" s="83"/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122">
        <f t="shared" si="1"/>
        <v>0</v>
      </c>
      <c r="P65" s="124">
        <f t="shared" si="2"/>
        <v>0</v>
      </c>
    </row>
    <row r="66" spans="3:16" ht="30" customHeight="1" hidden="1">
      <c r="C66" s="28"/>
      <c r="D66" s="29"/>
      <c r="E66" s="34" t="s">
        <v>54</v>
      </c>
      <c r="F66" s="52">
        <v>0</v>
      </c>
      <c r="G66" s="52">
        <v>0</v>
      </c>
      <c r="H66" s="122">
        <f t="shared" si="0"/>
        <v>0</v>
      </c>
      <c r="I66" s="83"/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122">
        <f t="shared" si="1"/>
        <v>0</v>
      </c>
      <c r="P66" s="124">
        <f t="shared" si="2"/>
        <v>0</v>
      </c>
    </row>
    <row r="67" spans="3:16" ht="30" customHeight="1">
      <c r="C67" s="28"/>
      <c r="D67" s="36" t="s">
        <v>55</v>
      </c>
      <c r="E67" s="37"/>
      <c r="F67" s="52">
        <v>136474</v>
      </c>
      <c r="G67" s="52">
        <v>119713</v>
      </c>
      <c r="H67" s="122">
        <f t="shared" si="0"/>
        <v>256187</v>
      </c>
      <c r="I67" s="83"/>
      <c r="J67" s="52">
        <v>1419917</v>
      </c>
      <c r="K67" s="52">
        <v>1240135</v>
      </c>
      <c r="L67" s="52">
        <v>1174405</v>
      </c>
      <c r="M67" s="52">
        <v>1409304</v>
      </c>
      <c r="N67" s="52">
        <v>418512</v>
      </c>
      <c r="O67" s="122">
        <f t="shared" si="1"/>
        <v>5662273</v>
      </c>
      <c r="P67" s="124">
        <f t="shared" si="2"/>
        <v>5918460</v>
      </c>
    </row>
    <row r="68" spans="3:16" ht="30" customHeight="1" thickBot="1">
      <c r="C68" s="38"/>
      <c r="D68" s="39" t="s">
        <v>56</v>
      </c>
      <c r="E68" s="40"/>
      <c r="F68" s="54">
        <v>558978</v>
      </c>
      <c r="G68" s="54">
        <v>544170</v>
      </c>
      <c r="H68" s="125">
        <f t="shared" si="0"/>
        <v>1103148</v>
      </c>
      <c r="I68" s="84"/>
      <c r="J68" s="54">
        <v>4228733</v>
      </c>
      <c r="K68" s="54">
        <v>2320142</v>
      </c>
      <c r="L68" s="54">
        <v>1642941</v>
      </c>
      <c r="M68" s="54">
        <v>1280472</v>
      </c>
      <c r="N68" s="54">
        <v>528835</v>
      </c>
      <c r="O68" s="125">
        <f t="shared" si="1"/>
        <v>10001123</v>
      </c>
      <c r="P68" s="126">
        <f t="shared" si="2"/>
        <v>11104271</v>
      </c>
    </row>
    <row r="69" spans="3:16" ht="30" customHeight="1">
      <c r="C69" s="25" t="s">
        <v>57</v>
      </c>
      <c r="D69" s="41"/>
      <c r="E69" s="42"/>
      <c r="F69" s="117">
        <f>SUM(F70:F78)</f>
        <v>90443</v>
      </c>
      <c r="G69" s="117">
        <f>SUM(G70:G78)</f>
        <v>152745</v>
      </c>
      <c r="H69" s="118">
        <f t="shared" si="0"/>
        <v>243188</v>
      </c>
      <c r="I69" s="119"/>
      <c r="J69" s="117">
        <f>SUM(J70:J78)</f>
        <v>11659463</v>
      </c>
      <c r="K69" s="117">
        <f>SUM(K70:K78)</f>
        <v>10664097</v>
      </c>
      <c r="L69" s="117">
        <f>SUM(L70:L78)</f>
        <v>11995482</v>
      </c>
      <c r="M69" s="117">
        <f>SUM(M70:M78)</f>
        <v>15167469</v>
      </c>
      <c r="N69" s="117">
        <f>SUM(N70:N78)</f>
        <v>8939542</v>
      </c>
      <c r="O69" s="118">
        <f t="shared" si="1"/>
        <v>58426053</v>
      </c>
      <c r="P69" s="120">
        <f t="shared" si="2"/>
        <v>58669241</v>
      </c>
    </row>
    <row r="70" spans="3:16" ht="30" customHeight="1">
      <c r="C70" s="43"/>
      <c r="D70" s="36" t="s">
        <v>58</v>
      </c>
      <c r="E70" s="37"/>
      <c r="F70" s="98">
        <v>0</v>
      </c>
      <c r="G70" s="98">
        <v>0</v>
      </c>
      <c r="H70" s="127">
        <f t="shared" si="0"/>
        <v>0</v>
      </c>
      <c r="I70" s="53"/>
      <c r="J70" s="98">
        <v>695593</v>
      </c>
      <c r="K70" s="98">
        <v>1840829</v>
      </c>
      <c r="L70" s="98">
        <v>2039294</v>
      </c>
      <c r="M70" s="98">
        <v>2094967</v>
      </c>
      <c r="N70" s="98">
        <v>457537</v>
      </c>
      <c r="O70" s="127">
        <f t="shared" si="1"/>
        <v>7128220</v>
      </c>
      <c r="P70" s="128">
        <f t="shared" si="2"/>
        <v>7128220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21">
        <f t="shared" si="0"/>
        <v>0</v>
      </c>
      <c r="I71" s="53"/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122">
        <f t="shared" si="1"/>
        <v>0</v>
      </c>
      <c r="P71" s="124">
        <f t="shared" si="2"/>
        <v>0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21">
        <f t="shared" si="0"/>
        <v>0</v>
      </c>
      <c r="I72" s="53"/>
      <c r="J72" s="52">
        <v>5446590</v>
      </c>
      <c r="K72" s="52">
        <v>4144531</v>
      </c>
      <c r="L72" s="52">
        <v>2664554</v>
      </c>
      <c r="M72" s="52">
        <v>1778726</v>
      </c>
      <c r="N72" s="52">
        <v>822508</v>
      </c>
      <c r="O72" s="122">
        <f t="shared" si="1"/>
        <v>14856909</v>
      </c>
      <c r="P72" s="124">
        <f t="shared" si="2"/>
        <v>14856909</v>
      </c>
    </row>
    <row r="73" spans="3:16" ht="30" customHeight="1">
      <c r="C73" s="28"/>
      <c r="D73" s="36" t="s">
        <v>60</v>
      </c>
      <c r="E73" s="37"/>
      <c r="F73" s="52">
        <v>0</v>
      </c>
      <c r="G73" s="52">
        <v>9449</v>
      </c>
      <c r="H73" s="121">
        <f t="shared" si="0"/>
        <v>9449</v>
      </c>
      <c r="I73" s="83"/>
      <c r="J73" s="52">
        <v>420957</v>
      </c>
      <c r="K73" s="52">
        <v>408256</v>
      </c>
      <c r="L73" s="52">
        <v>680042</v>
      </c>
      <c r="M73" s="52">
        <v>522297</v>
      </c>
      <c r="N73" s="52">
        <v>495732</v>
      </c>
      <c r="O73" s="122">
        <f t="shared" si="1"/>
        <v>2527284</v>
      </c>
      <c r="P73" s="124">
        <f t="shared" si="2"/>
        <v>2536733</v>
      </c>
    </row>
    <row r="74" spans="3:16" ht="30" customHeight="1">
      <c r="C74" s="28"/>
      <c r="D74" s="36" t="s">
        <v>61</v>
      </c>
      <c r="E74" s="37"/>
      <c r="F74" s="52">
        <v>90443</v>
      </c>
      <c r="G74" s="52">
        <v>118240</v>
      </c>
      <c r="H74" s="121">
        <f t="shared" si="0"/>
        <v>208683</v>
      </c>
      <c r="I74" s="83"/>
      <c r="J74" s="52">
        <v>1362934</v>
      </c>
      <c r="K74" s="52">
        <v>1243545</v>
      </c>
      <c r="L74" s="52">
        <v>1400456</v>
      </c>
      <c r="M74" s="52">
        <v>986185</v>
      </c>
      <c r="N74" s="52">
        <v>105502</v>
      </c>
      <c r="O74" s="122">
        <f t="shared" si="1"/>
        <v>5098622</v>
      </c>
      <c r="P74" s="124">
        <f t="shared" si="2"/>
        <v>5307305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25056</v>
      </c>
      <c r="H75" s="121">
        <f aca="true" t="shared" si="3" ref="H75:H84">SUM(F75:G75)</f>
        <v>25056</v>
      </c>
      <c r="I75" s="53"/>
      <c r="J75" s="52">
        <v>3627311</v>
      </c>
      <c r="K75" s="52">
        <v>2858305</v>
      </c>
      <c r="L75" s="52">
        <v>2662479</v>
      </c>
      <c r="M75" s="52">
        <v>1504661</v>
      </c>
      <c r="N75" s="52">
        <v>803156</v>
      </c>
      <c r="O75" s="122">
        <f aca="true" t="shared" si="4" ref="O75:O84">SUM(I75:N75)</f>
        <v>11455912</v>
      </c>
      <c r="P75" s="124">
        <f aca="true" t="shared" si="5" ref="P75:P84">SUM(O75,H75)</f>
        <v>11480968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21">
        <f t="shared" si="3"/>
        <v>0</v>
      </c>
      <c r="I76" s="53"/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22">
        <f t="shared" si="4"/>
        <v>0</v>
      </c>
      <c r="P76" s="124">
        <f t="shared" si="5"/>
        <v>0</v>
      </c>
    </row>
    <row r="77" spans="3:16" ht="30" customHeight="1">
      <c r="C77" s="28"/>
      <c r="D77" s="184" t="s">
        <v>64</v>
      </c>
      <c r="E77" s="185"/>
      <c r="F77" s="52">
        <v>0</v>
      </c>
      <c r="G77" s="52">
        <v>0</v>
      </c>
      <c r="H77" s="122">
        <f t="shared" si="3"/>
        <v>0</v>
      </c>
      <c r="I77" s="53"/>
      <c r="J77" s="52">
        <v>26675</v>
      </c>
      <c r="K77" s="52">
        <v>86556</v>
      </c>
      <c r="L77" s="52">
        <v>2517146</v>
      </c>
      <c r="M77" s="52">
        <v>7959021</v>
      </c>
      <c r="N77" s="52">
        <v>6027576</v>
      </c>
      <c r="O77" s="122">
        <f t="shared" si="4"/>
        <v>16616974</v>
      </c>
      <c r="P77" s="124">
        <f t="shared" si="5"/>
        <v>16616974</v>
      </c>
    </row>
    <row r="78" spans="3:16" ht="30" customHeight="1" thickBot="1">
      <c r="C78" s="38"/>
      <c r="D78" s="186" t="s">
        <v>65</v>
      </c>
      <c r="E78" s="187"/>
      <c r="F78" s="99">
        <v>0</v>
      </c>
      <c r="G78" s="99">
        <v>0</v>
      </c>
      <c r="H78" s="129">
        <f t="shared" si="3"/>
        <v>0</v>
      </c>
      <c r="I78" s="55"/>
      <c r="J78" s="99">
        <v>79403</v>
      </c>
      <c r="K78" s="99">
        <v>82075</v>
      </c>
      <c r="L78" s="99">
        <v>31511</v>
      </c>
      <c r="M78" s="99">
        <v>321612</v>
      </c>
      <c r="N78" s="99">
        <v>227531</v>
      </c>
      <c r="O78" s="129">
        <f t="shared" si="4"/>
        <v>742132</v>
      </c>
      <c r="P78" s="130">
        <f t="shared" si="5"/>
        <v>742132</v>
      </c>
    </row>
    <row r="79" spans="3:16" ht="30" customHeight="1">
      <c r="C79" s="25" t="s">
        <v>66</v>
      </c>
      <c r="D79" s="41"/>
      <c r="E79" s="42"/>
      <c r="F79" s="117">
        <f>SUM(F80:F83)</f>
        <v>0</v>
      </c>
      <c r="G79" s="117">
        <f>SUM(G80:G83)</f>
        <v>0</v>
      </c>
      <c r="H79" s="118">
        <f t="shared" si="3"/>
        <v>0</v>
      </c>
      <c r="I79" s="131"/>
      <c r="J79" s="117">
        <f>SUM(J80:J83)</f>
        <v>4153783</v>
      </c>
      <c r="K79" s="117">
        <f>SUM(K80:K83)</f>
        <v>4348232</v>
      </c>
      <c r="L79" s="117">
        <f>SUM(L80:L83)</f>
        <v>11625925</v>
      </c>
      <c r="M79" s="117">
        <f>SUM(M80:M83)</f>
        <v>28326918</v>
      </c>
      <c r="N79" s="117">
        <f>SUM(N80:N83)</f>
        <v>19105448</v>
      </c>
      <c r="O79" s="118">
        <f t="shared" si="4"/>
        <v>67560306</v>
      </c>
      <c r="P79" s="120">
        <f t="shared" si="5"/>
        <v>67560306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22">
        <f t="shared" si="3"/>
        <v>0</v>
      </c>
      <c r="I80" s="53"/>
      <c r="J80" s="52">
        <v>67510</v>
      </c>
      <c r="K80" s="52">
        <v>173984</v>
      </c>
      <c r="L80" s="52">
        <v>5160015</v>
      </c>
      <c r="M80" s="52">
        <v>14813947</v>
      </c>
      <c r="N80" s="52">
        <v>10465801</v>
      </c>
      <c r="O80" s="132">
        <f t="shared" si="4"/>
        <v>30681257</v>
      </c>
      <c r="P80" s="124">
        <f t="shared" si="5"/>
        <v>30681257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22">
        <f t="shared" si="3"/>
        <v>0</v>
      </c>
      <c r="I81" s="53"/>
      <c r="J81" s="52">
        <v>4011048</v>
      </c>
      <c r="K81" s="52">
        <v>3886849</v>
      </c>
      <c r="L81" s="52">
        <v>5143814</v>
      </c>
      <c r="M81" s="52">
        <v>7010097</v>
      </c>
      <c r="N81" s="52">
        <v>3656672</v>
      </c>
      <c r="O81" s="132">
        <f t="shared" si="4"/>
        <v>23708480</v>
      </c>
      <c r="P81" s="124">
        <f t="shared" si="5"/>
        <v>23708480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22">
        <f t="shared" si="3"/>
        <v>0</v>
      </c>
      <c r="I82" s="53"/>
      <c r="J82" s="52">
        <v>0</v>
      </c>
      <c r="K82" s="52">
        <v>25570</v>
      </c>
      <c r="L82" s="52">
        <v>154812</v>
      </c>
      <c r="M82" s="52">
        <v>539653</v>
      </c>
      <c r="N82" s="52">
        <v>181093</v>
      </c>
      <c r="O82" s="132">
        <f t="shared" si="4"/>
        <v>901128</v>
      </c>
      <c r="P82" s="124">
        <f t="shared" si="5"/>
        <v>901128</v>
      </c>
    </row>
    <row r="83" spans="3:16" ht="30" customHeight="1" thickBot="1">
      <c r="C83" s="38"/>
      <c r="D83" s="39" t="s">
        <v>78</v>
      </c>
      <c r="E83" s="40"/>
      <c r="F83" s="54">
        <v>0</v>
      </c>
      <c r="G83" s="54">
        <v>0</v>
      </c>
      <c r="H83" s="125">
        <f t="shared" si="3"/>
        <v>0</v>
      </c>
      <c r="I83" s="56"/>
      <c r="J83" s="54">
        <v>75225</v>
      </c>
      <c r="K83" s="54">
        <v>261829</v>
      </c>
      <c r="L83" s="54">
        <v>1167284</v>
      </c>
      <c r="M83" s="54">
        <v>5963221</v>
      </c>
      <c r="N83" s="54">
        <v>4801882</v>
      </c>
      <c r="O83" s="134">
        <f t="shared" si="4"/>
        <v>12269441</v>
      </c>
      <c r="P83" s="126">
        <f t="shared" si="5"/>
        <v>12269441</v>
      </c>
    </row>
    <row r="84" spans="3:16" ht="30" customHeight="1" thickBot="1">
      <c r="C84" s="188" t="s">
        <v>70</v>
      </c>
      <c r="D84" s="189"/>
      <c r="E84" s="189"/>
      <c r="F84" s="135">
        <f>SUM(F48,F69,F79)</f>
        <v>2462007</v>
      </c>
      <c r="G84" s="135">
        <f>SUM(G48,G69,G79)</f>
        <v>3491205</v>
      </c>
      <c r="H84" s="136">
        <f t="shared" si="3"/>
        <v>5953212</v>
      </c>
      <c r="I84" s="137"/>
      <c r="J84" s="135">
        <f>SUM(J48,J69,J79)</f>
        <v>44266683</v>
      </c>
      <c r="K84" s="135">
        <f>SUM(K48,K69,K79)</f>
        <v>35508029</v>
      </c>
      <c r="L84" s="135">
        <f>SUM(L48,L69,L79)</f>
        <v>40114589</v>
      </c>
      <c r="M84" s="135">
        <f>SUM(M48,M69,M79)</f>
        <v>60559106</v>
      </c>
      <c r="N84" s="135">
        <f>SUM(N48,N69,N79)</f>
        <v>36649936</v>
      </c>
      <c r="O84" s="136">
        <f t="shared" si="4"/>
        <v>217098343</v>
      </c>
      <c r="P84" s="138">
        <f t="shared" si="5"/>
        <v>223051555</v>
      </c>
    </row>
    <row r="85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9:E39"/>
    <mergeCell ref="D40:E40"/>
    <mergeCell ref="C46:E46"/>
    <mergeCell ref="D77:E77"/>
    <mergeCell ref="D78:E78"/>
    <mergeCell ref="C84:E84"/>
  </mergeCells>
  <printOptions/>
  <pageMargins left="0.5905511811023623" right="0.1968503937007874" top="0.3937007874015748" bottom="0.1968503937007874" header="0.5118110236220472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Q84"/>
  <sheetViews>
    <sheetView zoomScale="60" zoomScaleNormal="60" zoomScalePageLayoutView="0" workbookViewId="0" topLeftCell="A1">
      <selection activeCell="I7" sqref="I7:O7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91" t="s">
        <v>21</v>
      </c>
      <c r="H1" s="191"/>
      <c r="I1" s="191"/>
      <c r="J1" s="191"/>
      <c r="K1" s="191"/>
      <c r="L1" s="191"/>
      <c r="M1" s="191"/>
      <c r="N1" s="96"/>
      <c r="O1" s="4"/>
    </row>
    <row r="2" spans="5:16" ht="30" customHeight="1">
      <c r="E2" s="5"/>
      <c r="G2" s="156" t="s">
        <v>91</v>
      </c>
      <c r="H2" s="156"/>
      <c r="I2" s="156"/>
      <c r="J2" s="156"/>
      <c r="K2" s="156"/>
      <c r="L2" s="156"/>
      <c r="M2" s="156"/>
      <c r="N2" s="6"/>
      <c r="O2" s="169">
        <v>41086</v>
      </c>
      <c r="P2" s="169"/>
    </row>
    <row r="3" spans="5:17" ht="24.75" customHeight="1">
      <c r="E3" s="7"/>
      <c r="F3" s="8"/>
      <c r="N3" s="9"/>
      <c r="O3" s="169"/>
      <c r="P3" s="169"/>
      <c r="Q3" s="10"/>
    </row>
    <row r="4" spans="3:17" ht="24.75" customHeight="1">
      <c r="C4" s="11"/>
      <c r="N4" s="7"/>
      <c r="O4" s="169" t="s">
        <v>31</v>
      </c>
      <c r="P4" s="169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92" t="s">
        <v>32</v>
      </c>
      <c r="D7" s="193"/>
      <c r="E7" s="193"/>
      <c r="F7" s="196" t="s">
        <v>33</v>
      </c>
      <c r="G7" s="197"/>
      <c r="H7" s="197"/>
      <c r="I7" s="198" t="s">
        <v>34</v>
      </c>
      <c r="J7" s="198"/>
      <c r="K7" s="198"/>
      <c r="L7" s="198"/>
      <c r="M7" s="198"/>
      <c r="N7" s="198"/>
      <c r="O7" s="199"/>
      <c r="P7" s="200" t="s">
        <v>6</v>
      </c>
      <c r="Q7" s="20"/>
    </row>
    <row r="8" spans="3:17" ht="42" customHeight="1" thickBot="1">
      <c r="C8" s="194"/>
      <c r="D8" s="195"/>
      <c r="E8" s="195"/>
      <c r="F8" s="97" t="s">
        <v>7</v>
      </c>
      <c r="G8" s="97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201"/>
      <c r="Q8" s="20"/>
    </row>
    <row r="9" spans="3:17" ht="30" customHeight="1" thickBot="1">
      <c r="C9" s="21" t="s">
        <v>72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17">
        <f>SUM(F11,F17,F20,F25,F29,F30)</f>
        <v>27876647</v>
      </c>
      <c r="G10" s="117">
        <f>SUM(G11,G17,G20,G25,G29,G30)</f>
        <v>35664021</v>
      </c>
      <c r="H10" s="118">
        <f>SUM(F10:G10)</f>
        <v>63540668</v>
      </c>
      <c r="I10" s="119"/>
      <c r="J10" s="117">
        <f>SUM(J11,J17,J20,J25,J29,J30)</f>
        <v>289338344</v>
      </c>
      <c r="K10" s="117">
        <f>SUM(K11,K17,K20,K25,K29,K30)</f>
        <v>207240272</v>
      </c>
      <c r="L10" s="117">
        <f>SUM(L11,L17,L20,L25,L29,L30)</f>
        <v>165619342</v>
      </c>
      <c r="M10" s="117">
        <f>SUM(M11,M17,M20,M25,M29,M30)</f>
        <v>171673959</v>
      </c>
      <c r="N10" s="117">
        <f>SUM(N11,N17,N20,N25,N29,N30)</f>
        <v>86426346</v>
      </c>
      <c r="O10" s="118">
        <f>SUM(I10:N10)</f>
        <v>920298263</v>
      </c>
      <c r="P10" s="120">
        <f>SUM(O10,H10)</f>
        <v>983838931</v>
      </c>
      <c r="Q10" s="20"/>
    </row>
    <row r="11" spans="3:16" ht="30" customHeight="1">
      <c r="C11" s="28"/>
      <c r="D11" s="29" t="s">
        <v>38</v>
      </c>
      <c r="E11" s="30"/>
      <c r="F11" s="121">
        <f>SUM(F12:F16)</f>
        <v>2676980</v>
      </c>
      <c r="G11" s="121">
        <f>SUM(G12:G16)</f>
        <v>5157860</v>
      </c>
      <c r="H11" s="122">
        <f aca="true" t="shared" si="0" ref="H11:H74">SUM(F11:G11)</f>
        <v>7834840</v>
      </c>
      <c r="I11" s="123"/>
      <c r="J11" s="121">
        <f>SUM(J12:J16)</f>
        <v>61185657</v>
      </c>
      <c r="K11" s="121">
        <f>SUM(K12:K16)</f>
        <v>38085839</v>
      </c>
      <c r="L11" s="121">
        <f>SUM(L12:L16)</f>
        <v>29545082</v>
      </c>
      <c r="M11" s="121">
        <f>SUM(M12:M16)</f>
        <v>34438640</v>
      </c>
      <c r="N11" s="121">
        <f>SUM(N12:N16)</f>
        <v>29239560</v>
      </c>
      <c r="O11" s="122">
        <f aca="true" t="shared" si="1" ref="O11:O74">SUM(I11:N11)</f>
        <v>192494778</v>
      </c>
      <c r="P11" s="124">
        <f aca="true" t="shared" si="2" ref="P11:P74">SUM(O11,H11)</f>
        <v>200329618</v>
      </c>
    </row>
    <row r="12" spans="3:16" ht="30" customHeight="1">
      <c r="C12" s="28"/>
      <c r="D12" s="29"/>
      <c r="E12" s="31" t="s">
        <v>39</v>
      </c>
      <c r="F12" s="52">
        <v>0</v>
      </c>
      <c r="G12" s="52">
        <v>0</v>
      </c>
      <c r="H12" s="122">
        <f t="shared" si="0"/>
        <v>0</v>
      </c>
      <c r="I12" s="83"/>
      <c r="J12" s="52">
        <v>37851128</v>
      </c>
      <c r="K12" s="52">
        <v>21629154</v>
      </c>
      <c r="L12" s="52">
        <v>17934164</v>
      </c>
      <c r="M12" s="52">
        <v>19577837</v>
      </c>
      <c r="N12" s="52">
        <v>16899281</v>
      </c>
      <c r="O12" s="122">
        <f t="shared" si="1"/>
        <v>113891564</v>
      </c>
      <c r="P12" s="124">
        <f t="shared" si="2"/>
        <v>113891564</v>
      </c>
    </row>
    <row r="13" spans="3:16" ht="30" customHeight="1">
      <c r="C13" s="28"/>
      <c r="D13" s="29"/>
      <c r="E13" s="31" t="s">
        <v>40</v>
      </c>
      <c r="F13" s="52">
        <v>0</v>
      </c>
      <c r="G13" s="52">
        <v>36940</v>
      </c>
      <c r="H13" s="122">
        <f t="shared" si="0"/>
        <v>36940</v>
      </c>
      <c r="I13" s="83"/>
      <c r="J13" s="52">
        <v>122920</v>
      </c>
      <c r="K13" s="52">
        <v>565664</v>
      </c>
      <c r="L13" s="52">
        <v>971771</v>
      </c>
      <c r="M13" s="52">
        <v>3097102</v>
      </c>
      <c r="N13" s="52">
        <v>4033542</v>
      </c>
      <c r="O13" s="122">
        <f t="shared" si="1"/>
        <v>8790999</v>
      </c>
      <c r="P13" s="124">
        <f t="shared" si="2"/>
        <v>8827939</v>
      </c>
    </row>
    <row r="14" spans="3:16" ht="30" customHeight="1">
      <c r="C14" s="28"/>
      <c r="D14" s="29"/>
      <c r="E14" s="31" t="s">
        <v>41</v>
      </c>
      <c r="F14" s="52">
        <v>1279560</v>
      </c>
      <c r="G14" s="52">
        <v>2213360</v>
      </c>
      <c r="H14" s="122">
        <f t="shared" si="0"/>
        <v>3492920</v>
      </c>
      <c r="I14" s="83"/>
      <c r="J14" s="52">
        <v>9534479</v>
      </c>
      <c r="K14" s="52">
        <v>6033961</v>
      </c>
      <c r="L14" s="52">
        <v>4480196</v>
      </c>
      <c r="M14" s="52">
        <v>6010411</v>
      </c>
      <c r="N14" s="52">
        <v>5216645</v>
      </c>
      <c r="O14" s="122">
        <f t="shared" si="1"/>
        <v>31275692</v>
      </c>
      <c r="P14" s="124">
        <f t="shared" si="2"/>
        <v>34768612</v>
      </c>
    </row>
    <row r="15" spans="3:16" ht="30" customHeight="1">
      <c r="C15" s="28"/>
      <c r="D15" s="29"/>
      <c r="E15" s="31" t="s">
        <v>42</v>
      </c>
      <c r="F15" s="52">
        <v>847840</v>
      </c>
      <c r="G15" s="52">
        <v>2329340</v>
      </c>
      <c r="H15" s="122">
        <f t="shared" si="0"/>
        <v>3177180</v>
      </c>
      <c r="I15" s="83"/>
      <c r="J15" s="52">
        <v>6522270</v>
      </c>
      <c r="K15" s="52">
        <v>4253410</v>
      </c>
      <c r="L15" s="52">
        <v>2580981</v>
      </c>
      <c r="M15" s="52">
        <v>2406200</v>
      </c>
      <c r="N15" s="52">
        <v>1313222</v>
      </c>
      <c r="O15" s="122">
        <f t="shared" si="1"/>
        <v>17076083</v>
      </c>
      <c r="P15" s="124">
        <f t="shared" si="2"/>
        <v>20253263</v>
      </c>
    </row>
    <row r="16" spans="3:16" ht="30" customHeight="1">
      <c r="C16" s="28"/>
      <c r="D16" s="29"/>
      <c r="E16" s="31" t="s">
        <v>43</v>
      </c>
      <c r="F16" s="52">
        <v>549580</v>
      </c>
      <c r="G16" s="52">
        <v>578220</v>
      </c>
      <c r="H16" s="122">
        <f t="shared" si="0"/>
        <v>1127800</v>
      </c>
      <c r="I16" s="83"/>
      <c r="J16" s="52">
        <v>7154860</v>
      </c>
      <c r="K16" s="52">
        <v>5603650</v>
      </c>
      <c r="L16" s="52">
        <v>3577970</v>
      </c>
      <c r="M16" s="52">
        <v>3347090</v>
      </c>
      <c r="N16" s="52">
        <v>1776870</v>
      </c>
      <c r="O16" s="122">
        <f t="shared" si="1"/>
        <v>21460440</v>
      </c>
      <c r="P16" s="124">
        <f t="shared" si="2"/>
        <v>22588240</v>
      </c>
    </row>
    <row r="17" spans="3:16" ht="30" customHeight="1">
      <c r="C17" s="28"/>
      <c r="D17" s="32" t="s">
        <v>44</v>
      </c>
      <c r="E17" s="33"/>
      <c r="F17" s="121">
        <f>SUM(F18:F19)</f>
        <v>8417513</v>
      </c>
      <c r="G17" s="121">
        <f>SUM(G18:G19)</f>
        <v>13503490</v>
      </c>
      <c r="H17" s="122">
        <f t="shared" si="0"/>
        <v>21921003</v>
      </c>
      <c r="I17" s="123"/>
      <c r="J17" s="121">
        <f>SUM(J18:J19)</f>
        <v>144494660</v>
      </c>
      <c r="K17" s="121">
        <f>SUM(K18:K19)</f>
        <v>101440304</v>
      </c>
      <c r="L17" s="121">
        <f>SUM(L18:L19)</f>
        <v>67088499</v>
      </c>
      <c r="M17" s="121">
        <f>SUM(M18:M19)</f>
        <v>68712984</v>
      </c>
      <c r="N17" s="121">
        <f>SUM(N18:N19)</f>
        <v>31659824</v>
      </c>
      <c r="O17" s="122">
        <f t="shared" si="1"/>
        <v>413396271</v>
      </c>
      <c r="P17" s="124">
        <f t="shared" si="2"/>
        <v>435317274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0</v>
      </c>
      <c r="H18" s="122">
        <f t="shared" si="0"/>
        <v>0</v>
      </c>
      <c r="I18" s="83"/>
      <c r="J18" s="52">
        <v>115700429</v>
      </c>
      <c r="K18" s="52">
        <v>84183899</v>
      </c>
      <c r="L18" s="52">
        <v>56638848</v>
      </c>
      <c r="M18" s="52">
        <v>60186256</v>
      </c>
      <c r="N18" s="52">
        <v>29389474</v>
      </c>
      <c r="O18" s="122">
        <f t="shared" si="1"/>
        <v>346098906</v>
      </c>
      <c r="P18" s="124">
        <f t="shared" si="2"/>
        <v>346098906</v>
      </c>
    </row>
    <row r="19" spans="3:16" ht="30" customHeight="1">
      <c r="C19" s="28"/>
      <c r="D19" s="29"/>
      <c r="E19" s="31" t="s">
        <v>46</v>
      </c>
      <c r="F19" s="52">
        <v>8417513</v>
      </c>
      <c r="G19" s="52">
        <v>13503490</v>
      </c>
      <c r="H19" s="122">
        <f t="shared" si="0"/>
        <v>21921003</v>
      </c>
      <c r="I19" s="83"/>
      <c r="J19" s="52">
        <v>28794231</v>
      </c>
      <c r="K19" s="52">
        <v>17256405</v>
      </c>
      <c r="L19" s="52">
        <v>10449651</v>
      </c>
      <c r="M19" s="52">
        <v>8526728</v>
      </c>
      <c r="N19" s="52">
        <v>2270350</v>
      </c>
      <c r="O19" s="122">
        <f t="shared" si="1"/>
        <v>67297365</v>
      </c>
      <c r="P19" s="124">
        <f t="shared" si="2"/>
        <v>89218368</v>
      </c>
    </row>
    <row r="20" spans="3:16" ht="30" customHeight="1">
      <c r="C20" s="28"/>
      <c r="D20" s="32" t="s">
        <v>47</v>
      </c>
      <c r="E20" s="33"/>
      <c r="F20" s="121">
        <f>SUM(F21:F24)</f>
        <v>192780</v>
      </c>
      <c r="G20" s="121">
        <f>SUM(G21:G24)</f>
        <v>506270</v>
      </c>
      <c r="H20" s="122">
        <f t="shared" si="0"/>
        <v>699050</v>
      </c>
      <c r="I20" s="123"/>
      <c r="J20" s="121">
        <f>SUM(J21:J24)</f>
        <v>8029701</v>
      </c>
      <c r="K20" s="121">
        <f>SUM(K21:K24)</f>
        <v>10794535</v>
      </c>
      <c r="L20" s="121">
        <f>SUM(L21:L24)</f>
        <v>26504402</v>
      </c>
      <c r="M20" s="121">
        <f>SUM(M21:M24)</f>
        <v>29315740</v>
      </c>
      <c r="N20" s="121">
        <f>SUM(N21:N24)</f>
        <v>9702830</v>
      </c>
      <c r="O20" s="122">
        <f t="shared" si="1"/>
        <v>84347208</v>
      </c>
      <c r="P20" s="124">
        <f t="shared" si="2"/>
        <v>85046258</v>
      </c>
    </row>
    <row r="21" spans="3:16" ht="30" customHeight="1">
      <c r="C21" s="28"/>
      <c r="D21" s="29"/>
      <c r="E21" s="31" t="s">
        <v>48</v>
      </c>
      <c r="F21" s="52">
        <v>127250</v>
      </c>
      <c r="G21" s="52">
        <v>388990</v>
      </c>
      <c r="H21" s="122">
        <f t="shared" si="0"/>
        <v>516240</v>
      </c>
      <c r="I21" s="83"/>
      <c r="J21" s="52">
        <v>6245501</v>
      </c>
      <c r="K21" s="52">
        <v>9067435</v>
      </c>
      <c r="L21" s="52">
        <v>24968152</v>
      </c>
      <c r="M21" s="52">
        <v>27963160</v>
      </c>
      <c r="N21" s="52">
        <v>9153160</v>
      </c>
      <c r="O21" s="122">
        <f t="shared" si="1"/>
        <v>77397408</v>
      </c>
      <c r="P21" s="124">
        <f t="shared" si="2"/>
        <v>77913648</v>
      </c>
    </row>
    <row r="22" spans="3:16" ht="30" customHeight="1">
      <c r="C22" s="28"/>
      <c r="D22" s="29"/>
      <c r="E22" s="34" t="s">
        <v>49</v>
      </c>
      <c r="F22" s="52">
        <v>65530</v>
      </c>
      <c r="G22" s="52">
        <v>117280</v>
      </c>
      <c r="H22" s="122">
        <f t="shared" si="0"/>
        <v>182810</v>
      </c>
      <c r="I22" s="83"/>
      <c r="J22" s="52">
        <v>1784200</v>
      </c>
      <c r="K22" s="52">
        <v>1727100</v>
      </c>
      <c r="L22" s="52">
        <v>1536250</v>
      </c>
      <c r="M22" s="52">
        <v>1352580</v>
      </c>
      <c r="N22" s="52">
        <v>549670</v>
      </c>
      <c r="O22" s="122">
        <f t="shared" si="1"/>
        <v>6949800</v>
      </c>
      <c r="P22" s="124">
        <f t="shared" si="2"/>
        <v>7132610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22">
        <f t="shared" si="0"/>
        <v>0</v>
      </c>
      <c r="I23" s="83"/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22">
        <f t="shared" si="1"/>
        <v>0</v>
      </c>
      <c r="P23" s="124">
        <f t="shared" si="2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22">
        <f t="shared" si="0"/>
        <v>0</v>
      </c>
      <c r="I24" s="53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22">
        <f t="shared" si="1"/>
        <v>0</v>
      </c>
      <c r="P24" s="124">
        <f t="shared" si="2"/>
        <v>0</v>
      </c>
    </row>
    <row r="25" spans="3:16" ht="30" customHeight="1">
      <c r="C25" s="28"/>
      <c r="D25" s="32" t="s">
        <v>51</v>
      </c>
      <c r="E25" s="33"/>
      <c r="F25" s="121">
        <f>SUM(F26:F28)</f>
        <v>9618199</v>
      </c>
      <c r="G25" s="121">
        <f>SUM(G26:G28)</f>
        <v>9854374</v>
      </c>
      <c r="H25" s="122">
        <f t="shared" si="0"/>
        <v>19472573</v>
      </c>
      <c r="I25" s="123"/>
      <c r="J25" s="121">
        <f>SUM(J26:J28)</f>
        <v>18968312</v>
      </c>
      <c r="K25" s="121">
        <f>SUM(K26:K28)</f>
        <v>21214878</v>
      </c>
      <c r="L25" s="121">
        <f>SUM(L26:L28)</f>
        <v>14214580</v>
      </c>
      <c r="M25" s="121">
        <f>SUM(M26:M28)</f>
        <v>12218673</v>
      </c>
      <c r="N25" s="121">
        <f>SUM(N26:N28)</f>
        <v>6321240</v>
      </c>
      <c r="O25" s="122">
        <f t="shared" si="1"/>
        <v>72937683</v>
      </c>
      <c r="P25" s="124">
        <f t="shared" si="2"/>
        <v>92410256</v>
      </c>
    </row>
    <row r="26" spans="3:16" ht="30" customHeight="1">
      <c r="C26" s="28"/>
      <c r="D26" s="29"/>
      <c r="E26" s="34" t="s">
        <v>52</v>
      </c>
      <c r="F26" s="52">
        <v>5475620</v>
      </c>
      <c r="G26" s="52">
        <v>7578150</v>
      </c>
      <c r="H26" s="122">
        <f t="shared" si="0"/>
        <v>13053770</v>
      </c>
      <c r="I26" s="83"/>
      <c r="J26" s="52">
        <v>14407280</v>
      </c>
      <c r="K26" s="52">
        <v>19107000</v>
      </c>
      <c r="L26" s="52">
        <v>13714620</v>
      </c>
      <c r="M26" s="52">
        <v>11378920</v>
      </c>
      <c r="N26" s="52">
        <v>6219800</v>
      </c>
      <c r="O26" s="122">
        <f t="shared" si="1"/>
        <v>64827620</v>
      </c>
      <c r="P26" s="124">
        <f t="shared" si="2"/>
        <v>77881390</v>
      </c>
    </row>
    <row r="27" spans="3:16" ht="30" customHeight="1">
      <c r="C27" s="28"/>
      <c r="D27" s="29"/>
      <c r="E27" s="34" t="s">
        <v>53</v>
      </c>
      <c r="F27" s="52">
        <v>518688</v>
      </c>
      <c r="G27" s="52">
        <v>479208</v>
      </c>
      <c r="H27" s="122">
        <f t="shared" si="0"/>
        <v>997896</v>
      </c>
      <c r="I27" s="83"/>
      <c r="J27" s="52">
        <v>886844</v>
      </c>
      <c r="K27" s="52">
        <v>772784</v>
      </c>
      <c r="L27" s="52">
        <v>357360</v>
      </c>
      <c r="M27" s="52">
        <v>483780</v>
      </c>
      <c r="N27" s="52">
        <v>80540</v>
      </c>
      <c r="O27" s="122">
        <f t="shared" si="1"/>
        <v>2581308</v>
      </c>
      <c r="P27" s="124">
        <f t="shared" si="2"/>
        <v>3579204</v>
      </c>
    </row>
    <row r="28" spans="3:16" ht="30" customHeight="1">
      <c r="C28" s="28"/>
      <c r="D28" s="29"/>
      <c r="E28" s="34" t="s">
        <v>54</v>
      </c>
      <c r="F28" s="52">
        <v>3623891</v>
      </c>
      <c r="G28" s="52">
        <v>1797016</v>
      </c>
      <c r="H28" s="122">
        <f t="shared" si="0"/>
        <v>5420907</v>
      </c>
      <c r="I28" s="83"/>
      <c r="J28" s="52">
        <v>3674188</v>
      </c>
      <c r="K28" s="52">
        <v>1335094</v>
      </c>
      <c r="L28" s="52">
        <v>142600</v>
      </c>
      <c r="M28" s="52">
        <v>355973</v>
      </c>
      <c r="N28" s="52">
        <v>20900</v>
      </c>
      <c r="O28" s="122">
        <f t="shared" si="1"/>
        <v>5528755</v>
      </c>
      <c r="P28" s="124">
        <f t="shared" si="2"/>
        <v>10949662</v>
      </c>
    </row>
    <row r="29" spans="3:16" ht="30" customHeight="1">
      <c r="C29" s="28"/>
      <c r="D29" s="36" t="s">
        <v>55</v>
      </c>
      <c r="E29" s="37"/>
      <c r="F29" s="52">
        <v>1380998</v>
      </c>
      <c r="G29" s="52">
        <v>1200327</v>
      </c>
      <c r="H29" s="122">
        <f t="shared" si="0"/>
        <v>2581325</v>
      </c>
      <c r="I29" s="83"/>
      <c r="J29" s="52">
        <v>14358715</v>
      </c>
      <c r="K29" s="52">
        <v>12492121</v>
      </c>
      <c r="L29" s="52">
        <v>11825483</v>
      </c>
      <c r="M29" s="52">
        <v>14175332</v>
      </c>
      <c r="N29" s="52">
        <v>4197985</v>
      </c>
      <c r="O29" s="122">
        <f t="shared" si="1"/>
        <v>57049636</v>
      </c>
      <c r="P29" s="124">
        <f t="shared" si="2"/>
        <v>59630961</v>
      </c>
    </row>
    <row r="30" spans="3:16" ht="30" customHeight="1" thickBot="1">
      <c r="C30" s="38"/>
      <c r="D30" s="39" t="s">
        <v>56</v>
      </c>
      <c r="E30" s="40"/>
      <c r="F30" s="54">
        <v>5590177</v>
      </c>
      <c r="G30" s="54">
        <v>5441700</v>
      </c>
      <c r="H30" s="125">
        <f t="shared" si="0"/>
        <v>11031877</v>
      </c>
      <c r="I30" s="84"/>
      <c r="J30" s="54">
        <v>42301299</v>
      </c>
      <c r="K30" s="54">
        <v>23212595</v>
      </c>
      <c r="L30" s="54">
        <v>16441296</v>
      </c>
      <c r="M30" s="54">
        <v>12812590</v>
      </c>
      <c r="N30" s="54">
        <v>5304907</v>
      </c>
      <c r="O30" s="125">
        <f t="shared" si="1"/>
        <v>100072687</v>
      </c>
      <c r="P30" s="126">
        <f t="shared" si="2"/>
        <v>111104564</v>
      </c>
    </row>
    <row r="31" spans="3:16" ht="30" customHeight="1">
      <c r="C31" s="25" t="s">
        <v>57</v>
      </c>
      <c r="D31" s="41"/>
      <c r="E31" s="42"/>
      <c r="F31" s="117">
        <f>SUM(F32:F40)</f>
        <v>904430</v>
      </c>
      <c r="G31" s="117">
        <f>SUM(G32:G40)</f>
        <v>1527450</v>
      </c>
      <c r="H31" s="118">
        <f t="shared" si="0"/>
        <v>2431880</v>
      </c>
      <c r="I31" s="119"/>
      <c r="J31" s="117">
        <f>SUM(J32:J40)</f>
        <v>116599266</v>
      </c>
      <c r="K31" s="117">
        <f>SUM(K32:K40)</f>
        <v>106643731</v>
      </c>
      <c r="L31" s="117">
        <f>SUM(L32:L40)</f>
        <v>119954820</v>
      </c>
      <c r="M31" s="117">
        <f>SUM(M32:M40)</f>
        <v>151742612</v>
      </c>
      <c r="N31" s="117">
        <f>SUM(N32:N40)</f>
        <v>89395420</v>
      </c>
      <c r="O31" s="118">
        <f t="shared" si="1"/>
        <v>584335849</v>
      </c>
      <c r="P31" s="120">
        <f t="shared" si="2"/>
        <v>586767729</v>
      </c>
    </row>
    <row r="32" spans="3:16" ht="30" customHeight="1">
      <c r="C32" s="43"/>
      <c r="D32" s="36" t="s">
        <v>58</v>
      </c>
      <c r="E32" s="37"/>
      <c r="F32" s="98">
        <v>0</v>
      </c>
      <c r="G32" s="98">
        <v>0</v>
      </c>
      <c r="H32" s="127">
        <f t="shared" si="0"/>
        <v>0</v>
      </c>
      <c r="I32" s="53"/>
      <c r="J32" s="98">
        <v>6959438</v>
      </c>
      <c r="K32" s="98">
        <v>18408290</v>
      </c>
      <c r="L32" s="98">
        <v>20392940</v>
      </c>
      <c r="M32" s="98">
        <v>21011279</v>
      </c>
      <c r="N32" s="98">
        <v>4575370</v>
      </c>
      <c r="O32" s="127">
        <f t="shared" si="1"/>
        <v>71347317</v>
      </c>
      <c r="P32" s="128">
        <f t="shared" si="2"/>
        <v>71347317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21">
        <f t="shared" si="0"/>
        <v>0</v>
      </c>
      <c r="I33" s="53"/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122">
        <f t="shared" si="1"/>
        <v>0</v>
      </c>
      <c r="P33" s="124">
        <f t="shared" si="2"/>
        <v>0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21">
        <f t="shared" si="0"/>
        <v>0</v>
      </c>
      <c r="I34" s="53"/>
      <c r="J34" s="52">
        <v>54467028</v>
      </c>
      <c r="K34" s="52">
        <v>41448071</v>
      </c>
      <c r="L34" s="52">
        <v>26645540</v>
      </c>
      <c r="M34" s="52">
        <v>17793573</v>
      </c>
      <c r="N34" s="52">
        <v>8225080</v>
      </c>
      <c r="O34" s="122">
        <f t="shared" si="1"/>
        <v>148579292</v>
      </c>
      <c r="P34" s="124">
        <f t="shared" si="2"/>
        <v>148579292</v>
      </c>
    </row>
    <row r="35" spans="3:16" ht="30" customHeight="1">
      <c r="C35" s="28"/>
      <c r="D35" s="36" t="s">
        <v>60</v>
      </c>
      <c r="E35" s="37"/>
      <c r="F35" s="52">
        <v>0</v>
      </c>
      <c r="G35" s="52">
        <v>94490</v>
      </c>
      <c r="H35" s="121">
        <f t="shared" si="0"/>
        <v>94490</v>
      </c>
      <c r="I35" s="83"/>
      <c r="J35" s="52">
        <v>4209570</v>
      </c>
      <c r="K35" s="52">
        <v>4082560</v>
      </c>
      <c r="L35" s="52">
        <v>6800420</v>
      </c>
      <c r="M35" s="52">
        <v>5222970</v>
      </c>
      <c r="N35" s="52">
        <v>4957320</v>
      </c>
      <c r="O35" s="122">
        <f t="shared" si="1"/>
        <v>25272840</v>
      </c>
      <c r="P35" s="124">
        <f t="shared" si="2"/>
        <v>25367330</v>
      </c>
    </row>
    <row r="36" spans="3:16" ht="30" customHeight="1">
      <c r="C36" s="28"/>
      <c r="D36" s="36" t="s">
        <v>61</v>
      </c>
      <c r="E36" s="37"/>
      <c r="F36" s="52">
        <v>904430</v>
      </c>
      <c r="G36" s="52">
        <v>1182400</v>
      </c>
      <c r="H36" s="121">
        <f t="shared" si="0"/>
        <v>2086830</v>
      </c>
      <c r="I36" s="83"/>
      <c r="J36" s="52">
        <v>13629340</v>
      </c>
      <c r="K36" s="52">
        <v>12435450</v>
      </c>
      <c r="L36" s="52">
        <v>14004560</v>
      </c>
      <c r="M36" s="52">
        <v>9861850</v>
      </c>
      <c r="N36" s="52">
        <v>1055020</v>
      </c>
      <c r="O36" s="122">
        <f t="shared" si="1"/>
        <v>50986220</v>
      </c>
      <c r="P36" s="124">
        <f t="shared" si="2"/>
        <v>53073050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250560</v>
      </c>
      <c r="H37" s="121">
        <f t="shared" si="0"/>
        <v>250560</v>
      </c>
      <c r="I37" s="53"/>
      <c r="J37" s="52">
        <v>36273110</v>
      </c>
      <c r="K37" s="52">
        <v>28583050</v>
      </c>
      <c r="L37" s="52">
        <v>26624790</v>
      </c>
      <c r="M37" s="52">
        <v>15046610</v>
      </c>
      <c r="N37" s="52">
        <v>8031560</v>
      </c>
      <c r="O37" s="122">
        <f t="shared" si="1"/>
        <v>114559120</v>
      </c>
      <c r="P37" s="124">
        <f t="shared" si="2"/>
        <v>114809680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21">
        <f t="shared" si="0"/>
        <v>0</v>
      </c>
      <c r="I38" s="53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22">
        <f t="shared" si="1"/>
        <v>0</v>
      </c>
      <c r="P38" s="124">
        <f t="shared" si="2"/>
        <v>0</v>
      </c>
    </row>
    <row r="39" spans="3:16" ht="30" customHeight="1">
      <c r="C39" s="28"/>
      <c r="D39" s="184" t="s">
        <v>64</v>
      </c>
      <c r="E39" s="202"/>
      <c r="F39" s="52">
        <v>0</v>
      </c>
      <c r="G39" s="52">
        <v>0</v>
      </c>
      <c r="H39" s="122">
        <f t="shared" si="0"/>
        <v>0</v>
      </c>
      <c r="I39" s="53"/>
      <c r="J39" s="52">
        <v>266750</v>
      </c>
      <c r="K39" s="52">
        <v>865560</v>
      </c>
      <c r="L39" s="52">
        <v>25171460</v>
      </c>
      <c r="M39" s="52">
        <v>79590210</v>
      </c>
      <c r="N39" s="52">
        <v>60275760</v>
      </c>
      <c r="O39" s="122">
        <f t="shared" si="1"/>
        <v>166169740</v>
      </c>
      <c r="P39" s="124">
        <f t="shared" si="2"/>
        <v>166169740</v>
      </c>
    </row>
    <row r="40" spans="3:16" ht="30" customHeight="1" thickBot="1">
      <c r="C40" s="38"/>
      <c r="D40" s="186" t="s">
        <v>65</v>
      </c>
      <c r="E40" s="187"/>
      <c r="F40" s="99">
        <v>0</v>
      </c>
      <c r="G40" s="99">
        <v>0</v>
      </c>
      <c r="H40" s="129">
        <f t="shared" si="0"/>
        <v>0</v>
      </c>
      <c r="I40" s="55"/>
      <c r="J40" s="99">
        <v>794030</v>
      </c>
      <c r="K40" s="99">
        <v>820750</v>
      </c>
      <c r="L40" s="99">
        <v>315110</v>
      </c>
      <c r="M40" s="99">
        <v>3216120</v>
      </c>
      <c r="N40" s="99">
        <v>2275310</v>
      </c>
      <c r="O40" s="129">
        <f t="shared" si="1"/>
        <v>7421320</v>
      </c>
      <c r="P40" s="130">
        <f t="shared" si="2"/>
        <v>7421320</v>
      </c>
    </row>
    <row r="41" spans="3:16" ht="30" customHeight="1">
      <c r="C41" s="25" t="s">
        <v>66</v>
      </c>
      <c r="D41" s="41"/>
      <c r="E41" s="42"/>
      <c r="F41" s="117">
        <f>SUM(F42:F45)</f>
        <v>0</v>
      </c>
      <c r="G41" s="117">
        <f>SUM(G42:G45)</f>
        <v>0</v>
      </c>
      <c r="H41" s="118">
        <f t="shared" si="0"/>
        <v>0</v>
      </c>
      <c r="I41" s="131"/>
      <c r="J41" s="117">
        <f>SUM(J42:J45)</f>
        <v>41559712</v>
      </c>
      <c r="K41" s="117">
        <f>SUM(K42:K45)</f>
        <v>43490621</v>
      </c>
      <c r="L41" s="117">
        <f>SUM(L42:L45)</f>
        <v>116383182</v>
      </c>
      <c r="M41" s="117">
        <f>SUM(M42:M45)</f>
        <v>283319323</v>
      </c>
      <c r="N41" s="117">
        <f>SUM(N42:N45)</f>
        <v>191134331</v>
      </c>
      <c r="O41" s="118">
        <f t="shared" si="1"/>
        <v>675887169</v>
      </c>
      <c r="P41" s="120">
        <f t="shared" si="2"/>
        <v>675887169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22">
        <f t="shared" si="0"/>
        <v>0</v>
      </c>
      <c r="I42" s="53"/>
      <c r="J42" s="52">
        <v>675100</v>
      </c>
      <c r="K42" s="52">
        <v>1739840</v>
      </c>
      <c r="L42" s="52">
        <v>51716919</v>
      </c>
      <c r="M42" s="52">
        <v>148174405</v>
      </c>
      <c r="N42" s="52">
        <v>104699626</v>
      </c>
      <c r="O42" s="122">
        <f>SUM(I42:N42)</f>
        <v>307005890</v>
      </c>
      <c r="P42" s="124">
        <f>SUM(O42,H42)</f>
        <v>307005890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22">
        <f t="shared" si="0"/>
        <v>0</v>
      </c>
      <c r="I43" s="53"/>
      <c r="J43" s="52">
        <v>40132362</v>
      </c>
      <c r="K43" s="52">
        <v>38876791</v>
      </c>
      <c r="L43" s="52">
        <v>51445303</v>
      </c>
      <c r="M43" s="52">
        <v>70109573</v>
      </c>
      <c r="N43" s="52">
        <v>36571858</v>
      </c>
      <c r="O43" s="122">
        <f>SUM(I43:N43)</f>
        <v>237135887</v>
      </c>
      <c r="P43" s="124">
        <f>SUM(O43,H43)</f>
        <v>237135887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22">
        <f t="shared" si="0"/>
        <v>0</v>
      </c>
      <c r="I44" s="53"/>
      <c r="J44" s="52">
        <v>0</v>
      </c>
      <c r="K44" s="52">
        <v>255700</v>
      </c>
      <c r="L44" s="52">
        <v>1548120</v>
      </c>
      <c r="M44" s="52">
        <v>5396530</v>
      </c>
      <c r="N44" s="52">
        <v>1810930</v>
      </c>
      <c r="O44" s="122">
        <f>SUM(I44:N44)</f>
        <v>9011280</v>
      </c>
      <c r="P44" s="124">
        <f>SUM(O44,H44)</f>
        <v>9011280</v>
      </c>
    </row>
    <row r="45" spans="3:16" ht="30" customHeight="1" thickBot="1">
      <c r="C45" s="38"/>
      <c r="D45" s="39" t="s">
        <v>78</v>
      </c>
      <c r="E45" s="40"/>
      <c r="F45" s="54">
        <v>0</v>
      </c>
      <c r="G45" s="54">
        <v>0</v>
      </c>
      <c r="H45" s="125">
        <f t="shared" si="0"/>
        <v>0</v>
      </c>
      <c r="I45" s="56"/>
      <c r="J45" s="54">
        <v>752250</v>
      </c>
      <c r="K45" s="54">
        <v>2618290</v>
      </c>
      <c r="L45" s="54">
        <v>11672840</v>
      </c>
      <c r="M45" s="54">
        <v>59638815</v>
      </c>
      <c r="N45" s="54">
        <v>48051917</v>
      </c>
      <c r="O45" s="139">
        <f>SUM(I45:N45)</f>
        <v>122734112</v>
      </c>
      <c r="P45" s="140">
        <f>SUM(O45,H45)</f>
        <v>122734112</v>
      </c>
    </row>
    <row r="46" spans="3:16" ht="30" customHeight="1" thickBot="1">
      <c r="C46" s="188" t="s">
        <v>70</v>
      </c>
      <c r="D46" s="189"/>
      <c r="E46" s="189"/>
      <c r="F46" s="135">
        <f>SUM(F10,F31,F41)</f>
        <v>28781077</v>
      </c>
      <c r="G46" s="135">
        <f>SUM(G10,G31,G41)</f>
        <v>37191471</v>
      </c>
      <c r="H46" s="136">
        <f t="shared" si="0"/>
        <v>65972548</v>
      </c>
      <c r="I46" s="137"/>
      <c r="J46" s="135">
        <f>SUM(J10,J31,J41)</f>
        <v>447497322</v>
      </c>
      <c r="K46" s="135">
        <f>SUM(K10,K31,K41)</f>
        <v>357374624</v>
      </c>
      <c r="L46" s="135">
        <f>SUM(L10,L31,L41)</f>
        <v>401957344</v>
      </c>
      <c r="M46" s="135">
        <f>SUM(M10,M31,M41)</f>
        <v>606735894</v>
      </c>
      <c r="N46" s="135">
        <f>SUM(N10,N31,N41)</f>
        <v>366956097</v>
      </c>
      <c r="O46" s="136">
        <f t="shared" si="1"/>
        <v>2180521281</v>
      </c>
      <c r="P46" s="138">
        <f t="shared" si="2"/>
        <v>2246493829</v>
      </c>
    </row>
    <row r="47" spans="3:17" ht="30" customHeight="1" thickBot="1" thickTop="1">
      <c r="C47" s="44" t="s">
        <v>73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17">
        <f>SUM(F49,F55,F58,F63,F67,F68)</f>
        <v>25430504</v>
      </c>
      <c r="G48" s="117">
        <f>SUM(G49,G55,G58,G63,G67,G68)</f>
        <v>32434009</v>
      </c>
      <c r="H48" s="118">
        <f t="shared" si="0"/>
        <v>57864513</v>
      </c>
      <c r="I48" s="119"/>
      <c r="J48" s="117">
        <f>SUM(J49,J55,J58,J63,J67,J68)</f>
        <v>262178135</v>
      </c>
      <c r="K48" s="117">
        <f>SUM(K49,K55,K58,K63,K67,K68)</f>
        <v>187290369</v>
      </c>
      <c r="L48" s="117">
        <f>SUM(L49,L55,L58,L63,L67,L68)</f>
        <v>149264941</v>
      </c>
      <c r="M48" s="117">
        <f>SUM(M49,M55,M58,M63,M67,M68)</f>
        <v>154143927</v>
      </c>
      <c r="N48" s="117">
        <f>SUM(N49,N55,N58,N63,N67,N68)</f>
        <v>77907119</v>
      </c>
      <c r="O48" s="118">
        <f t="shared" si="1"/>
        <v>830784491</v>
      </c>
      <c r="P48" s="120">
        <f t="shared" si="2"/>
        <v>888649004</v>
      </c>
      <c r="Q48" s="20"/>
    </row>
    <row r="49" spans="3:16" ht="30" customHeight="1">
      <c r="C49" s="28"/>
      <c r="D49" s="29" t="s">
        <v>38</v>
      </c>
      <c r="E49" s="30"/>
      <c r="F49" s="121">
        <f>SUM(F50:F54)</f>
        <v>2358033</v>
      </c>
      <c r="G49" s="121">
        <f>SUM(G50:G54)</f>
        <v>4612314</v>
      </c>
      <c r="H49" s="122">
        <f t="shared" si="0"/>
        <v>6970347</v>
      </c>
      <c r="I49" s="123"/>
      <c r="J49" s="121">
        <f>SUM(J50:J54)</f>
        <v>54402651</v>
      </c>
      <c r="K49" s="121">
        <f>SUM(K50:K54)</f>
        <v>33920328</v>
      </c>
      <c r="L49" s="121">
        <f>SUM(L50:L54)</f>
        <v>26316028</v>
      </c>
      <c r="M49" s="121">
        <f>SUM(M50:M54)</f>
        <v>30642795</v>
      </c>
      <c r="N49" s="121">
        <f>SUM(N50:N54)</f>
        <v>26196446</v>
      </c>
      <c r="O49" s="122">
        <f t="shared" si="1"/>
        <v>171478248</v>
      </c>
      <c r="P49" s="124">
        <f t="shared" si="2"/>
        <v>178448595</v>
      </c>
    </row>
    <row r="50" spans="3:16" ht="30" customHeight="1">
      <c r="C50" s="28"/>
      <c r="D50" s="29"/>
      <c r="E50" s="31" t="s">
        <v>39</v>
      </c>
      <c r="F50" s="52">
        <v>0</v>
      </c>
      <c r="G50" s="52">
        <v>0</v>
      </c>
      <c r="H50" s="122">
        <f t="shared" si="0"/>
        <v>0</v>
      </c>
      <c r="I50" s="83"/>
      <c r="J50" s="52">
        <v>33659751</v>
      </c>
      <c r="K50" s="52">
        <v>19258994</v>
      </c>
      <c r="L50" s="52">
        <v>15961096</v>
      </c>
      <c r="M50" s="52">
        <v>17459329</v>
      </c>
      <c r="N50" s="52">
        <v>15187014</v>
      </c>
      <c r="O50" s="122">
        <f t="shared" si="1"/>
        <v>101526184</v>
      </c>
      <c r="P50" s="124">
        <f t="shared" si="2"/>
        <v>101526184</v>
      </c>
    </row>
    <row r="51" spans="3:16" ht="30" customHeight="1">
      <c r="C51" s="28"/>
      <c r="D51" s="29"/>
      <c r="E51" s="31" t="s">
        <v>40</v>
      </c>
      <c r="F51" s="52">
        <v>0</v>
      </c>
      <c r="G51" s="52">
        <v>33246</v>
      </c>
      <c r="H51" s="122">
        <f t="shared" si="0"/>
        <v>33246</v>
      </c>
      <c r="I51" s="83"/>
      <c r="J51" s="52">
        <v>110628</v>
      </c>
      <c r="K51" s="52">
        <v>497735</v>
      </c>
      <c r="L51" s="52">
        <v>874593</v>
      </c>
      <c r="M51" s="52">
        <v>2772498</v>
      </c>
      <c r="N51" s="52">
        <v>3558502</v>
      </c>
      <c r="O51" s="122">
        <f t="shared" si="1"/>
        <v>7813956</v>
      </c>
      <c r="P51" s="124">
        <f t="shared" si="2"/>
        <v>7847202</v>
      </c>
    </row>
    <row r="52" spans="3:16" ht="30" customHeight="1">
      <c r="C52" s="28"/>
      <c r="D52" s="29"/>
      <c r="E52" s="31" t="s">
        <v>41</v>
      </c>
      <c r="F52" s="52">
        <v>1134200</v>
      </c>
      <c r="G52" s="52">
        <v>1991000</v>
      </c>
      <c r="H52" s="122">
        <f t="shared" si="0"/>
        <v>3125200</v>
      </c>
      <c r="I52" s="83"/>
      <c r="J52" s="52">
        <v>8495207</v>
      </c>
      <c r="K52" s="52">
        <v>5389302</v>
      </c>
      <c r="L52" s="52">
        <v>3974473</v>
      </c>
      <c r="M52" s="52">
        <v>5295834</v>
      </c>
      <c r="N52" s="52">
        <v>4680781</v>
      </c>
      <c r="O52" s="122">
        <f t="shared" si="1"/>
        <v>27835597</v>
      </c>
      <c r="P52" s="124">
        <f t="shared" si="2"/>
        <v>30960797</v>
      </c>
    </row>
    <row r="53" spans="3:16" ht="30" customHeight="1">
      <c r="C53" s="28"/>
      <c r="D53" s="29"/>
      <c r="E53" s="31" t="s">
        <v>42</v>
      </c>
      <c r="F53" s="52">
        <v>742592</v>
      </c>
      <c r="G53" s="52">
        <v>2071574</v>
      </c>
      <c r="H53" s="122">
        <f t="shared" si="0"/>
        <v>2814166</v>
      </c>
      <c r="I53" s="83"/>
      <c r="J53" s="52">
        <v>5803536</v>
      </c>
      <c r="K53" s="52">
        <v>3771155</v>
      </c>
      <c r="L53" s="52">
        <v>2308326</v>
      </c>
      <c r="M53" s="52">
        <v>2132945</v>
      </c>
      <c r="N53" s="52">
        <v>1181899</v>
      </c>
      <c r="O53" s="122">
        <f t="shared" si="1"/>
        <v>15197861</v>
      </c>
      <c r="P53" s="124">
        <f t="shared" si="2"/>
        <v>18012027</v>
      </c>
    </row>
    <row r="54" spans="3:16" ht="30" customHeight="1">
      <c r="C54" s="28"/>
      <c r="D54" s="29"/>
      <c r="E54" s="31" t="s">
        <v>43</v>
      </c>
      <c r="F54" s="52">
        <v>481241</v>
      </c>
      <c r="G54" s="52">
        <v>516494</v>
      </c>
      <c r="H54" s="122">
        <f t="shared" si="0"/>
        <v>997735</v>
      </c>
      <c r="I54" s="83"/>
      <c r="J54" s="52">
        <v>6333529</v>
      </c>
      <c r="K54" s="52">
        <v>5003142</v>
      </c>
      <c r="L54" s="52">
        <v>3197540</v>
      </c>
      <c r="M54" s="52">
        <v>2982189</v>
      </c>
      <c r="N54" s="52">
        <v>1588250</v>
      </c>
      <c r="O54" s="122">
        <f t="shared" si="1"/>
        <v>19104650</v>
      </c>
      <c r="P54" s="124">
        <f t="shared" si="2"/>
        <v>20102385</v>
      </c>
    </row>
    <row r="55" spans="3:16" ht="30" customHeight="1">
      <c r="C55" s="28"/>
      <c r="D55" s="32" t="s">
        <v>44</v>
      </c>
      <c r="E55" s="33"/>
      <c r="F55" s="121">
        <f>SUM(F56:F57)</f>
        <v>7505087</v>
      </c>
      <c r="G55" s="121">
        <f>SUM(G56:G57)</f>
        <v>12046443</v>
      </c>
      <c r="H55" s="122">
        <f t="shared" si="0"/>
        <v>19551530</v>
      </c>
      <c r="I55" s="123"/>
      <c r="J55" s="121">
        <f>SUM(J56:J57)</f>
        <v>128734994</v>
      </c>
      <c r="K55" s="121">
        <f>SUM(K56:K57)</f>
        <v>90505190</v>
      </c>
      <c r="L55" s="121">
        <f>SUM(L56:L57)</f>
        <v>59810180</v>
      </c>
      <c r="M55" s="121">
        <f>SUM(M56:M57)</f>
        <v>61078468</v>
      </c>
      <c r="N55" s="121">
        <f>SUM(N56:N57)</f>
        <v>28367999</v>
      </c>
      <c r="O55" s="122">
        <f t="shared" si="1"/>
        <v>368496831</v>
      </c>
      <c r="P55" s="124">
        <f t="shared" si="2"/>
        <v>388048361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0</v>
      </c>
      <c r="H56" s="122">
        <f t="shared" si="0"/>
        <v>0</v>
      </c>
      <c r="I56" s="83"/>
      <c r="J56" s="52">
        <v>103030473</v>
      </c>
      <c r="K56" s="52">
        <v>75218034</v>
      </c>
      <c r="L56" s="52">
        <v>50540458</v>
      </c>
      <c r="M56" s="52">
        <v>53539231</v>
      </c>
      <c r="N56" s="52">
        <v>26324684</v>
      </c>
      <c r="O56" s="122">
        <f t="shared" si="1"/>
        <v>308652880</v>
      </c>
      <c r="P56" s="124">
        <f t="shared" si="2"/>
        <v>308652880</v>
      </c>
    </row>
    <row r="57" spans="3:16" ht="30" customHeight="1">
      <c r="C57" s="28"/>
      <c r="D57" s="29"/>
      <c r="E57" s="31" t="s">
        <v>46</v>
      </c>
      <c r="F57" s="52">
        <v>7505087</v>
      </c>
      <c r="G57" s="52">
        <v>12046443</v>
      </c>
      <c r="H57" s="122">
        <f t="shared" si="0"/>
        <v>19551530</v>
      </c>
      <c r="I57" s="83"/>
      <c r="J57" s="52">
        <v>25704521</v>
      </c>
      <c r="K57" s="52">
        <v>15287156</v>
      </c>
      <c r="L57" s="52">
        <v>9269722</v>
      </c>
      <c r="M57" s="52">
        <v>7539237</v>
      </c>
      <c r="N57" s="52">
        <v>2043315</v>
      </c>
      <c r="O57" s="122">
        <f t="shared" si="1"/>
        <v>59843951</v>
      </c>
      <c r="P57" s="124">
        <f t="shared" si="2"/>
        <v>79395481</v>
      </c>
    </row>
    <row r="58" spans="3:16" ht="30" customHeight="1">
      <c r="C58" s="28"/>
      <c r="D58" s="32" t="s">
        <v>47</v>
      </c>
      <c r="E58" s="33"/>
      <c r="F58" s="121">
        <f>SUM(F59:F62)</f>
        <v>162805</v>
      </c>
      <c r="G58" s="121">
        <f>SUM(G59:G62)</f>
        <v>455643</v>
      </c>
      <c r="H58" s="122">
        <f t="shared" si="0"/>
        <v>618448</v>
      </c>
      <c r="I58" s="123"/>
      <c r="J58" s="121">
        <f>SUM(J59:J62)</f>
        <v>7136585</v>
      </c>
      <c r="K58" s="121">
        <f>SUM(K59:K62)</f>
        <v>9652452</v>
      </c>
      <c r="L58" s="121">
        <f>SUM(L59:L62)</f>
        <v>23616971</v>
      </c>
      <c r="M58" s="121">
        <f>SUM(M59:M62)</f>
        <v>26127476</v>
      </c>
      <c r="N58" s="121">
        <f>SUM(N59:N62)</f>
        <v>8604627</v>
      </c>
      <c r="O58" s="122">
        <f t="shared" si="1"/>
        <v>75138111</v>
      </c>
      <c r="P58" s="124">
        <f t="shared" si="2"/>
        <v>75756559</v>
      </c>
    </row>
    <row r="59" spans="3:16" ht="30" customHeight="1">
      <c r="C59" s="28"/>
      <c r="D59" s="29"/>
      <c r="E59" s="31" t="s">
        <v>48</v>
      </c>
      <c r="F59" s="52">
        <v>106259</v>
      </c>
      <c r="G59" s="52">
        <v>350091</v>
      </c>
      <c r="H59" s="122">
        <f t="shared" si="0"/>
        <v>456350</v>
      </c>
      <c r="I59" s="83"/>
      <c r="J59" s="52">
        <v>5575310</v>
      </c>
      <c r="K59" s="52">
        <v>8115914</v>
      </c>
      <c r="L59" s="52">
        <v>22286355</v>
      </c>
      <c r="M59" s="52">
        <v>24924886</v>
      </c>
      <c r="N59" s="52">
        <v>8109924</v>
      </c>
      <c r="O59" s="122">
        <f t="shared" si="1"/>
        <v>69012389</v>
      </c>
      <c r="P59" s="124">
        <f t="shared" si="2"/>
        <v>69468739</v>
      </c>
    </row>
    <row r="60" spans="3:16" ht="30" customHeight="1">
      <c r="C60" s="28"/>
      <c r="D60" s="29"/>
      <c r="E60" s="34" t="s">
        <v>49</v>
      </c>
      <c r="F60" s="52">
        <v>56546</v>
      </c>
      <c r="G60" s="52">
        <v>105552</v>
      </c>
      <c r="H60" s="122">
        <f t="shared" si="0"/>
        <v>162098</v>
      </c>
      <c r="I60" s="83"/>
      <c r="J60" s="52">
        <v>1561275</v>
      </c>
      <c r="K60" s="52">
        <v>1536538</v>
      </c>
      <c r="L60" s="52">
        <v>1330616</v>
      </c>
      <c r="M60" s="52">
        <v>1202590</v>
      </c>
      <c r="N60" s="52">
        <v>494703</v>
      </c>
      <c r="O60" s="122">
        <f t="shared" si="1"/>
        <v>6125722</v>
      </c>
      <c r="P60" s="124">
        <f t="shared" si="2"/>
        <v>6287820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22">
        <f t="shared" si="0"/>
        <v>0</v>
      </c>
      <c r="I61" s="83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22">
        <f t="shared" si="1"/>
        <v>0</v>
      </c>
      <c r="P61" s="124">
        <f t="shared" si="2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22">
        <f t="shared" si="0"/>
        <v>0</v>
      </c>
      <c r="I62" s="53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22">
        <f t="shared" si="1"/>
        <v>0</v>
      </c>
      <c r="P62" s="124">
        <f t="shared" si="2"/>
        <v>0</v>
      </c>
    </row>
    <row r="63" spans="3:16" ht="30" customHeight="1">
      <c r="C63" s="28"/>
      <c r="D63" s="32" t="s">
        <v>51</v>
      </c>
      <c r="E63" s="33"/>
      <c r="F63" s="121">
        <f>SUM(F64:F66)</f>
        <v>8599648</v>
      </c>
      <c r="G63" s="121">
        <f>SUM(G64:G66)</f>
        <v>8820941</v>
      </c>
      <c r="H63" s="122">
        <f t="shared" si="0"/>
        <v>17420589</v>
      </c>
      <c r="I63" s="123"/>
      <c r="J63" s="121">
        <f>SUM(J64:J66)</f>
        <v>16924764</v>
      </c>
      <c r="K63" s="121">
        <f>SUM(K64:K66)</f>
        <v>18907992</v>
      </c>
      <c r="L63" s="121">
        <f>SUM(L64:L66)</f>
        <v>12676454</v>
      </c>
      <c r="M63" s="121">
        <f>SUM(M64:M66)</f>
        <v>10888793</v>
      </c>
      <c r="N63" s="121">
        <f>SUM(N64:N66)</f>
        <v>5654954</v>
      </c>
      <c r="O63" s="122">
        <f t="shared" si="1"/>
        <v>65052957</v>
      </c>
      <c r="P63" s="124">
        <f t="shared" si="2"/>
        <v>82473546</v>
      </c>
    </row>
    <row r="64" spans="3:16" ht="30" customHeight="1">
      <c r="C64" s="28"/>
      <c r="D64" s="29"/>
      <c r="E64" s="34" t="s">
        <v>52</v>
      </c>
      <c r="F64" s="52">
        <v>4887222</v>
      </c>
      <c r="G64" s="52">
        <v>6777563</v>
      </c>
      <c r="H64" s="122">
        <f t="shared" si="0"/>
        <v>11664785</v>
      </c>
      <c r="I64" s="83"/>
      <c r="J64" s="52">
        <v>12848678</v>
      </c>
      <c r="K64" s="52">
        <v>17029934</v>
      </c>
      <c r="L64" s="52">
        <v>12226490</v>
      </c>
      <c r="M64" s="52">
        <v>10135517</v>
      </c>
      <c r="N64" s="52">
        <v>5566562</v>
      </c>
      <c r="O64" s="122">
        <f t="shared" si="1"/>
        <v>57807181</v>
      </c>
      <c r="P64" s="124">
        <f t="shared" si="2"/>
        <v>69471966</v>
      </c>
    </row>
    <row r="65" spans="3:16" ht="30" customHeight="1">
      <c r="C65" s="28"/>
      <c r="D65" s="29"/>
      <c r="E65" s="34" t="s">
        <v>53</v>
      </c>
      <c r="F65" s="52">
        <v>455326</v>
      </c>
      <c r="G65" s="52">
        <v>427657</v>
      </c>
      <c r="H65" s="122">
        <f t="shared" si="0"/>
        <v>882983</v>
      </c>
      <c r="I65" s="83"/>
      <c r="J65" s="52">
        <v>788419</v>
      </c>
      <c r="K65" s="52">
        <v>683885</v>
      </c>
      <c r="L65" s="52">
        <v>321624</v>
      </c>
      <c r="M65" s="52">
        <v>432902</v>
      </c>
      <c r="N65" s="52">
        <v>69582</v>
      </c>
      <c r="O65" s="122">
        <f t="shared" si="1"/>
        <v>2296412</v>
      </c>
      <c r="P65" s="124">
        <f t="shared" si="2"/>
        <v>3179395</v>
      </c>
    </row>
    <row r="66" spans="3:16" ht="30" customHeight="1">
      <c r="C66" s="28"/>
      <c r="D66" s="29"/>
      <c r="E66" s="34" t="s">
        <v>54</v>
      </c>
      <c r="F66" s="52">
        <v>3257100</v>
      </c>
      <c r="G66" s="52">
        <v>1615721</v>
      </c>
      <c r="H66" s="122">
        <f t="shared" si="0"/>
        <v>4872821</v>
      </c>
      <c r="I66" s="83"/>
      <c r="J66" s="52">
        <v>3287667</v>
      </c>
      <c r="K66" s="52">
        <v>1194173</v>
      </c>
      <c r="L66" s="52">
        <v>128340</v>
      </c>
      <c r="M66" s="52">
        <v>320374</v>
      </c>
      <c r="N66" s="52">
        <v>18810</v>
      </c>
      <c r="O66" s="122">
        <f t="shared" si="1"/>
        <v>4949364</v>
      </c>
      <c r="P66" s="124">
        <f t="shared" si="2"/>
        <v>9822185</v>
      </c>
    </row>
    <row r="67" spans="3:16" ht="30" customHeight="1">
      <c r="C67" s="28"/>
      <c r="D67" s="36" t="s">
        <v>55</v>
      </c>
      <c r="E67" s="37"/>
      <c r="F67" s="52">
        <v>1214754</v>
      </c>
      <c r="G67" s="52">
        <v>1056968</v>
      </c>
      <c r="H67" s="122">
        <f t="shared" si="0"/>
        <v>2271722</v>
      </c>
      <c r="I67" s="83"/>
      <c r="J67" s="52">
        <v>12677842</v>
      </c>
      <c r="K67" s="52">
        <v>11091812</v>
      </c>
      <c r="L67" s="52">
        <v>10404012</v>
      </c>
      <c r="M67" s="52">
        <v>12593805</v>
      </c>
      <c r="N67" s="52">
        <v>3778186</v>
      </c>
      <c r="O67" s="122">
        <f t="shared" si="1"/>
        <v>50545657</v>
      </c>
      <c r="P67" s="124">
        <f t="shared" si="2"/>
        <v>52817379</v>
      </c>
    </row>
    <row r="68" spans="3:16" ht="30" customHeight="1" thickBot="1">
      <c r="C68" s="38"/>
      <c r="D68" s="39" t="s">
        <v>56</v>
      </c>
      <c r="E68" s="40"/>
      <c r="F68" s="54">
        <v>5590177</v>
      </c>
      <c r="G68" s="54">
        <v>5441700</v>
      </c>
      <c r="H68" s="125">
        <f t="shared" si="0"/>
        <v>11031877</v>
      </c>
      <c r="I68" s="84"/>
      <c r="J68" s="54">
        <v>42301299</v>
      </c>
      <c r="K68" s="54">
        <v>23212595</v>
      </c>
      <c r="L68" s="54">
        <v>16441296</v>
      </c>
      <c r="M68" s="54">
        <v>12812590</v>
      </c>
      <c r="N68" s="54">
        <v>5304907</v>
      </c>
      <c r="O68" s="125">
        <f t="shared" si="1"/>
        <v>100072687</v>
      </c>
      <c r="P68" s="126">
        <f t="shared" si="2"/>
        <v>111104564</v>
      </c>
    </row>
    <row r="69" spans="3:16" ht="30" customHeight="1">
      <c r="C69" s="25" t="s">
        <v>57</v>
      </c>
      <c r="D69" s="41"/>
      <c r="E69" s="42"/>
      <c r="F69" s="117">
        <f>SUM(F70:F78)</f>
        <v>775018</v>
      </c>
      <c r="G69" s="117">
        <f>SUM(G70:G78)</f>
        <v>1374705</v>
      </c>
      <c r="H69" s="118">
        <f t="shared" si="0"/>
        <v>2149723</v>
      </c>
      <c r="I69" s="119"/>
      <c r="J69" s="117">
        <f>SUM(J70:J78)</f>
        <v>104173984</v>
      </c>
      <c r="K69" s="117">
        <f>SUM(K70:K78)</f>
        <v>95121762</v>
      </c>
      <c r="L69" s="117">
        <f>SUM(L70:L78)</f>
        <v>107266290</v>
      </c>
      <c r="M69" s="117">
        <f>SUM(M70:M78)</f>
        <v>135686064</v>
      </c>
      <c r="N69" s="117">
        <f>SUM(N70:N78)</f>
        <v>79781203</v>
      </c>
      <c r="O69" s="118">
        <f t="shared" si="1"/>
        <v>522029303</v>
      </c>
      <c r="P69" s="120">
        <f t="shared" si="2"/>
        <v>524179026</v>
      </c>
    </row>
    <row r="70" spans="3:16" ht="30" customHeight="1">
      <c r="C70" s="43"/>
      <c r="D70" s="36" t="s">
        <v>58</v>
      </c>
      <c r="E70" s="37"/>
      <c r="F70" s="98">
        <v>0</v>
      </c>
      <c r="G70" s="98">
        <v>0</v>
      </c>
      <c r="H70" s="127">
        <f t="shared" si="0"/>
        <v>0</v>
      </c>
      <c r="I70" s="53"/>
      <c r="J70" s="98">
        <v>6189352</v>
      </c>
      <c r="K70" s="98">
        <v>16493589</v>
      </c>
      <c r="L70" s="98">
        <v>18249248</v>
      </c>
      <c r="M70" s="98">
        <v>18748234</v>
      </c>
      <c r="N70" s="98">
        <v>4083237</v>
      </c>
      <c r="O70" s="127">
        <f t="shared" si="1"/>
        <v>63763660</v>
      </c>
      <c r="P70" s="128">
        <f t="shared" si="2"/>
        <v>63763660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21">
        <f t="shared" si="0"/>
        <v>0</v>
      </c>
      <c r="I71" s="53"/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122">
        <f t="shared" si="1"/>
        <v>0</v>
      </c>
      <c r="P71" s="124">
        <f t="shared" si="2"/>
        <v>0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21">
        <f t="shared" si="0"/>
        <v>0</v>
      </c>
      <c r="I72" s="53"/>
      <c r="J72" s="52">
        <v>48668351</v>
      </c>
      <c r="K72" s="52">
        <v>36986302</v>
      </c>
      <c r="L72" s="52">
        <v>23874953</v>
      </c>
      <c r="M72" s="52">
        <v>15977032</v>
      </c>
      <c r="N72" s="52">
        <v>7375513</v>
      </c>
      <c r="O72" s="122">
        <f t="shared" si="1"/>
        <v>132882151</v>
      </c>
      <c r="P72" s="124">
        <f t="shared" si="2"/>
        <v>132882151</v>
      </c>
    </row>
    <row r="73" spans="3:16" ht="30" customHeight="1">
      <c r="C73" s="28"/>
      <c r="D73" s="36" t="s">
        <v>60</v>
      </c>
      <c r="E73" s="37"/>
      <c r="F73" s="52">
        <v>0</v>
      </c>
      <c r="G73" s="52">
        <v>85041</v>
      </c>
      <c r="H73" s="121">
        <f t="shared" si="0"/>
        <v>85041</v>
      </c>
      <c r="I73" s="83"/>
      <c r="J73" s="52">
        <v>3771847</v>
      </c>
      <c r="K73" s="52">
        <v>3624526</v>
      </c>
      <c r="L73" s="52">
        <v>6091468</v>
      </c>
      <c r="M73" s="52">
        <v>4688384</v>
      </c>
      <c r="N73" s="52">
        <v>4461588</v>
      </c>
      <c r="O73" s="122">
        <f t="shared" si="1"/>
        <v>22637813</v>
      </c>
      <c r="P73" s="124">
        <f t="shared" si="2"/>
        <v>22722854</v>
      </c>
    </row>
    <row r="74" spans="3:16" ht="30" customHeight="1">
      <c r="C74" s="28"/>
      <c r="D74" s="36" t="s">
        <v>61</v>
      </c>
      <c r="E74" s="37"/>
      <c r="F74" s="52">
        <v>775018</v>
      </c>
      <c r="G74" s="52">
        <v>1064160</v>
      </c>
      <c r="H74" s="121">
        <f t="shared" si="0"/>
        <v>1839178</v>
      </c>
      <c r="I74" s="83"/>
      <c r="J74" s="52">
        <v>12161214</v>
      </c>
      <c r="K74" s="52">
        <v>11075344</v>
      </c>
      <c r="L74" s="52">
        <v>12468483</v>
      </c>
      <c r="M74" s="52">
        <v>8815539</v>
      </c>
      <c r="N74" s="52">
        <v>949518</v>
      </c>
      <c r="O74" s="122">
        <f t="shared" si="1"/>
        <v>45470098</v>
      </c>
      <c r="P74" s="124">
        <f t="shared" si="2"/>
        <v>47309276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225504</v>
      </c>
      <c r="H75" s="121">
        <f aca="true" t="shared" si="3" ref="H75:H84">SUM(F75:G75)</f>
        <v>225504</v>
      </c>
      <c r="I75" s="53"/>
      <c r="J75" s="52">
        <v>32428518</v>
      </c>
      <c r="K75" s="52">
        <v>25460434</v>
      </c>
      <c r="L75" s="52">
        <v>23792471</v>
      </c>
      <c r="M75" s="52">
        <v>13425386</v>
      </c>
      <c r="N75" s="52">
        <v>7053713</v>
      </c>
      <c r="O75" s="122">
        <f aca="true" t="shared" si="4" ref="O75:O84">SUM(I75:N75)</f>
        <v>102160522</v>
      </c>
      <c r="P75" s="124">
        <f aca="true" t="shared" si="5" ref="P75:P84">SUM(O75,H75)</f>
        <v>102386026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21">
        <f t="shared" si="3"/>
        <v>0</v>
      </c>
      <c r="I76" s="53"/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22">
        <f t="shared" si="4"/>
        <v>0</v>
      </c>
      <c r="P76" s="124">
        <f t="shared" si="5"/>
        <v>0</v>
      </c>
    </row>
    <row r="77" spans="3:16" ht="30" customHeight="1">
      <c r="C77" s="28"/>
      <c r="D77" s="184" t="s">
        <v>64</v>
      </c>
      <c r="E77" s="202"/>
      <c r="F77" s="52">
        <v>0</v>
      </c>
      <c r="G77" s="52">
        <v>0</v>
      </c>
      <c r="H77" s="122">
        <f t="shared" si="3"/>
        <v>0</v>
      </c>
      <c r="I77" s="53"/>
      <c r="J77" s="52">
        <v>240075</v>
      </c>
      <c r="K77" s="52">
        <v>779004</v>
      </c>
      <c r="L77" s="52">
        <v>22506068</v>
      </c>
      <c r="M77" s="52">
        <v>71199971</v>
      </c>
      <c r="N77" s="52">
        <v>53959571</v>
      </c>
      <c r="O77" s="122">
        <f t="shared" si="4"/>
        <v>148684689</v>
      </c>
      <c r="P77" s="124">
        <f t="shared" si="5"/>
        <v>148684689</v>
      </c>
    </row>
    <row r="78" spans="3:16" ht="30" customHeight="1" thickBot="1">
      <c r="C78" s="38"/>
      <c r="D78" s="186" t="s">
        <v>65</v>
      </c>
      <c r="E78" s="187"/>
      <c r="F78" s="99">
        <v>0</v>
      </c>
      <c r="G78" s="99">
        <v>0</v>
      </c>
      <c r="H78" s="129">
        <f t="shared" si="3"/>
        <v>0</v>
      </c>
      <c r="I78" s="55"/>
      <c r="J78" s="99">
        <v>714627</v>
      </c>
      <c r="K78" s="99">
        <v>702563</v>
      </c>
      <c r="L78" s="99">
        <v>283599</v>
      </c>
      <c r="M78" s="99">
        <v>2831518</v>
      </c>
      <c r="N78" s="99">
        <v>1898063</v>
      </c>
      <c r="O78" s="129">
        <f t="shared" si="4"/>
        <v>6430370</v>
      </c>
      <c r="P78" s="130">
        <f t="shared" si="5"/>
        <v>6430370</v>
      </c>
    </row>
    <row r="79" spans="3:16" ht="30" customHeight="1">
      <c r="C79" s="25" t="s">
        <v>66</v>
      </c>
      <c r="D79" s="41"/>
      <c r="E79" s="42"/>
      <c r="F79" s="117">
        <f>SUM(F80:F83)</f>
        <v>0</v>
      </c>
      <c r="G79" s="117">
        <f>SUM(G80:G83)</f>
        <v>0</v>
      </c>
      <c r="H79" s="118">
        <f t="shared" si="3"/>
        <v>0</v>
      </c>
      <c r="I79" s="131"/>
      <c r="J79" s="117">
        <f>SUM(J80:J83)</f>
        <v>37282025</v>
      </c>
      <c r="K79" s="117">
        <f>SUM(K80:K83)</f>
        <v>38934645</v>
      </c>
      <c r="L79" s="117">
        <f>SUM(L80:L83)</f>
        <v>104238291</v>
      </c>
      <c r="M79" s="117">
        <f>SUM(M80:M83)</f>
        <v>253467964</v>
      </c>
      <c r="N79" s="117">
        <f>SUM(N80:N83)</f>
        <v>170608242</v>
      </c>
      <c r="O79" s="118">
        <f t="shared" si="4"/>
        <v>604531167</v>
      </c>
      <c r="P79" s="120">
        <f t="shared" si="5"/>
        <v>604531167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22">
        <f t="shared" si="3"/>
        <v>0</v>
      </c>
      <c r="I80" s="53"/>
      <c r="J80" s="52">
        <v>607590</v>
      </c>
      <c r="K80" s="52">
        <v>1565856</v>
      </c>
      <c r="L80" s="52">
        <v>46405423</v>
      </c>
      <c r="M80" s="52">
        <v>132695539</v>
      </c>
      <c r="N80" s="52">
        <v>93685863</v>
      </c>
      <c r="O80" s="122">
        <f t="shared" si="4"/>
        <v>274960271</v>
      </c>
      <c r="P80" s="124">
        <f t="shared" si="5"/>
        <v>274960271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22">
        <f t="shared" si="3"/>
        <v>0</v>
      </c>
      <c r="I81" s="53"/>
      <c r="J81" s="52">
        <v>35997410</v>
      </c>
      <c r="K81" s="52">
        <v>34784574</v>
      </c>
      <c r="L81" s="52">
        <v>45971831</v>
      </c>
      <c r="M81" s="52">
        <v>62597479</v>
      </c>
      <c r="N81" s="52">
        <v>32454624</v>
      </c>
      <c r="O81" s="122">
        <f t="shared" si="4"/>
        <v>211805918</v>
      </c>
      <c r="P81" s="124">
        <f t="shared" si="5"/>
        <v>211805918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22">
        <f t="shared" si="3"/>
        <v>0</v>
      </c>
      <c r="I82" s="53"/>
      <c r="J82" s="52">
        <v>0</v>
      </c>
      <c r="K82" s="52">
        <v>230130</v>
      </c>
      <c r="L82" s="52">
        <v>1393308</v>
      </c>
      <c r="M82" s="52">
        <v>4856877</v>
      </c>
      <c r="N82" s="52">
        <v>1629837</v>
      </c>
      <c r="O82" s="122">
        <f t="shared" si="4"/>
        <v>8110152</v>
      </c>
      <c r="P82" s="124">
        <f t="shared" si="5"/>
        <v>8110152</v>
      </c>
    </row>
    <row r="83" spans="3:16" ht="30" customHeight="1" thickBot="1">
      <c r="C83" s="38"/>
      <c r="D83" s="39" t="s">
        <v>78</v>
      </c>
      <c r="E83" s="40"/>
      <c r="F83" s="54">
        <v>0</v>
      </c>
      <c r="G83" s="54">
        <v>0</v>
      </c>
      <c r="H83" s="125">
        <f t="shared" si="3"/>
        <v>0</v>
      </c>
      <c r="I83" s="56"/>
      <c r="J83" s="54">
        <v>677025</v>
      </c>
      <c r="K83" s="54">
        <v>2354085</v>
      </c>
      <c r="L83" s="54">
        <v>10467729</v>
      </c>
      <c r="M83" s="54">
        <v>53318069</v>
      </c>
      <c r="N83" s="54">
        <v>42837918</v>
      </c>
      <c r="O83" s="125">
        <f t="shared" si="4"/>
        <v>109654826</v>
      </c>
      <c r="P83" s="126">
        <f t="shared" si="5"/>
        <v>109654826</v>
      </c>
    </row>
    <row r="84" spans="3:16" ht="30" customHeight="1" thickBot="1">
      <c r="C84" s="188" t="s">
        <v>70</v>
      </c>
      <c r="D84" s="189"/>
      <c r="E84" s="189"/>
      <c r="F84" s="135">
        <f>SUM(F48,F69,F79)</f>
        <v>26205522</v>
      </c>
      <c r="G84" s="135">
        <f>SUM(G48,G69,G79)</f>
        <v>33808714</v>
      </c>
      <c r="H84" s="136">
        <f t="shared" si="3"/>
        <v>60014236</v>
      </c>
      <c r="I84" s="137"/>
      <c r="J84" s="135">
        <f>SUM(J48,J69,J79)</f>
        <v>403634144</v>
      </c>
      <c r="K84" s="135">
        <f>SUM(K48,K69,K79)</f>
        <v>321346776</v>
      </c>
      <c r="L84" s="135">
        <f>SUM(L48,L69,L79)</f>
        <v>360769522</v>
      </c>
      <c r="M84" s="135">
        <f>SUM(M48,M69,M79)</f>
        <v>543297955</v>
      </c>
      <c r="N84" s="135">
        <f>SUM(N48,N69,N79)</f>
        <v>328296564</v>
      </c>
      <c r="O84" s="136">
        <f t="shared" si="4"/>
        <v>1957344961</v>
      </c>
      <c r="P84" s="138">
        <f t="shared" si="5"/>
        <v>2017359197</v>
      </c>
    </row>
    <row r="85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9:E39"/>
    <mergeCell ref="D40:E40"/>
    <mergeCell ref="C46:E46"/>
    <mergeCell ref="D77:E77"/>
    <mergeCell ref="D78:E78"/>
    <mergeCell ref="C84:E84"/>
  </mergeCells>
  <printOptions/>
  <pageMargins left="0.5905511811023623" right="0.1968503937007874" top="0.3937007874015748" bottom="0.1968503937007874" header="0.5118110236220472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下関市情報政策課</cp:lastModifiedBy>
  <cp:lastPrinted>2023-07-24T01:26:11Z</cp:lastPrinted>
  <dcterms:created xsi:type="dcterms:W3CDTF">2012-04-10T04:28:23Z</dcterms:created>
  <dcterms:modified xsi:type="dcterms:W3CDTF">2023-07-24T01:27:38Z</dcterms:modified>
  <cp:category/>
  <cp:version/>
  <cp:contentType/>
  <cp:contentStatus/>
</cp:coreProperties>
</file>