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<sst xmlns="http://schemas.openxmlformats.org/spreadsheetml/2006/main" count="283" uniqueCount="93">
  <si>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</si>
  <si>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</si>
  <si>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</si>
  <si>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</si>
  <si>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</si>
  <si>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</si>
  <si>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</si>
  <si>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</si>
  <si>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</si>
  <si>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</si>
  <si>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</si>
  <si>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</si>
  <si>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</si>
  <si>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</si>
  <si>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</si>
  <si>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</si>
  <si>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</si>
  <si>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</si>
  <si>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</si>
  <si>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</si>
  <si>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</si>
  <si>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</si>
  <si>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</si>
  <si>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</si>
  <si>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</si>
  <si>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</si>
  <si>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</si>
  <si>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</si>
  <si>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</si>
  <si>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</si>
  <si>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</si>
  <si>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</si>
  <si>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</si>
  <si>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</si>
  <si>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</si>
  <si>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</si>
  <si>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</si>
  <si>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</si>
  <si>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</si>
  <si>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</si>
  <si>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</si>
  <si>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</si>
  <si>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</si>
  <si>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</si>
  <si>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</si>
  <si>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</si>
  <si>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</si>
  <si>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</si>
  <si>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</si>
  <si>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</si>
  <si>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</si>
  <si>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</si>
  <si>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</si>
  <si>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</si>
  <si>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</si>
  <si>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</si>
  <si>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</si>
  <si>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</si>
  <si>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</si>
  <si>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</si>
  <si>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</si>
  <si>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</si>
  <si>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</si>
  <si>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</si>
  <si>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</si>
  <si>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</si>
  <si>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</si>
  <si>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</si>
  <si>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</si>
  <si>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</si>
  <si>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</si>
  <si>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</si>
  <si>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</si>
  <si>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</si>
  <si>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</si>
  <si>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</si>
  <si>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</si>
  <si>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</si>
  <si>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</si>
  <si>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</si>
  <si>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</si>
  <si>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</si>
  <si>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</si>
  <si>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</si>
  <si>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</si>
  <si>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</si>
  <si>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</si>
  <si>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</si>
  <si>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</si>
  <si>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</si>
  <si>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</si>
  <si>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7月分）</t>
  </si>
  <si>
    <t>（令和 05年 7月分）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</si>
</sst>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0" fontId="48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6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4" sqref="E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4"/>
    </row>
    <row r="2" spans="5:16" ht="45" customHeight="1">
      <c r="E2" s="5"/>
      <c r="F2" s="156" t="s">
        <v>92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7"/>
      <c r="G3" s="57"/>
      <c r="H3" s="57"/>
      <c r="I3" s="57"/>
      <c r="J3" s="57"/>
      <c r="N3" s="58"/>
      <c r="O3" s="169" t="s">
        <v>0</v>
      </c>
      <c r="P3" s="169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5"/>
      <c r="Q4" s="10"/>
    </row>
    <row r="5" spans="6:17" ht="7.5" customHeight="1" thickBot="1">
      <c r="F5" s="57"/>
      <c r="G5" s="57"/>
      <c r="H5" s="57"/>
      <c r="I5" s="57"/>
      <c r="J5" s="57"/>
      <c r="N5" s="58"/>
      <c r="O5" s="95"/>
      <c r="P5" s="95"/>
      <c r="Q5" s="10"/>
    </row>
    <row r="6" spans="3:19" ht="45" customHeight="1"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P6" s="58"/>
      <c r="Q6" s="95"/>
      <c r="R6" s="95"/>
      <c r="S6" s="10"/>
    </row>
    <row r="7" spans="3:19" ht="45" customHeight="1" thickBot="1">
      <c r="C7" s="152" t="s">
        <v>19</v>
      </c>
      <c r="D7" s="153"/>
      <c r="E7" s="153"/>
      <c r="F7" s="145">
        <v>39264</v>
      </c>
      <c r="G7" s="154"/>
      <c r="H7" s="158">
        <v>32621</v>
      </c>
      <c r="I7" s="154"/>
      <c r="J7" s="145">
        <v>18212</v>
      </c>
      <c r="K7" s="146"/>
      <c r="L7" s="158">
        <f>SUM(F7:K7)</f>
        <v>90097</v>
      </c>
      <c r="M7" s="162"/>
      <c r="P7" s="58"/>
      <c r="Q7" s="95"/>
      <c r="R7" s="95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5"/>
      <c r="T8" s="95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7"/>
      <c r="O10" s="147"/>
      <c r="P10" s="147"/>
      <c r="Q10" s="18"/>
    </row>
    <row r="11" spans="3:17" ht="49.5" customHeight="1">
      <c r="C11" s="150"/>
      <c r="D11" s="151"/>
      <c r="E11" s="151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1" t="s">
        <v>83</v>
      </c>
      <c r="Q11" s="20"/>
    </row>
    <row r="12" spans="3:17" ht="49.5" customHeight="1">
      <c r="C12" s="92" t="s">
        <v>86</v>
      </c>
      <c r="D12" s="98"/>
      <c r="E12" s="98"/>
      <c r="F12" s="85">
        <f>SUM(F13:F15)</f>
        <v>4207</v>
      </c>
      <c r="G12" s="85">
        <f>SUM(G13:G15)</f>
        <v>2292</v>
      </c>
      <c r="H12" s="105">
        <f>SUM(H13:H15)</f>
        <v>6499</v>
      </c>
      <c r="I12" s="86">
        <v>0</v>
      </c>
      <c r="J12" s="85">
        <f aca="true" t="shared" si="0" ref="J12:O12">SUM(J13:J15)</f>
        <v>4557</v>
      </c>
      <c r="K12" s="85">
        <f t="shared" si="0"/>
        <v>2440</v>
      </c>
      <c r="L12" s="85">
        <f t="shared" si="0"/>
        <v>1884</v>
      </c>
      <c r="M12" s="85">
        <f t="shared" si="0"/>
        <v>2441</v>
      </c>
      <c r="N12" s="85">
        <f t="shared" si="0"/>
        <v>1336</v>
      </c>
      <c r="O12" s="105">
        <f t="shared" si="0"/>
        <v>12658</v>
      </c>
      <c r="P12" s="106">
        <f aca="true" t="shared" si="1" ref="P12:P17">H12+O12</f>
        <v>19157</v>
      </c>
      <c r="Q12" s="20"/>
    </row>
    <row r="13" spans="3:16" ht="49.5" customHeight="1">
      <c r="C13" s="92" t="s">
        <v>87</v>
      </c>
      <c r="D13" s="93"/>
      <c r="E13" s="93"/>
      <c r="F13" s="85">
        <v>456</v>
      </c>
      <c r="G13" s="85">
        <v>255</v>
      </c>
      <c r="H13" s="105">
        <f>SUM(F13:G13)</f>
        <v>711</v>
      </c>
      <c r="I13" s="86">
        <v>0</v>
      </c>
      <c r="J13" s="85">
        <v>404</v>
      </c>
      <c r="K13" s="85">
        <v>222</v>
      </c>
      <c r="L13" s="85">
        <v>183</v>
      </c>
      <c r="M13" s="85">
        <v>200</v>
      </c>
      <c r="N13" s="85">
        <v>129</v>
      </c>
      <c r="O13" s="105">
        <f>SUM(J13:N13)</f>
        <v>1138</v>
      </c>
      <c r="P13" s="106">
        <f t="shared" si="1"/>
        <v>1849</v>
      </c>
    </row>
    <row r="14" spans="3:16" ht="49.5" customHeight="1">
      <c r="C14" s="148" t="s">
        <v>88</v>
      </c>
      <c r="D14" s="149"/>
      <c r="E14" s="149"/>
      <c r="F14" s="85">
        <v>1704</v>
      </c>
      <c r="G14" s="85">
        <v>786</v>
      </c>
      <c r="H14" s="105">
        <f>SUM(F14:G14)</f>
        <v>2490</v>
      </c>
      <c r="I14" s="86">
        <v>0</v>
      </c>
      <c r="J14" s="85">
        <v>1533</v>
      </c>
      <c r="K14" s="85">
        <v>654</v>
      </c>
      <c r="L14" s="85">
        <v>510</v>
      </c>
      <c r="M14" s="85">
        <v>605</v>
      </c>
      <c r="N14" s="85">
        <v>334</v>
      </c>
      <c r="O14" s="105">
        <f>SUM(J14:N14)</f>
        <v>3636</v>
      </c>
      <c r="P14" s="106">
        <f t="shared" si="1"/>
        <v>6126</v>
      </c>
    </row>
    <row r="15" spans="3:16" ht="49.5" customHeight="1">
      <c r="C15" s="92" t="s">
        <v>89</v>
      </c>
      <c r="D15" s="93"/>
      <c r="E15" s="93"/>
      <c r="F15" s="85">
        <v>2047</v>
      </c>
      <c r="G15" s="85">
        <v>1251</v>
      </c>
      <c r="H15" s="105">
        <f>SUM(F15:G15)</f>
        <v>3298</v>
      </c>
      <c r="I15" s="86"/>
      <c r="J15" s="85">
        <v>2620</v>
      </c>
      <c r="K15" s="85">
        <v>1564</v>
      </c>
      <c r="L15" s="85">
        <v>1191</v>
      </c>
      <c r="M15" s="85">
        <v>1636</v>
      </c>
      <c r="N15" s="85">
        <v>873</v>
      </c>
      <c r="O15" s="105">
        <f>SUM(J15:N15)</f>
        <v>7884</v>
      </c>
      <c r="P15" s="106">
        <f t="shared" si="1"/>
        <v>11182</v>
      </c>
    </row>
    <row r="16" spans="3:16" ht="49.5" customHeight="1">
      <c r="C16" s="148" t="s">
        <v>90</v>
      </c>
      <c r="D16" s="149"/>
      <c r="E16" s="149"/>
      <c r="F16" s="85">
        <v>40</v>
      </c>
      <c r="G16" s="85">
        <v>38</v>
      </c>
      <c r="H16" s="105">
        <f>SUM(F16:G16)</f>
        <v>78</v>
      </c>
      <c r="I16" s="86">
        <v>0</v>
      </c>
      <c r="J16" s="85">
        <v>68</v>
      </c>
      <c r="K16" s="85">
        <v>38</v>
      </c>
      <c r="L16" s="85">
        <v>34</v>
      </c>
      <c r="M16" s="85">
        <v>43</v>
      </c>
      <c r="N16" s="85">
        <v>37</v>
      </c>
      <c r="O16" s="105">
        <f>SUM(J16:N16)</f>
        <v>220</v>
      </c>
      <c r="P16" s="106">
        <f t="shared" si="1"/>
        <v>298</v>
      </c>
    </row>
    <row r="17" spans="3:16" ht="49.5" customHeight="1" thickBot="1">
      <c r="C17" s="143" t="s">
        <v>14</v>
      </c>
      <c r="D17" s="144"/>
      <c r="E17" s="144"/>
      <c r="F17" s="89">
        <f>F12+F16</f>
        <v>4247</v>
      </c>
      <c r="G17" s="89">
        <f>G12+G16</f>
        <v>2330</v>
      </c>
      <c r="H17" s="89">
        <f>H12+H16</f>
        <v>6577</v>
      </c>
      <c r="I17" s="107">
        <v>0</v>
      </c>
      <c r="J17" s="89">
        <f aca="true" t="shared" si="2" ref="J17:O17">J12+J16</f>
        <v>4625</v>
      </c>
      <c r="K17" s="89">
        <f t="shared" si="2"/>
        <v>2478</v>
      </c>
      <c r="L17" s="89">
        <f t="shared" si="2"/>
        <v>1918</v>
      </c>
      <c r="M17" s="89">
        <f t="shared" si="2"/>
        <v>2484</v>
      </c>
      <c r="N17" s="89">
        <f t="shared" si="2"/>
        <v>1373</v>
      </c>
      <c r="O17" s="89">
        <f t="shared" si="2"/>
        <v>12878</v>
      </c>
      <c r="P17" s="108">
        <f t="shared" si="1"/>
        <v>19455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20"/>
    </row>
    <row r="22" spans="3:17" ht="49.5" customHeight="1">
      <c r="C22" s="182"/>
      <c r="D22" s="183"/>
      <c r="E22" s="183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42"/>
      <c r="Q22" s="20"/>
    </row>
    <row r="23" spans="3:17" ht="49.5" customHeight="1">
      <c r="C23" s="97" t="s">
        <v>12</v>
      </c>
      <c r="D23" s="73"/>
      <c r="E23" s="73"/>
      <c r="F23" s="85">
        <v>1285</v>
      </c>
      <c r="G23" s="85">
        <v>1233</v>
      </c>
      <c r="H23" s="105">
        <f>SUM(F23:G23)</f>
        <v>2518</v>
      </c>
      <c r="I23" s="101"/>
      <c r="J23" s="85">
        <v>3400</v>
      </c>
      <c r="K23" s="85">
        <v>1931</v>
      </c>
      <c r="L23" s="85">
        <v>1074</v>
      </c>
      <c r="M23" s="85">
        <v>882</v>
      </c>
      <c r="N23" s="85">
        <v>369</v>
      </c>
      <c r="O23" s="105">
        <f>SUM(I23:N23)</f>
        <v>7656</v>
      </c>
      <c r="P23" s="106">
        <f>H23+O23</f>
        <v>10174</v>
      </c>
      <c r="Q23" s="20"/>
    </row>
    <row r="24" spans="3:16" ht="49.5" customHeight="1">
      <c r="C24" s="178" t="s">
        <v>13</v>
      </c>
      <c r="D24" s="179"/>
      <c r="E24" s="179"/>
      <c r="F24" s="85">
        <v>14</v>
      </c>
      <c r="G24" s="85">
        <v>18</v>
      </c>
      <c r="H24" s="105">
        <f>SUM(F24:G24)</f>
        <v>32</v>
      </c>
      <c r="I24" s="101"/>
      <c r="J24" s="85">
        <v>58</v>
      </c>
      <c r="K24" s="85">
        <v>29</v>
      </c>
      <c r="L24" s="85">
        <v>19</v>
      </c>
      <c r="M24" s="85">
        <v>17</v>
      </c>
      <c r="N24" s="85">
        <v>14</v>
      </c>
      <c r="O24" s="105">
        <f>SUM(I24:N24)</f>
        <v>137</v>
      </c>
      <c r="P24" s="106">
        <f>H24+O24</f>
        <v>169</v>
      </c>
    </row>
    <row r="25" spans="3:16" ht="49.5" customHeight="1" thickBot="1">
      <c r="C25" s="176" t="s">
        <v>14</v>
      </c>
      <c r="D25" s="177"/>
      <c r="E25" s="177"/>
      <c r="F25" s="89">
        <f>SUM(F23:F24)</f>
        <v>1299</v>
      </c>
      <c r="G25" s="89">
        <f>SUM(G23:G24)</f>
        <v>1251</v>
      </c>
      <c r="H25" s="109">
        <f>SUM(F25:G25)</f>
        <v>2550</v>
      </c>
      <c r="I25" s="110"/>
      <c r="J25" s="89">
        <f aca="true" t="shared" si="3" ref="J25:O25">SUM(J23:J24)</f>
        <v>3458</v>
      </c>
      <c r="K25" s="89">
        <f t="shared" si="3"/>
        <v>1960</v>
      </c>
      <c r="L25" s="89">
        <f t="shared" si="3"/>
        <v>1093</v>
      </c>
      <c r="M25" s="89">
        <f t="shared" si="3"/>
        <v>899</v>
      </c>
      <c r="N25" s="89">
        <f t="shared" si="3"/>
        <v>383</v>
      </c>
      <c r="O25" s="109">
        <f t="shared" si="3"/>
        <v>7793</v>
      </c>
      <c r="P25" s="108">
        <f>H25+O25</f>
        <v>10343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20"/>
    </row>
    <row r="30" spans="3:17" ht="49.5" customHeight="1">
      <c r="C30" s="182"/>
      <c r="D30" s="183"/>
      <c r="E30" s="183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42"/>
      <c r="Q30" s="20"/>
    </row>
    <row r="31" spans="3:17" ht="49.5" customHeight="1">
      <c r="C31" s="97" t="s">
        <v>12</v>
      </c>
      <c r="D31" s="73"/>
      <c r="E31" s="73"/>
      <c r="F31" s="85">
        <v>17</v>
      </c>
      <c r="G31" s="85">
        <v>14</v>
      </c>
      <c r="H31" s="105">
        <f>SUM(F31:G31)</f>
        <v>31</v>
      </c>
      <c r="I31" s="101"/>
      <c r="J31" s="85">
        <v>1128</v>
      </c>
      <c r="K31" s="85">
        <v>752</v>
      </c>
      <c r="L31" s="85">
        <v>535</v>
      </c>
      <c r="M31" s="85">
        <v>531</v>
      </c>
      <c r="N31" s="85">
        <v>283</v>
      </c>
      <c r="O31" s="105">
        <f>SUM(I31:N31)</f>
        <v>3229</v>
      </c>
      <c r="P31" s="106">
        <f>H31+O31</f>
        <v>3260</v>
      </c>
      <c r="Q31" s="20"/>
    </row>
    <row r="32" spans="3:16" ht="49.5" customHeight="1">
      <c r="C32" s="178" t="s">
        <v>13</v>
      </c>
      <c r="D32" s="179"/>
      <c r="E32" s="179"/>
      <c r="F32" s="85">
        <v>0</v>
      </c>
      <c r="G32" s="85">
        <v>0</v>
      </c>
      <c r="H32" s="105">
        <f>SUM(F32:G32)</f>
        <v>0</v>
      </c>
      <c r="I32" s="101"/>
      <c r="J32" s="85">
        <v>9</v>
      </c>
      <c r="K32" s="85">
        <v>4</v>
      </c>
      <c r="L32" s="85">
        <v>5</v>
      </c>
      <c r="M32" s="85">
        <v>8</v>
      </c>
      <c r="N32" s="85">
        <v>3</v>
      </c>
      <c r="O32" s="105">
        <f>SUM(I32:N32)</f>
        <v>29</v>
      </c>
      <c r="P32" s="106">
        <f>H32+O32</f>
        <v>29</v>
      </c>
    </row>
    <row r="33" spans="3:16" ht="49.5" customHeight="1" thickBot="1">
      <c r="C33" s="176" t="s">
        <v>14</v>
      </c>
      <c r="D33" s="177"/>
      <c r="E33" s="177"/>
      <c r="F33" s="89">
        <f>SUM(F31:F32)</f>
        <v>17</v>
      </c>
      <c r="G33" s="89">
        <f>SUM(G31:G32)</f>
        <v>14</v>
      </c>
      <c r="H33" s="109">
        <f>SUM(F33:G33)</f>
        <v>31</v>
      </c>
      <c r="I33" s="110"/>
      <c r="J33" s="89">
        <f>SUM(J31:J32)</f>
        <v>1137</v>
      </c>
      <c r="K33" s="89">
        <f>SUM(K31:K32)</f>
        <v>756</v>
      </c>
      <c r="L33" s="89">
        <f>SUM(L31:L32)</f>
        <v>540</v>
      </c>
      <c r="M33" s="89">
        <f>SUM(M31:M32)</f>
        <v>539</v>
      </c>
      <c r="N33" s="89">
        <f>SUM(N31:N32)</f>
        <v>286</v>
      </c>
      <c r="O33" s="109">
        <f>SUM(I33:N33)</f>
        <v>3258</v>
      </c>
      <c r="P33" s="108">
        <f>H33+O33</f>
        <v>3289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20"/>
      <c r="Q37" s="20"/>
    </row>
    <row r="38" spans="3:17" ht="49.5" customHeight="1" thickBot="1">
      <c r="C38" s="180"/>
      <c r="D38" s="181"/>
      <c r="E38" s="181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71"/>
      <c r="P38" s="20"/>
      <c r="Q38" s="20"/>
    </row>
    <row r="39" spans="3:17" ht="49.5" customHeight="1">
      <c r="C39" s="94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8</v>
      </c>
      <c r="K39" s="111">
        <f>SUM(K40:K41)</f>
        <v>202</v>
      </c>
      <c r="L39" s="111">
        <f>SUM(L40:L41)</f>
        <v>520</v>
      </c>
      <c r="M39" s="111">
        <f>SUM(M40:M41)</f>
        <v>335</v>
      </c>
      <c r="N39" s="112">
        <f aca="true" t="shared" si="5" ref="N39:N47">SUM(I39:M39)</f>
        <v>1068</v>
      </c>
      <c r="O39" s="114">
        <f>H39+N39</f>
        <v>1068</v>
      </c>
      <c r="P39" s="20"/>
      <c r="Q39" s="20"/>
    </row>
    <row r="40" spans="3:15" ht="49.5" customHeight="1">
      <c r="C40" s="178" t="s">
        <v>12</v>
      </c>
      <c r="D40" s="179"/>
      <c r="E40" s="179"/>
      <c r="F40" s="85">
        <v>0</v>
      </c>
      <c r="G40" s="85">
        <v>0</v>
      </c>
      <c r="H40" s="105">
        <f t="shared" si="4"/>
        <v>0</v>
      </c>
      <c r="I40" s="102">
        <v>3</v>
      </c>
      <c r="J40" s="85">
        <v>8</v>
      </c>
      <c r="K40" s="85">
        <v>200</v>
      </c>
      <c r="L40" s="85">
        <v>519</v>
      </c>
      <c r="M40" s="85">
        <v>335</v>
      </c>
      <c r="N40" s="105">
        <f>SUM(I40:M40)</f>
        <v>1065</v>
      </c>
      <c r="O40" s="106">
        <f aca="true" t="shared" si="6" ref="O40:O50">H40+N40</f>
        <v>1065</v>
      </c>
    </row>
    <row r="41" spans="3:15" ht="49.5" customHeight="1" thickBot="1">
      <c r="C41" s="176" t="s">
        <v>13</v>
      </c>
      <c r="D41" s="177"/>
      <c r="E41" s="177"/>
      <c r="F41" s="89">
        <v>0</v>
      </c>
      <c r="G41" s="89">
        <v>0</v>
      </c>
      <c r="H41" s="109">
        <f t="shared" si="4"/>
        <v>0</v>
      </c>
      <c r="I41" s="103">
        <v>0</v>
      </c>
      <c r="J41" s="89">
        <v>0</v>
      </c>
      <c r="K41" s="89">
        <v>2</v>
      </c>
      <c r="L41" s="89">
        <v>1</v>
      </c>
      <c r="M41" s="89">
        <v>0</v>
      </c>
      <c r="N41" s="109">
        <f t="shared" si="5"/>
        <v>3</v>
      </c>
      <c r="O41" s="108">
        <f t="shared" si="6"/>
        <v>3</v>
      </c>
    </row>
    <row r="42" spans="3:15" ht="49.5" customHeight="1">
      <c r="C42" s="165" t="s">
        <v>30</v>
      </c>
      <c r="D42" s="166"/>
      <c r="E42" s="16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145</v>
      </c>
      <c r="J42" s="111">
        <f>SUM(J43:J44)</f>
        <v>122</v>
      </c>
      <c r="K42" s="111">
        <f>SUM(K43:K44)</f>
        <v>177</v>
      </c>
      <c r="L42" s="111">
        <f>SUM(L43:L44)</f>
        <v>217</v>
      </c>
      <c r="M42" s="111">
        <f>SUM(M43:M44)</f>
        <v>98</v>
      </c>
      <c r="N42" s="105">
        <f t="shared" si="5"/>
        <v>759</v>
      </c>
      <c r="O42" s="114">
        <f t="shared" si="6"/>
        <v>759</v>
      </c>
    </row>
    <row r="43" spans="3:15" ht="49.5" customHeight="1">
      <c r="C43" s="178" t="s">
        <v>12</v>
      </c>
      <c r="D43" s="179"/>
      <c r="E43" s="179"/>
      <c r="F43" s="85">
        <v>0</v>
      </c>
      <c r="G43" s="85">
        <v>0</v>
      </c>
      <c r="H43" s="105">
        <f t="shared" si="4"/>
        <v>0</v>
      </c>
      <c r="I43" s="102">
        <v>144</v>
      </c>
      <c r="J43" s="85">
        <v>122</v>
      </c>
      <c r="K43" s="85">
        <v>175</v>
      </c>
      <c r="L43" s="85">
        <v>210</v>
      </c>
      <c r="M43" s="85">
        <v>95</v>
      </c>
      <c r="N43" s="105">
        <f t="shared" si="5"/>
        <v>746</v>
      </c>
      <c r="O43" s="106">
        <f t="shared" si="6"/>
        <v>746</v>
      </c>
    </row>
    <row r="44" spans="3:15" ht="49.5" customHeight="1" thickBot="1">
      <c r="C44" s="176" t="s">
        <v>13</v>
      </c>
      <c r="D44" s="177"/>
      <c r="E44" s="177"/>
      <c r="F44" s="89">
        <v>0</v>
      </c>
      <c r="G44" s="89">
        <v>0</v>
      </c>
      <c r="H44" s="109">
        <f t="shared" si="4"/>
        <v>0</v>
      </c>
      <c r="I44" s="103">
        <v>1</v>
      </c>
      <c r="J44" s="89">
        <v>0</v>
      </c>
      <c r="K44" s="89">
        <v>2</v>
      </c>
      <c r="L44" s="89">
        <v>7</v>
      </c>
      <c r="M44" s="89">
        <v>3</v>
      </c>
      <c r="N44" s="109">
        <f t="shared" si="5"/>
        <v>13</v>
      </c>
      <c r="O44" s="108">
        <f t="shared" si="6"/>
        <v>13</v>
      </c>
    </row>
    <row r="45" spans="3:15" ht="49.5" customHeight="1">
      <c r="C45" s="165" t="s">
        <v>18</v>
      </c>
      <c r="D45" s="166"/>
      <c r="E45" s="16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1</v>
      </c>
      <c r="K45" s="111">
        <f>SUM(K46:K47)</f>
        <v>6</v>
      </c>
      <c r="L45" s="111">
        <f>SUM(L46:L47)</f>
        <v>16</v>
      </c>
      <c r="M45" s="111">
        <f>SUM(M46:M47)</f>
        <v>5</v>
      </c>
      <c r="N45" s="112">
        <f>SUM(I45:M45)</f>
        <v>28</v>
      </c>
      <c r="O45" s="114">
        <f t="shared" si="6"/>
        <v>28</v>
      </c>
    </row>
    <row r="46" spans="3:15" ht="49.5" customHeight="1">
      <c r="C46" s="178" t="s">
        <v>12</v>
      </c>
      <c r="D46" s="179"/>
      <c r="E46" s="179"/>
      <c r="F46" s="85">
        <v>0</v>
      </c>
      <c r="G46" s="85">
        <v>0</v>
      </c>
      <c r="H46" s="105">
        <f t="shared" si="4"/>
        <v>0</v>
      </c>
      <c r="I46" s="102">
        <v>0</v>
      </c>
      <c r="J46" s="85">
        <v>1</v>
      </c>
      <c r="K46" s="85">
        <v>6</v>
      </c>
      <c r="L46" s="85">
        <v>16</v>
      </c>
      <c r="M46" s="85">
        <v>5</v>
      </c>
      <c r="N46" s="105">
        <f t="shared" si="5"/>
        <v>28</v>
      </c>
      <c r="O46" s="106">
        <f>H46+N46</f>
        <v>28</v>
      </c>
    </row>
    <row r="47" spans="3:15" ht="49.5" customHeight="1" thickBot="1">
      <c r="C47" s="176" t="s">
        <v>13</v>
      </c>
      <c r="D47" s="177"/>
      <c r="E47" s="177"/>
      <c r="F47" s="89">
        <v>0</v>
      </c>
      <c r="G47" s="89">
        <v>0</v>
      </c>
      <c r="H47" s="109">
        <f t="shared" si="4"/>
        <v>0</v>
      </c>
      <c r="I47" s="103">
        <v>0</v>
      </c>
      <c r="J47" s="89">
        <v>0</v>
      </c>
      <c r="K47" s="89">
        <v>0</v>
      </c>
      <c r="L47" s="89">
        <v>0</v>
      </c>
      <c r="M47" s="89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65" t="s">
        <v>76</v>
      </c>
      <c r="D48" s="166"/>
      <c r="E48" s="16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6</v>
      </c>
      <c r="J48" s="111">
        <f>SUM(J49:J50)</f>
        <v>9</v>
      </c>
      <c r="K48" s="111">
        <f>SUM(K49:K50)</f>
        <v>36</v>
      </c>
      <c r="L48" s="111">
        <f>SUM(L49:L50)</f>
        <v>148</v>
      </c>
      <c r="M48" s="111">
        <f>SUM(M49:M50)</f>
        <v>119</v>
      </c>
      <c r="N48" s="112">
        <f>SUM(I48:M48)</f>
        <v>318</v>
      </c>
      <c r="O48" s="114">
        <f>H48+N48</f>
        <v>318</v>
      </c>
    </row>
    <row r="49" spans="3:15" ht="49.5" customHeight="1">
      <c r="C49" s="178" t="s">
        <v>12</v>
      </c>
      <c r="D49" s="179"/>
      <c r="E49" s="179"/>
      <c r="F49" s="85">
        <v>0</v>
      </c>
      <c r="G49" s="85">
        <v>0</v>
      </c>
      <c r="H49" s="105">
        <f t="shared" si="4"/>
        <v>0</v>
      </c>
      <c r="I49" s="102">
        <v>6</v>
      </c>
      <c r="J49" s="85">
        <v>9</v>
      </c>
      <c r="K49" s="85">
        <v>36</v>
      </c>
      <c r="L49" s="85">
        <v>144</v>
      </c>
      <c r="M49" s="85">
        <v>117</v>
      </c>
      <c r="N49" s="105">
        <f>SUM(I49:M49)</f>
        <v>312</v>
      </c>
      <c r="O49" s="106">
        <f t="shared" si="6"/>
        <v>312</v>
      </c>
    </row>
    <row r="50" spans="3:15" ht="49.5" customHeight="1" thickBot="1">
      <c r="C50" s="176" t="s">
        <v>13</v>
      </c>
      <c r="D50" s="177"/>
      <c r="E50" s="177"/>
      <c r="F50" s="89">
        <v>0</v>
      </c>
      <c r="G50" s="89">
        <v>0</v>
      </c>
      <c r="H50" s="109">
        <f t="shared" si="4"/>
        <v>0</v>
      </c>
      <c r="I50" s="103">
        <v>0</v>
      </c>
      <c r="J50" s="89">
        <v>0</v>
      </c>
      <c r="K50" s="89">
        <v>0</v>
      </c>
      <c r="L50" s="89">
        <v>4</v>
      </c>
      <c r="M50" s="89">
        <v>2</v>
      </c>
      <c r="N50" s="109">
        <f>SUM(I50:M50)</f>
        <v>6</v>
      </c>
      <c r="O50" s="108">
        <f t="shared" si="6"/>
        <v>6</v>
      </c>
    </row>
    <row r="51" spans="3:15" ht="49.5" customHeight="1" thickBot="1">
      <c r="C51" s="174" t="s">
        <v>14</v>
      </c>
      <c r="D51" s="175"/>
      <c r="E51" s="175"/>
      <c r="F51" s="90">
        <v>0</v>
      </c>
      <c r="G51" s="90">
        <v>0</v>
      </c>
      <c r="H51" s="115">
        <f t="shared" si="4"/>
        <v>0</v>
      </c>
      <c r="I51" s="104">
        <v>153</v>
      </c>
      <c r="J51" s="90">
        <v>140</v>
      </c>
      <c r="K51" s="90">
        <v>419</v>
      </c>
      <c r="L51" s="90">
        <v>898</v>
      </c>
      <c r="M51" s="90">
        <v>554</v>
      </c>
      <c r="N51" s="115">
        <f>SUM(I51:M51)</f>
        <v>2164</v>
      </c>
      <c r="O51" s="116">
        <f>H51+N51</f>
        <v>2164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37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99"/>
      <c r="O1" s="4"/>
    </row>
    <row r="2" spans="5:16" ht="30" customHeight="1">
      <c r="E2" s="5"/>
      <c r="G2" s="156" t="s">
        <v>91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0" t="s">
        <v>7</v>
      </c>
      <c r="G8" s="100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2770</v>
      </c>
      <c r="G10" s="117">
        <f>SUM(G11,G17,G20,G25,G29,G30)</f>
        <v>2793</v>
      </c>
      <c r="H10" s="118">
        <f>SUM(F10:G10)</f>
        <v>5563</v>
      </c>
      <c r="I10" s="119"/>
      <c r="J10" s="117">
        <f>SUM(J11,J17,J20,J25,J29,J30)</f>
        <v>10006</v>
      </c>
      <c r="K10" s="117">
        <f>SUM(K11,K17,K20,K25,K29,K30)</f>
        <v>6291</v>
      </c>
      <c r="L10" s="117">
        <f>SUM(L11,L17,L20,L25,L29,L30)</f>
        <v>3542</v>
      </c>
      <c r="M10" s="117">
        <f>SUM(M11,M17,M20,M25,M29,M30)</f>
        <v>3049</v>
      </c>
      <c r="N10" s="117">
        <f>SUM(N11,N17,N20,N25,N29,N30)</f>
        <v>1455</v>
      </c>
      <c r="O10" s="118">
        <f>SUM(I10:N10)</f>
        <v>24343</v>
      </c>
      <c r="P10" s="120">
        <f>SUM(O10,H10)</f>
        <v>29906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168</v>
      </c>
      <c r="G11" s="121">
        <f>SUM(G12:G16)</f>
        <v>205</v>
      </c>
      <c r="H11" s="122">
        <f aca="true" t="shared" si="0" ref="H11:H74">SUM(F11:G11)</f>
        <v>373</v>
      </c>
      <c r="I11" s="123"/>
      <c r="J11" s="121">
        <f>SUM(J12:J16)</f>
        <v>2519</v>
      </c>
      <c r="K11" s="121">
        <f>SUM(K12:K16)</f>
        <v>1595</v>
      </c>
      <c r="L11" s="121">
        <f>SUM(L12:L16)</f>
        <v>911</v>
      </c>
      <c r="M11" s="121">
        <f>SUM(M12:M16)</f>
        <v>881</v>
      </c>
      <c r="N11" s="121">
        <f>SUM(N12:N16)</f>
        <v>560</v>
      </c>
      <c r="O11" s="122">
        <f aca="true" t="shared" si="1" ref="O11:O74">SUM(I11:N11)</f>
        <v>6466</v>
      </c>
      <c r="P11" s="124">
        <f aca="true" t="shared" si="2" ref="P11:P74">SUM(O11,H11)</f>
        <v>6839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3"/>
      <c r="J12" s="52">
        <v>1228</v>
      </c>
      <c r="K12" s="52">
        <v>585</v>
      </c>
      <c r="L12" s="52">
        <v>265</v>
      </c>
      <c r="M12" s="52">
        <v>217</v>
      </c>
      <c r="N12" s="52">
        <v>131</v>
      </c>
      <c r="O12" s="122">
        <f t="shared" si="1"/>
        <v>2426</v>
      </c>
      <c r="P12" s="124">
        <f t="shared" si="2"/>
        <v>2426</v>
      </c>
    </row>
    <row r="13" spans="3:16" ht="30" customHeight="1">
      <c r="C13" s="28"/>
      <c r="D13" s="29"/>
      <c r="E13" s="31" t="s">
        <v>40</v>
      </c>
      <c r="F13" s="52">
        <v>1</v>
      </c>
      <c r="G13" s="52">
        <v>1</v>
      </c>
      <c r="H13" s="122">
        <f>SUM(F13:G13)</f>
        <v>2</v>
      </c>
      <c r="I13" s="83"/>
      <c r="J13" s="52">
        <v>4</v>
      </c>
      <c r="K13" s="52">
        <v>8</v>
      </c>
      <c r="L13" s="52">
        <v>15</v>
      </c>
      <c r="M13" s="52">
        <v>37</v>
      </c>
      <c r="N13" s="52">
        <v>55</v>
      </c>
      <c r="O13" s="122">
        <f t="shared" si="1"/>
        <v>119</v>
      </c>
      <c r="P13" s="124">
        <f t="shared" si="2"/>
        <v>121</v>
      </c>
    </row>
    <row r="14" spans="3:16" ht="30" customHeight="1">
      <c r="C14" s="28"/>
      <c r="D14" s="29"/>
      <c r="E14" s="31" t="s">
        <v>41</v>
      </c>
      <c r="F14" s="52">
        <v>57</v>
      </c>
      <c r="G14" s="52">
        <v>72</v>
      </c>
      <c r="H14" s="122">
        <f t="shared" si="0"/>
        <v>129</v>
      </c>
      <c r="I14" s="83"/>
      <c r="J14" s="52">
        <v>238</v>
      </c>
      <c r="K14" s="52">
        <v>153</v>
      </c>
      <c r="L14" s="52">
        <v>103</v>
      </c>
      <c r="M14" s="52">
        <v>136</v>
      </c>
      <c r="N14" s="52">
        <v>104</v>
      </c>
      <c r="O14" s="122">
        <f t="shared" si="1"/>
        <v>734</v>
      </c>
      <c r="P14" s="124">
        <f t="shared" si="2"/>
        <v>863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70</v>
      </c>
      <c r="H15" s="122">
        <f t="shared" si="0"/>
        <v>108</v>
      </c>
      <c r="I15" s="83"/>
      <c r="J15" s="52">
        <v>156</v>
      </c>
      <c r="K15" s="52">
        <v>112</v>
      </c>
      <c r="L15" s="52">
        <v>61</v>
      </c>
      <c r="M15" s="52">
        <v>52</v>
      </c>
      <c r="N15" s="52">
        <v>31</v>
      </c>
      <c r="O15" s="122">
        <f t="shared" si="1"/>
        <v>412</v>
      </c>
      <c r="P15" s="124">
        <f t="shared" si="2"/>
        <v>520</v>
      </c>
    </row>
    <row r="16" spans="3:16" ht="30" customHeight="1">
      <c r="C16" s="28"/>
      <c r="D16" s="29"/>
      <c r="E16" s="31" t="s">
        <v>43</v>
      </c>
      <c r="F16" s="52">
        <v>72</v>
      </c>
      <c r="G16" s="52">
        <v>62</v>
      </c>
      <c r="H16" s="122">
        <f t="shared" si="0"/>
        <v>134</v>
      </c>
      <c r="I16" s="83"/>
      <c r="J16" s="52">
        <v>893</v>
      </c>
      <c r="K16" s="52">
        <v>737</v>
      </c>
      <c r="L16" s="52">
        <v>467</v>
      </c>
      <c r="M16" s="52">
        <v>439</v>
      </c>
      <c r="N16" s="52">
        <v>239</v>
      </c>
      <c r="O16" s="122">
        <f t="shared" si="1"/>
        <v>2775</v>
      </c>
      <c r="P16" s="124">
        <f t="shared" si="2"/>
        <v>2909</v>
      </c>
    </row>
    <row r="17" spans="3:16" ht="30" customHeight="1">
      <c r="C17" s="28"/>
      <c r="D17" s="32" t="s">
        <v>44</v>
      </c>
      <c r="E17" s="33"/>
      <c r="F17" s="121">
        <f>SUM(F18:F19)</f>
        <v>332</v>
      </c>
      <c r="G17" s="121">
        <f>SUM(G18:G19)</f>
        <v>283</v>
      </c>
      <c r="H17" s="122">
        <f t="shared" si="0"/>
        <v>615</v>
      </c>
      <c r="I17" s="123"/>
      <c r="J17" s="121">
        <f>SUM(J18:J19)</f>
        <v>2157</v>
      </c>
      <c r="K17" s="121">
        <f>SUM(K18:K19)</f>
        <v>1210</v>
      </c>
      <c r="L17" s="121">
        <f>SUM(L18:L19)</f>
        <v>607</v>
      </c>
      <c r="M17" s="121">
        <f>SUM(M18:M19)</f>
        <v>475</v>
      </c>
      <c r="N17" s="121">
        <f>SUM(N18:N19)</f>
        <v>177</v>
      </c>
      <c r="O17" s="122">
        <f t="shared" si="1"/>
        <v>4626</v>
      </c>
      <c r="P17" s="124">
        <f t="shared" si="2"/>
        <v>5241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1648</v>
      </c>
      <c r="K18" s="52">
        <v>948</v>
      </c>
      <c r="L18" s="52">
        <v>486</v>
      </c>
      <c r="M18" s="52">
        <v>399</v>
      </c>
      <c r="N18" s="52">
        <v>159</v>
      </c>
      <c r="O18" s="122">
        <f t="shared" si="1"/>
        <v>3640</v>
      </c>
      <c r="P18" s="124">
        <f t="shared" si="2"/>
        <v>3640</v>
      </c>
    </row>
    <row r="19" spans="3:16" ht="30" customHeight="1">
      <c r="C19" s="28"/>
      <c r="D19" s="29"/>
      <c r="E19" s="31" t="s">
        <v>46</v>
      </c>
      <c r="F19" s="52">
        <v>332</v>
      </c>
      <c r="G19" s="52">
        <v>283</v>
      </c>
      <c r="H19" s="122">
        <f t="shared" si="0"/>
        <v>615</v>
      </c>
      <c r="I19" s="83"/>
      <c r="J19" s="52">
        <v>509</v>
      </c>
      <c r="K19" s="52">
        <v>262</v>
      </c>
      <c r="L19" s="52">
        <v>121</v>
      </c>
      <c r="M19" s="52">
        <v>76</v>
      </c>
      <c r="N19" s="52">
        <v>18</v>
      </c>
      <c r="O19" s="122">
        <f t="shared" si="1"/>
        <v>986</v>
      </c>
      <c r="P19" s="124">
        <f t="shared" si="2"/>
        <v>1601</v>
      </c>
    </row>
    <row r="20" spans="3:16" ht="30" customHeight="1">
      <c r="C20" s="28"/>
      <c r="D20" s="32" t="s">
        <v>47</v>
      </c>
      <c r="E20" s="33"/>
      <c r="F20" s="121">
        <f>SUM(F21:F24)</f>
        <v>11</v>
      </c>
      <c r="G20" s="121">
        <f>SUM(G21:G24)</f>
        <v>11</v>
      </c>
      <c r="H20" s="122">
        <f t="shared" si="0"/>
        <v>22</v>
      </c>
      <c r="I20" s="123"/>
      <c r="J20" s="121">
        <f>SUM(J21:J24)</f>
        <v>149</v>
      </c>
      <c r="K20" s="121">
        <f>SUM(K21:K24)</f>
        <v>133</v>
      </c>
      <c r="L20" s="121">
        <f>SUM(L21:L24)</f>
        <v>159</v>
      </c>
      <c r="M20" s="121">
        <f>SUM(M21:M24)</f>
        <v>147</v>
      </c>
      <c r="N20" s="121">
        <f>SUM(N21:N24)</f>
        <v>58</v>
      </c>
      <c r="O20" s="122">
        <f t="shared" si="1"/>
        <v>646</v>
      </c>
      <c r="P20" s="124">
        <f t="shared" si="2"/>
        <v>668</v>
      </c>
    </row>
    <row r="21" spans="3:16" ht="30" customHeight="1">
      <c r="C21" s="28"/>
      <c r="D21" s="29"/>
      <c r="E21" s="31" t="s">
        <v>48</v>
      </c>
      <c r="F21" s="52">
        <v>8</v>
      </c>
      <c r="G21" s="52">
        <v>7</v>
      </c>
      <c r="H21" s="122">
        <f t="shared" si="0"/>
        <v>15</v>
      </c>
      <c r="I21" s="83"/>
      <c r="J21" s="52">
        <v>116</v>
      </c>
      <c r="K21" s="52">
        <v>111</v>
      </c>
      <c r="L21" s="52">
        <v>143</v>
      </c>
      <c r="M21" s="52">
        <v>138</v>
      </c>
      <c r="N21" s="52">
        <v>53</v>
      </c>
      <c r="O21" s="122">
        <f t="shared" si="1"/>
        <v>561</v>
      </c>
      <c r="P21" s="124">
        <f t="shared" si="2"/>
        <v>576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4</v>
      </c>
      <c r="H22" s="122">
        <f t="shared" si="0"/>
        <v>7</v>
      </c>
      <c r="I22" s="83"/>
      <c r="J22" s="52">
        <v>33</v>
      </c>
      <c r="K22" s="52">
        <v>22</v>
      </c>
      <c r="L22" s="52">
        <v>16</v>
      </c>
      <c r="M22" s="52">
        <v>9</v>
      </c>
      <c r="N22" s="52">
        <v>5</v>
      </c>
      <c r="O22" s="122">
        <f t="shared" si="1"/>
        <v>85</v>
      </c>
      <c r="P22" s="124">
        <f t="shared" si="2"/>
        <v>92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1016</v>
      </c>
      <c r="G25" s="121">
        <f>SUM(G26:G28)</f>
        <v>1072</v>
      </c>
      <c r="H25" s="122">
        <f t="shared" si="0"/>
        <v>2088</v>
      </c>
      <c r="I25" s="123"/>
      <c r="J25" s="121">
        <f>SUM(J26:J28)</f>
        <v>1780</v>
      </c>
      <c r="K25" s="121">
        <f>SUM(K26:K28)</f>
        <v>1460</v>
      </c>
      <c r="L25" s="121">
        <f>SUM(L26:L28)</f>
        <v>834</v>
      </c>
      <c r="M25" s="121">
        <f>SUM(M26:M28)</f>
        <v>681</v>
      </c>
      <c r="N25" s="121">
        <f>SUM(N26:N28)</f>
        <v>291</v>
      </c>
      <c r="O25" s="122">
        <f t="shared" si="1"/>
        <v>5046</v>
      </c>
      <c r="P25" s="124">
        <f t="shared" si="2"/>
        <v>7134</v>
      </c>
    </row>
    <row r="26" spans="3:16" ht="30" customHeight="1">
      <c r="C26" s="28"/>
      <c r="D26" s="29"/>
      <c r="E26" s="34" t="s">
        <v>52</v>
      </c>
      <c r="F26" s="52">
        <v>970</v>
      </c>
      <c r="G26" s="52">
        <v>1039</v>
      </c>
      <c r="H26" s="122">
        <f t="shared" si="0"/>
        <v>2009</v>
      </c>
      <c r="I26" s="83"/>
      <c r="J26" s="52">
        <v>1730</v>
      </c>
      <c r="K26" s="52">
        <v>1432</v>
      </c>
      <c r="L26" s="52">
        <v>814</v>
      </c>
      <c r="M26" s="52">
        <v>664</v>
      </c>
      <c r="N26" s="52">
        <v>286</v>
      </c>
      <c r="O26" s="122">
        <f t="shared" si="1"/>
        <v>4926</v>
      </c>
      <c r="P26" s="124">
        <f t="shared" si="2"/>
        <v>6935</v>
      </c>
    </row>
    <row r="27" spans="3:16" ht="30" customHeight="1">
      <c r="C27" s="28"/>
      <c r="D27" s="29"/>
      <c r="E27" s="34" t="s">
        <v>53</v>
      </c>
      <c r="F27" s="52">
        <v>20</v>
      </c>
      <c r="G27" s="52">
        <v>20</v>
      </c>
      <c r="H27" s="122">
        <f t="shared" si="0"/>
        <v>40</v>
      </c>
      <c r="I27" s="83"/>
      <c r="J27" s="52">
        <v>20</v>
      </c>
      <c r="K27" s="52">
        <v>12</v>
      </c>
      <c r="L27" s="52">
        <v>10</v>
      </c>
      <c r="M27" s="52">
        <v>11</v>
      </c>
      <c r="N27" s="52">
        <v>2</v>
      </c>
      <c r="O27" s="122">
        <f t="shared" si="1"/>
        <v>55</v>
      </c>
      <c r="P27" s="124">
        <f t="shared" si="2"/>
        <v>95</v>
      </c>
    </row>
    <row r="28" spans="3:16" ht="30" customHeight="1">
      <c r="C28" s="28"/>
      <c r="D28" s="29"/>
      <c r="E28" s="34" t="s">
        <v>54</v>
      </c>
      <c r="F28" s="52">
        <v>26</v>
      </c>
      <c r="G28" s="52">
        <v>13</v>
      </c>
      <c r="H28" s="122">
        <f t="shared" si="0"/>
        <v>39</v>
      </c>
      <c r="I28" s="83"/>
      <c r="J28" s="52">
        <v>30</v>
      </c>
      <c r="K28" s="52">
        <v>16</v>
      </c>
      <c r="L28" s="52">
        <v>10</v>
      </c>
      <c r="M28" s="52">
        <v>6</v>
      </c>
      <c r="N28" s="52">
        <v>3</v>
      </c>
      <c r="O28" s="122">
        <f t="shared" si="1"/>
        <v>65</v>
      </c>
      <c r="P28" s="124">
        <f t="shared" si="2"/>
        <v>104</v>
      </c>
    </row>
    <row r="29" spans="3:16" ht="30" customHeight="1">
      <c r="C29" s="28"/>
      <c r="D29" s="36" t="s">
        <v>55</v>
      </c>
      <c r="E29" s="37"/>
      <c r="F29" s="52">
        <v>10</v>
      </c>
      <c r="G29" s="52">
        <v>13</v>
      </c>
      <c r="H29" s="122">
        <f t="shared" si="0"/>
        <v>23</v>
      </c>
      <c r="I29" s="83"/>
      <c r="J29" s="52">
        <v>89</v>
      </c>
      <c r="K29" s="52">
        <v>64</v>
      </c>
      <c r="L29" s="52">
        <v>57</v>
      </c>
      <c r="M29" s="52">
        <v>56</v>
      </c>
      <c r="N29" s="52">
        <v>18</v>
      </c>
      <c r="O29" s="122">
        <f t="shared" si="1"/>
        <v>284</v>
      </c>
      <c r="P29" s="124">
        <f t="shared" si="2"/>
        <v>307</v>
      </c>
    </row>
    <row r="30" spans="3:16" ht="30" customHeight="1" thickBot="1">
      <c r="C30" s="38"/>
      <c r="D30" s="39" t="s">
        <v>56</v>
      </c>
      <c r="E30" s="40"/>
      <c r="F30" s="54">
        <v>1233</v>
      </c>
      <c r="G30" s="54">
        <v>1209</v>
      </c>
      <c r="H30" s="125">
        <f t="shared" si="0"/>
        <v>2442</v>
      </c>
      <c r="I30" s="84"/>
      <c r="J30" s="54">
        <v>3312</v>
      </c>
      <c r="K30" s="54">
        <v>1829</v>
      </c>
      <c r="L30" s="54">
        <v>974</v>
      </c>
      <c r="M30" s="54">
        <v>809</v>
      </c>
      <c r="N30" s="54">
        <v>351</v>
      </c>
      <c r="O30" s="125">
        <f t="shared" si="1"/>
        <v>7275</v>
      </c>
      <c r="P30" s="126">
        <f t="shared" si="2"/>
        <v>9717</v>
      </c>
    </row>
    <row r="31" spans="3:16" ht="30" customHeight="1">
      <c r="C31" s="25" t="s">
        <v>57</v>
      </c>
      <c r="D31" s="41"/>
      <c r="E31" s="42"/>
      <c r="F31" s="117">
        <f>SUM(F32:F40)</f>
        <v>17</v>
      </c>
      <c r="G31" s="117">
        <f>SUM(G32:G40)</f>
        <v>15</v>
      </c>
      <c r="H31" s="118">
        <f t="shared" si="0"/>
        <v>32</v>
      </c>
      <c r="I31" s="119"/>
      <c r="J31" s="117">
        <f>SUM(J32:J40)</f>
        <v>1235</v>
      </c>
      <c r="K31" s="117">
        <f>SUM(K32:K40)</f>
        <v>849</v>
      </c>
      <c r="L31" s="117">
        <f>SUM(L32:L40)</f>
        <v>608</v>
      </c>
      <c r="M31" s="117">
        <f>SUM(M32:M40)</f>
        <v>574</v>
      </c>
      <c r="N31" s="117">
        <f>SUM(N32:N40)</f>
        <v>302</v>
      </c>
      <c r="O31" s="118">
        <f t="shared" si="1"/>
        <v>3568</v>
      </c>
      <c r="P31" s="120">
        <f t="shared" si="2"/>
        <v>3600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27">
        <f t="shared" si="0"/>
        <v>0</v>
      </c>
      <c r="I32" s="53"/>
      <c r="J32" s="87">
        <v>83</v>
      </c>
      <c r="K32" s="87">
        <v>151</v>
      </c>
      <c r="L32" s="87">
        <v>112</v>
      </c>
      <c r="M32" s="87">
        <v>88</v>
      </c>
      <c r="N32" s="87">
        <v>23</v>
      </c>
      <c r="O32" s="127">
        <f t="shared" si="1"/>
        <v>457</v>
      </c>
      <c r="P32" s="128">
        <f t="shared" si="2"/>
        <v>457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860</v>
      </c>
      <c r="K34" s="52">
        <v>489</v>
      </c>
      <c r="L34" s="52">
        <v>222</v>
      </c>
      <c r="M34" s="52">
        <v>119</v>
      </c>
      <c r="N34" s="52">
        <v>41</v>
      </c>
      <c r="O34" s="122">
        <f t="shared" si="1"/>
        <v>1731</v>
      </c>
      <c r="P34" s="124">
        <f t="shared" si="2"/>
        <v>1731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21">
        <f t="shared" si="0"/>
        <v>0</v>
      </c>
      <c r="I35" s="83"/>
      <c r="J35" s="52">
        <v>41</v>
      </c>
      <c r="K35" s="52">
        <v>34</v>
      </c>
      <c r="L35" s="52">
        <v>37</v>
      </c>
      <c r="M35" s="52">
        <v>27</v>
      </c>
      <c r="N35" s="52">
        <v>23</v>
      </c>
      <c r="O35" s="122">
        <f t="shared" si="1"/>
        <v>162</v>
      </c>
      <c r="P35" s="124">
        <f t="shared" si="2"/>
        <v>162</v>
      </c>
    </row>
    <row r="36" spans="3:16" ht="30" customHeight="1">
      <c r="C36" s="28"/>
      <c r="D36" s="36" t="s">
        <v>61</v>
      </c>
      <c r="E36" s="37"/>
      <c r="F36" s="52">
        <v>17</v>
      </c>
      <c r="G36" s="52">
        <v>14</v>
      </c>
      <c r="H36" s="121">
        <f t="shared" si="0"/>
        <v>31</v>
      </c>
      <c r="I36" s="83"/>
      <c r="J36" s="52">
        <v>102</v>
      </c>
      <c r="K36" s="52">
        <v>63</v>
      </c>
      <c r="L36" s="52">
        <v>53</v>
      </c>
      <c r="M36" s="52">
        <v>24</v>
      </c>
      <c r="N36" s="52">
        <v>3</v>
      </c>
      <c r="O36" s="122">
        <f t="shared" si="1"/>
        <v>245</v>
      </c>
      <c r="P36" s="124">
        <f t="shared" si="2"/>
        <v>276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143</v>
      </c>
      <c r="K37" s="52">
        <v>104</v>
      </c>
      <c r="L37" s="52">
        <v>92</v>
      </c>
      <c r="M37" s="52">
        <v>56</v>
      </c>
      <c r="N37" s="52">
        <v>30</v>
      </c>
      <c r="O37" s="122">
        <f t="shared" si="1"/>
        <v>425</v>
      </c>
      <c r="P37" s="124">
        <f t="shared" si="2"/>
        <v>426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185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3</v>
      </c>
      <c r="L39" s="52">
        <v>90</v>
      </c>
      <c r="M39" s="52">
        <v>250</v>
      </c>
      <c r="N39" s="52">
        <v>177</v>
      </c>
      <c r="O39" s="122">
        <f t="shared" si="1"/>
        <v>521</v>
      </c>
      <c r="P39" s="124">
        <f t="shared" si="2"/>
        <v>521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29">
        <f t="shared" si="0"/>
        <v>0</v>
      </c>
      <c r="I40" s="55"/>
      <c r="J40" s="88">
        <v>5</v>
      </c>
      <c r="K40" s="88">
        <v>5</v>
      </c>
      <c r="L40" s="88">
        <v>2</v>
      </c>
      <c r="M40" s="88">
        <v>10</v>
      </c>
      <c r="N40" s="88">
        <v>5</v>
      </c>
      <c r="O40" s="129">
        <f t="shared" si="1"/>
        <v>27</v>
      </c>
      <c r="P40" s="130">
        <f t="shared" si="2"/>
        <v>27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154</v>
      </c>
      <c r="K41" s="117">
        <f>SUM(K42:K45)</f>
        <v>141</v>
      </c>
      <c r="L41" s="117">
        <f>SUM(L42:L45)</f>
        <v>426</v>
      </c>
      <c r="M41" s="117">
        <f>SUM(M42:M45)</f>
        <v>913</v>
      </c>
      <c r="N41" s="117">
        <f>SUM(N42:N45)</f>
        <v>560</v>
      </c>
      <c r="O41" s="118">
        <f t="shared" si="1"/>
        <v>2194</v>
      </c>
      <c r="P41" s="120">
        <f t="shared" si="2"/>
        <v>2194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8</v>
      </c>
      <c r="L42" s="52">
        <v>203</v>
      </c>
      <c r="M42" s="52">
        <v>523</v>
      </c>
      <c r="N42" s="52">
        <v>335</v>
      </c>
      <c r="O42" s="132">
        <f t="shared" si="1"/>
        <v>1072</v>
      </c>
      <c r="P42" s="124">
        <f t="shared" si="2"/>
        <v>1072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145</v>
      </c>
      <c r="K43" s="52">
        <v>123</v>
      </c>
      <c r="L43" s="52">
        <v>181</v>
      </c>
      <c r="M43" s="52">
        <v>222</v>
      </c>
      <c r="N43" s="52">
        <v>99</v>
      </c>
      <c r="O43" s="132">
        <f t="shared" si="1"/>
        <v>770</v>
      </c>
      <c r="P43" s="124">
        <f t="shared" si="2"/>
        <v>770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16</v>
      </c>
      <c r="N44" s="52">
        <v>5</v>
      </c>
      <c r="O44" s="132">
        <f t="shared" si="1"/>
        <v>28</v>
      </c>
      <c r="P44" s="124">
        <f t="shared" si="2"/>
        <v>28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6</v>
      </c>
      <c r="K45" s="54">
        <v>9</v>
      </c>
      <c r="L45" s="54">
        <v>36</v>
      </c>
      <c r="M45" s="54">
        <v>152</v>
      </c>
      <c r="N45" s="54">
        <v>121</v>
      </c>
      <c r="O45" s="134">
        <f t="shared" si="1"/>
        <v>324</v>
      </c>
      <c r="P45" s="126">
        <f t="shared" si="2"/>
        <v>324</v>
      </c>
    </row>
    <row r="46" spans="3:16" ht="30" customHeight="1" thickBot="1">
      <c r="C46" s="188" t="s">
        <v>70</v>
      </c>
      <c r="D46" s="189"/>
      <c r="E46" s="190"/>
      <c r="F46" s="135">
        <f>SUM(F10,F31,F41)</f>
        <v>2787</v>
      </c>
      <c r="G46" s="135">
        <f>SUM(G10,G31,G41)</f>
        <v>2808</v>
      </c>
      <c r="H46" s="136">
        <f t="shared" si="0"/>
        <v>5595</v>
      </c>
      <c r="I46" s="137"/>
      <c r="J46" s="135">
        <f>SUM(J10,J31,J41)</f>
        <v>11395</v>
      </c>
      <c r="K46" s="135">
        <f>SUM(K10,K31,K41)</f>
        <v>7281</v>
      </c>
      <c r="L46" s="135">
        <f>SUM(L10,L31,L41)</f>
        <v>4576</v>
      </c>
      <c r="M46" s="135">
        <f>SUM(M10,M31,M41)</f>
        <v>4536</v>
      </c>
      <c r="N46" s="135">
        <f>SUM(N10,N31,N41)</f>
        <v>2317</v>
      </c>
      <c r="O46" s="136">
        <f t="shared" si="1"/>
        <v>30105</v>
      </c>
      <c r="P46" s="138">
        <f t="shared" si="2"/>
        <v>35700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2379416</v>
      </c>
      <c r="G48" s="117">
        <f>SUM(G49,G55,G58,G63,G67,G68)</f>
        <v>3348918</v>
      </c>
      <c r="H48" s="118">
        <f t="shared" si="0"/>
        <v>5728334</v>
      </c>
      <c r="I48" s="119"/>
      <c r="J48" s="117">
        <f>SUM(J49,J55,J58,J63,J67,J68)</f>
        <v>29897241</v>
      </c>
      <c r="K48" s="117">
        <f>SUM(K49,K55,K58,K63,K67,K68)</f>
        <v>21536159</v>
      </c>
      <c r="L48" s="117">
        <f>SUM(L49,L55,L58,L63,L67,L68)</f>
        <v>16953915</v>
      </c>
      <c r="M48" s="117">
        <f>SUM(M49,M55,M58,M63,M67,M68)</f>
        <v>17726379</v>
      </c>
      <c r="N48" s="117">
        <f>SUM(N49,N55,N58,N63,N67,N68)</f>
        <v>9040349</v>
      </c>
      <c r="O48" s="118">
        <f t="shared" si="1"/>
        <v>95154043</v>
      </c>
      <c r="P48" s="120">
        <f t="shared" si="2"/>
        <v>100882377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307702</v>
      </c>
      <c r="G49" s="121">
        <f>SUM(G50:G54)</f>
        <v>573013</v>
      </c>
      <c r="H49" s="122">
        <f t="shared" si="0"/>
        <v>880715</v>
      </c>
      <c r="I49" s="123"/>
      <c r="J49" s="121">
        <f>SUM(J50:J54)</f>
        <v>6509515</v>
      </c>
      <c r="K49" s="121">
        <f>SUM(K50:K54)</f>
        <v>3974252</v>
      </c>
      <c r="L49" s="121">
        <f>SUM(L50:L54)</f>
        <v>2942922</v>
      </c>
      <c r="M49" s="121">
        <f>SUM(M50:M54)</f>
        <v>3539578</v>
      </c>
      <c r="N49" s="121">
        <f>SUM(N50:N54)</f>
        <v>3093562</v>
      </c>
      <c r="O49" s="122">
        <f t="shared" si="1"/>
        <v>20059829</v>
      </c>
      <c r="P49" s="124">
        <f t="shared" si="2"/>
        <v>20940544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4108337</v>
      </c>
      <c r="K50" s="52">
        <v>2226087</v>
      </c>
      <c r="L50" s="52">
        <v>1764843</v>
      </c>
      <c r="M50" s="52">
        <v>2063711</v>
      </c>
      <c r="N50" s="52">
        <v>1740725</v>
      </c>
      <c r="O50" s="132">
        <f t="shared" si="1"/>
        <v>11903703</v>
      </c>
      <c r="P50" s="124">
        <f t="shared" si="2"/>
        <v>11903703</v>
      </c>
    </row>
    <row r="51" spans="3:16" ht="30" customHeight="1">
      <c r="C51" s="28"/>
      <c r="D51" s="29"/>
      <c r="E51" s="31" t="s">
        <v>40</v>
      </c>
      <c r="F51" s="52">
        <v>1141</v>
      </c>
      <c r="G51" s="52">
        <v>923</v>
      </c>
      <c r="H51" s="122">
        <f t="shared" si="0"/>
        <v>2064</v>
      </c>
      <c r="I51" s="83"/>
      <c r="J51" s="52">
        <v>13876</v>
      </c>
      <c r="K51" s="52">
        <v>50697</v>
      </c>
      <c r="L51" s="52">
        <v>96945</v>
      </c>
      <c r="M51" s="52">
        <v>272670</v>
      </c>
      <c r="N51" s="52">
        <v>461079</v>
      </c>
      <c r="O51" s="132">
        <f t="shared" si="1"/>
        <v>895267</v>
      </c>
      <c r="P51" s="124">
        <f t="shared" si="2"/>
        <v>897331</v>
      </c>
    </row>
    <row r="52" spans="3:16" ht="30" customHeight="1">
      <c r="C52" s="28"/>
      <c r="D52" s="29"/>
      <c r="E52" s="31" t="s">
        <v>41</v>
      </c>
      <c r="F52" s="52">
        <v>141711</v>
      </c>
      <c r="G52" s="52">
        <v>244123</v>
      </c>
      <c r="H52" s="122">
        <f t="shared" si="0"/>
        <v>385834</v>
      </c>
      <c r="I52" s="83"/>
      <c r="J52" s="52">
        <v>946945</v>
      </c>
      <c r="K52" s="52">
        <v>667141</v>
      </c>
      <c r="L52" s="52">
        <v>438351</v>
      </c>
      <c r="M52" s="52">
        <v>611360</v>
      </c>
      <c r="N52" s="52">
        <v>572086</v>
      </c>
      <c r="O52" s="132">
        <f t="shared" si="1"/>
        <v>3235883</v>
      </c>
      <c r="P52" s="124">
        <f t="shared" si="2"/>
        <v>3621717</v>
      </c>
    </row>
    <row r="53" spans="3:16" ht="30" customHeight="1">
      <c r="C53" s="28"/>
      <c r="D53" s="29"/>
      <c r="E53" s="31" t="s">
        <v>42</v>
      </c>
      <c r="F53" s="52">
        <v>97673</v>
      </c>
      <c r="G53" s="52">
        <v>268918</v>
      </c>
      <c r="H53" s="122">
        <f t="shared" si="0"/>
        <v>366591</v>
      </c>
      <c r="I53" s="83"/>
      <c r="J53" s="52">
        <v>708367</v>
      </c>
      <c r="K53" s="52">
        <v>447283</v>
      </c>
      <c r="L53" s="52">
        <v>271776</v>
      </c>
      <c r="M53" s="52">
        <v>243888</v>
      </c>
      <c r="N53" s="52">
        <v>126415</v>
      </c>
      <c r="O53" s="132">
        <f t="shared" si="1"/>
        <v>1797729</v>
      </c>
      <c r="P53" s="124">
        <f t="shared" si="2"/>
        <v>2164320</v>
      </c>
    </row>
    <row r="54" spans="3:16" ht="30" customHeight="1">
      <c r="C54" s="28"/>
      <c r="D54" s="29"/>
      <c r="E54" s="31" t="s">
        <v>43</v>
      </c>
      <c r="F54" s="52">
        <v>67177</v>
      </c>
      <c r="G54" s="52">
        <v>59049</v>
      </c>
      <c r="H54" s="122">
        <f t="shared" si="0"/>
        <v>126226</v>
      </c>
      <c r="I54" s="83"/>
      <c r="J54" s="52">
        <v>731990</v>
      </c>
      <c r="K54" s="52">
        <v>583044</v>
      </c>
      <c r="L54" s="52">
        <v>371007</v>
      </c>
      <c r="M54" s="52">
        <v>347949</v>
      </c>
      <c r="N54" s="52">
        <v>193257</v>
      </c>
      <c r="O54" s="132">
        <f t="shared" si="1"/>
        <v>2227247</v>
      </c>
      <c r="P54" s="124">
        <f t="shared" si="2"/>
        <v>2353473</v>
      </c>
    </row>
    <row r="55" spans="3:16" ht="30" customHeight="1">
      <c r="C55" s="28"/>
      <c r="D55" s="32" t="s">
        <v>44</v>
      </c>
      <c r="E55" s="33"/>
      <c r="F55" s="121">
        <f>SUM(F56:F57)</f>
        <v>822567</v>
      </c>
      <c r="G55" s="121">
        <f>SUM(G56:G57)</f>
        <v>1285294</v>
      </c>
      <c r="H55" s="122">
        <f t="shared" si="0"/>
        <v>2107861</v>
      </c>
      <c r="I55" s="123"/>
      <c r="J55" s="121">
        <f>SUM(J56:J57)</f>
        <v>15232925</v>
      </c>
      <c r="K55" s="121">
        <f>SUM(K56:K57)</f>
        <v>10946149</v>
      </c>
      <c r="L55" s="121">
        <f>SUM(L56:L57)</f>
        <v>7138293</v>
      </c>
      <c r="M55" s="121">
        <f>SUM(M56:M57)</f>
        <v>7034634</v>
      </c>
      <c r="N55" s="121">
        <f>SUM(N56:N57)</f>
        <v>3329268</v>
      </c>
      <c r="O55" s="122">
        <f t="shared" si="1"/>
        <v>43681269</v>
      </c>
      <c r="P55" s="124">
        <f t="shared" si="2"/>
        <v>45789130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12344247</v>
      </c>
      <c r="K56" s="52">
        <v>9050946</v>
      </c>
      <c r="L56" s="52">
        <v>6033906</v>
      </c>
      <c r="M56" s="52">
        <v>6180478</v>
      </c>
      <c r="N56" s="52">
        <v>3071937</v>
      </c>
      <c r="O56" s="122">
        <f t="shared" si="1"/>
        <v>36681514</v>
      </c>
      <c r="P56" s="124">
        <f t="shared" si="2"/>
        <v>36681514</v>
      </c>
    </row>
    <row r="57" spans="3:16" ht="30" customHeight="1">
      <c r="C57" s="28"/>
      <c r="D57" s="29"/>
      <c r="E57" s="31" t="s">
        <v>46</v>
      </c>
      <c r="F57" s="52">
        <v>822567</v>
      </c>
      <c r="G57" s="52">
        <v>1285294</v>
      </c>
      <c r="H57" s="122">
        <f t="shared" si="0"/>
        <v>2107861</v>
      </c>
      <c r="I57" s="83"/>
      <c r="J57" s="52">
        <v>2888678</v>
      </c>
      <c r="K57" s="52">
        <v>1895203</v>
      </c>
      <c r="L57" s="52">
        <v>1104387</v>
      </c>
      <c r="M57" s="52">
        <v>854156</v>
      </c>
      <c r="N57" s="52">
        <v>257331</v>
      </c>
      <c r="O57" s="122">
        <f t="shared" si="1"/>
        <v>6999755</v>
      </c>
      <c r="P57" s="124">
        <f t="shared" si="2"/>
        <v>9107616</v>
      </c>
    </row>
    <row r="58" spans="3:16" ht="30" customHeight="1">
      <c r="C58" s="28"/>
      <c r="D58" s="32" t="s">
        <v>47</v>
      </c>
      <c r="E58" s="33"/>
      <c r="F58" s="121">
        <f>SUM(F59:F62)</f>
        <v>32174</v>
      </c>
      <c r="G58" s="121">
        <f>SUM(G59:G62)</f>
        <v>42310</v>
      </c>
      <c r="H58" s="122">
        <f t="shared" si="0"/>
        <v>74484</v>
      </c>
      <c r="I58" s="123"/>
      <c r="J58" s="121">
        <f>SUM(J59:J62)</f>
        <v>922656</v>
      </c>
      <c r="K58" s="121">
        <f>SUM(K59:K62)</f>
        <v>1033697</v>
      </c>
      <c r="L58" s="121">
        <f>SUM(L59:L62)</f>
        <v>2680157</v>
      </c>
      <c r="M58" s="121">
        <f>SUM(M59:M62)</f>
        <v>3250204</v>
      </c>
      <c r="N58" s="121">
        <f>SUM(N59:N62)</f>
        <v>955459</v>
      </c>
      <c r="O58" s="122">
        <f t="shared" si="1"/>
        <v>8842173</v>
      </c>
      <c r="P58" s="124">
        <f t="shared" si="2"/>
        <v>8916657</v>
      </c>
    </row>
    <row r="59" spans="3:16" ht="30" customHeight="1">
      <c r="C59" s="28"/>
      <c r="D59" s="29"/>
      <c r="E59" s="31" t="s">
        <v>48</v>
      </c>
      <c r="F59" s="52">
        <v>24298</v>
      </c>
      <c r="G59" s="52">
        <v>26252</v>
      </c>
      <c r="H59" s="122">
        <f t="shared" si="0"/>
        <v>50550</v>
      </c>
      <c r="I59" s="83"/>
      <c r="J59" s="52">
        <v>718300</v>
      </c>
      <c r="K59" s="52">
        <v>888775</v>
      </c>
      <c r="L59" s="52">
        <v>2490569</v>
      </c>
      <c r="M59" s="52">
        <v>3141673</v>
      </c>
      <c r="N59" s="52">
        <v>891372</v>
      </c>
      <c r="O59" s="122">
        <f t="shared" si="1"/>
        <v>8130689</v>
      </c>
      <c r="P59" s="124">
        <f t="shared" si="2"/>
        <v>8181239</v>
      </c>
    </row>
    <row r="60" spans="3:16" ht="30" customHeight="1">
      <c r="C60" s="28"/>
      <c r="D60" s="29"/>
      <c r="E60" s="34" t="s">
        <v>49</v>
      </c>
      <c r="F60" s="52">
        <v>7876</v>
      </c>
      <c r="G60" s="52">
        <v>16058</v>
      </c>
      <c r="H60" s="122">
        <f t="shared" si="0"/>
        <v>23934</v>
      </c>
      <c r="I60" s="83"/>
      <c r="J60" s="52">
        <v>204356</v>
      </c>
      <c r="K60" s="52">
        <v>144922</v>
      </c>
      <c r="L60" s="52">
        <v>189588</v>
      </c>
      <c r="M60" s="52">
        <v>108531</v>
      </c>
      <c r="N60" s="52">
        <v>64087</v>
      </c>
      <c r="O60" s="122">
        <f t="shared" si="1"/>
        <v>711484</v>
      </c>
      <c r="P60" s="124">
        <f t="shared" si="2"/>
        <v>735418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572548</v>
      </c>
      <c r="G63" s="121">
        <f>SUM(G64)</f>
        <v>775588</v>
      </c>
      <c r="H63" s="122">
        <f t="shared" si="0"/>
        <v>1348136</v>
      </c>
      <c r="I63" s="123"/>
      <c r="J63" s="121">
        <f>SUM(J64)</f>
        <v>1460857</v>
      </c>
      <c r="K63" s="121">
        <f>SUM(K64)</f>
        <v>1964599</v>
      </c>
      <c r="L63" s="121">
        <f>SUM(L64)</f>
        <v>1365958</v>
      </c>
      <c r="M63" s="121">
        <f>SUM(M64)</f>
        <v>1172329</v>
      </c>
      <c r="N63" s="121">
        <f>SUM(N64)</f>
        <v>618566</v>
      </c>
      <c r="O63" s="122">
        <f t="shared" si="1"/>
        <v>6582309</v>
      </c>
      <c r="P63" s="124">
        <f t="shared" si="2"/>
        <v>7930445</v>
      </c>
    </row>
    <row r="64" spans="3:16" ht="30" customHeight="1">
      <c r="C64" s="28"/>
      <c r="D64" s="29"/>
      <c r="E64" s="34" t="s">
        <v>52</v>
      </c>
      <c r="F64" s="52">
        <v>572548</v>
      </c>
      <c r="G64" s="52">
        <v>775588</v>
      </c>
      <c r="H64" s="122">
        <f t="shared" si="0"/>
        <v>1348136</v>
      </c>
      <c r="I64" s="83"/>
      <c r="J64" s="52">
        <v>1460857</v>
      </c>
      <c r="K64" s="52">
        <v>1964599</v>
      </c>
      <c r="L64" s="52">
        <v>1365958</v>
      </c>
      <c r="M64" s="52">
        <v>1172329</v>
      </c>
      <c r="N64" s="52">
        <v>618566</v>
      </c>
      <c r="O64" s="122">
        <f t="shared" si="1"/>
        <v>6582309</v>
      </c>
      <c r="P64" s="124">
        <f t="shared" si="2"/>
        <v>7930445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81571</v>
      </c>
      <c r="G67" s="52">
        <v>131471</v>
      </c>
      <c r="H67" s="122">
        <f t="shared" si="0"/>
        <v>213042</v>
      </c>
      <c r="I67" s="83"/>
      <c r="J67" s="52">
        <v>1536288</v>
      </c>
      <c r="K67" s="52">
        <v>1280259</v>
      </c>
      <c r="L67" s="52">
        <v>1244349</v>
      </c>
      <c r="M67" s="52">
        <v>1441758</v>
      </c>
      <c r="N67" s="52">
        <v>498059</v>
      </c>
      <c r="O67" s="122">
        <f t="shared" si="1"/>
        <v>6000713</v>
      </c>
      <c r="P67" s="124">
        <f t="shared" si="2"/>
        <v>6213755</v>
      </c>
    </row>
    <row r="68" spans="3:16" ht="30" customHeight="1" thickBot="1">
      <c r="C68" s="38"/>
      <c r="D68" s="39" t="s">
        <v>56</v>
      </c>
      <c r="E68" s="40"/>
      <c r="F68" s="54">
        <v>562854</v>
      </c>
      <c r="G68" s="54">
        <v>541242</v>
      </c>
      <c r="H68" s="125">
        <f t="shared" si="0"/>
        <v>1104096</v>
      </c>
      <c r="I68" s="84"/>
      <c r="J68" s="54">
        <v>4235000</v>
      </c>
      <c r="K68" s="54">
        <v>2337203</v>
      </c>
      <c r="L68" s="54">
        <v>1582236</v>
      </c>
      <c r="M68" s="54">
        <v>1287876</v>
      </c>
      <c r="N68" s="54">
        <v>545435</v>
      </c>
      <c r="O68" s="125">
        <f t="shared" si="1"/>
        <v>9987750</v>
      </c>
      <c r="P68" s="126">
        <f t="shared" si="2"/>
        <v>11091846</v>
      </c>
    </row>
    <row r="69" spans="3:16" ht="30" customHeight="1">
      <c r="C69" s="25" t="s">
        <v>57</v>
      </c>
      <c r="D69" s="41"/>
      <c r="E69" s="42"/>
      <c r="F69" s="117">
        <f>SUM(F70:F78)</f>
        <v>89436</v>
      </c>
      <c r="G69" s="117">
        <f>SUM(G70:G78)</f>
        <v>148635</v>
      </c>
      <c r="H69" s="118">
        <f t="shared" si="0"/>
        <v>238071</v>
      </c>
      <c r="I69" s="119"/>
      <c r="J69" s="117">
        <f>SUM(J70:J78)</f>
        <v>12238312</v>
      </c>
      <c r="K69" s="117">
        <f>SUM(K70:K78)</f>
        <v>11337824</v>
      </c>
      <c r="L69" s="117">
        <f>SUM(L70:L78)</f>
        <v>12578399</v>
      </c>
      <c r="M69" s="117">
        <f>SUM(M70:M78)</f>
        <v>15480153</v>
      </c>
      <c r="N69" s="117">
        <f>SUM(N70:N78)</f>
        <v>9313414</v>
      </c>
      <c r="O69" s="118">
        <f t="shared" si="1"/>
        <v>60948102</v>
      </c>
      <c r="P69" s="120">
        <f t="shared" si="2"/>
        <v>61186173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27">
        <f t="shared" si="0"/>
        <v>0</v>
      </c>
      <c r="I70" s="53"/>
      <c r="J70" s="87">
        <v>648229</v>
      </c>
      <c r="K70" s="87">
        <v>1941573</v>
      </c>
      <c r="L70" s="87">
        <v>2229082</v>
      </c>
      <c r="M70" s="87">
        <v>2092461</v>
      </c>
      <c r="N70" s="87">
        <v>593548</v>
      </c>
      <c r="O70" s="127">
        <f t="shared" si="1"/>
        <v>7504893</v>
      </c>
      <c r="P70" s="128">
        <f t="shared" si="2"/>
        <v>7504893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5798228</v>
      </c>
      <c r="K72" s="52">
        <v>4493112</v>
      </c>
      <c r="L72" s="52">
        <v>2759921</v>
      </c>
      <c r="M72" s="52">
        <v>2007538</v>
      </c>
      <c r="N72" s="52">
        <v>813937</v>
      </c>
      <c r="O72" s="122">
        <f t="shared" si="1"/>
        <v>15872736</v>
      </c>
      <c r="P72" s="124">
        <f t="shared" si="2"/>
        <v>15872736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21">
        <f t="shared" si="0"/>
        <v>0</v>
      </c>
      <c r="I73" s="83"/>
      <c r="J73" s="52">
        <v>424874</v>
      </c>
      <c r="K73" s="52">
        <v>445852</v>
      </c>
      <c r="L73" s="52">
        <v>725065</v>
      </c>
      <c r="M73" s="52">
        <v>524331</v>
      </c>
      <c r="N73" s="52">
        <v>568458</v>
      </c>
      <c r="O73" s="122">
        <f t="shared" si="1"/>
        <v>2688580</v>
      </c>
      <c r="P73" s="124">
        <f t="shared" si="2"/>
        <v>2688580</v>
      </c>
    </row>
    <row r="74" spans="3:16" ht="30" customHeight="1">
      <c r="C74" s="28"/>
      <c r="D74" s="36" t="s">
        <v>61</v>
      </c>
      <c r="E74" s="37"/>
      <c r="F74" s="52">
        <v>89436</v>
      </c>
      <c r="G74" s="52">
        <v>122744</v>
      </c>
      <c r="H74" s="121">
        <f t="shared" si="0"/>
        <v>212180</v>
      </c>
      <c r="I74" s="83"/>
      <c r="J74" s="52">
        <v>1433958</v>
      </c>
      <c r="K74" s="52">
        <v>1263973</v>
      </c>
      <c r="L74" s="52">
        <v>1422229</v>
      </c>
      <c r="M74" s="52">
        <v>708999</v>
      </c>
      <c r="N74" s="52">
        <v>104257</v>
      </c>
      <c r="O74" s="122">
        <f t="shared" si="1"/>
        <v>4933416</v>
      </c>
      <c r="P74" s="124">
        <f t="shared" si="2"/>
        <v>5145596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25891</v>
      </c>
      <c r="H75" s="121">
        <f aca="true" t="shared" si="3" ref="H75:H84">SUM(F75:G75)</f>
        <v>25891</v>
      </c>
      <c r="I75" s="53"/>
      <c r="J75" s="52">
        <v>3826057</v>
      </c>
      <c r="K75" s="52">
        <v>3003169</v>
      </c>
      <c r="L75" s="52">
        <v>2696201</v>
      </c>
      <c r="M75" s="52">
        <v>1577310</v>
      </c>
      <c r="N75" s="52">
        <v>915685</v>
      </c>
      <c r="O75" s="122">
        <f aca="true" t="shared" si="4" ref="O75:O84">SUM(I75:N75)</f>
        <v>12018422</v>
      </c>
      <c r="P75" s="124">
        <f aca="true" t="shared" si="5" ref="P75:P84">SUM(O75,H75)</f>
        <v>12044313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185"/>
      <c r="F77" s="52">
        <v>0</v>
      </c>
      <c r="G77" s="52">
        <v>0</v>
      </c>
      <c r="H77" s="122">
        <f t="shared" si="3"/>
        <v>0</v>
      </c>
      <c r="I77" s="53"/>
      <c r="J77" s="52">
        <v>27563</v>
      </c>
      <c r="K77" s="52">
        <v>89437</v>
      </c>
      <c r="L77" s="52">
        <v>2691678</v>
      </c>
      <c r="M77" s="52">
        <v>8239533</v>
      </c>
      <c r="N77" s="52">
        <v>6124928</v>
      </c>
      <c r="O77" s="122">
        <f t="shared" si="4"/>
        <v>17173139</v>
      </c>
      <c r="P77" s="124">
        <f t="shared" si="5"/>
        <v>17173139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29">
        <f t="shared" si="3"/>
        <v>0</v>
      </c>
      <c r="I78" s="55"/>
      <c r="J78" s="88">
        <v>79403</v>
      </c>
      <c r="K78" s="88">
        <v>100708</v>
      </c>
      <c r="L78" s="88">
        <v>54223</v>
      </c>
      <c r="M78" s="88">
        <v>329981</v>
      </c>
      <c r="N78" s="88">
        <v>192601</v>
      </c>
      <c r="O78" s="129">
        <f t="shared" si="4"/>
        <v>756916</v>
      </c>
      <c r="P78" s="130">
        <f t="shared" si="5"/>
        <v>756916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4159863</v>
      </c>
      <c r="K79" s="117">
        <f>SUM(K80:K83)</f>
        <v>4147994</v>
      </c>
      <c r="L79" s="117">
        <f>SUM(L80:L83)</f>
        <v>12678803</v>
      </c>
      <c r="M79" s="117">
        <f>SUM(M80:M83)</f>
        <v>29659308</v>
      </c>
      <c r="N79" s="117">
        <f>SUM(N80:N83)</f>
        <v>19537611</v>
      </c>
      <c r="O79" s="118">
        <f t="shared" si="4"/>
        <v>70183579</v>
      </c>
      <c r="P79" s="120">
        <f t="shared" si="5"/>
        <v>70183579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69754</v>
      </c>
      <c r="K80" s="52">
        <v>184014</v>
      </c>
      <c r="L80" s="52">
        <v>5463681</v>
      </c>
      <c r="M80" s="52">
        <v>15571836</v>
      </c>
      <c r="N80" s="52">
        <v>10745611</v>
      </c>
      <c r="O80" s="132">
        <f t="shared" si="4"/>
        <v>32034896</v>
      </c>
      <c r="P80" s="124">
        <f t="shared" si="5"/>
        <v>32034896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3980770</v>
      </c>
      <c r="K81" s="52">
        <v>3681249</v>
      </c>
      <c r="L81" s="52">
        <v>5742044</v>
      </c>
      <c r="M81" s="52">
        <v>7713696</v>
      </c>
      <c r="N81" s="52">
        <v>3586344</v>
      </c>
      <c r="O81" s="132">
        <f t="shared" si="4"/>
        <v>24704103</v>
      </c>
      <c r="P81" s="124">
        <f t="shared" si="5"/>
        <v>24704103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26375</v>
      </c>
      <c r="L82" s="52">
        <v>190780</v>
      </c>
      <c r="M82" s="52">
        <v>507110</v>
      </c>
      <c r="N82" s="52">
        <v>184461</v>
      </c>
      <c r="O82" s="132">
        <f t="shared" si="4"/>
        <v>908726</v>
      </c>
      <c r="P82" s="124">
        <f t="shared" si="5"/>
        <v>908726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109339</v>
      </c>
      <c r="K83" s="54">
        <v>256356</v>
      </c>
      <c r="L83" s="54">
        <v>1282298</v>
      </c>
      <c r="M83" s="54">
        <v>5866666</v>
      </c>
      <c r="N83" s="54">
        <v>5021195</v>
      </c>
      <c r="O83" s="134">
        <f t="shared" si="4"/>
        <v>12535854</v>
      </c>
      <c r="P83" s="126">
        <f t="shared" si="5"/>
        <v>12535854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2468852</v>
      </c>
      <c r="G84" s="135">
        <f>SUM(G48,G69,G79)</f>
        <v>3497553</v>
      </c>
      <c r="H84" s="136">
        <f t="shared" si="3"/>
        <v>5966405</v>
      </c>
      <c r="I84" s="137"/>
      <c r="J84" s="135">
        <f>SUM(J48,J69,J79)</f>
        <v>46295416</v>
      </c>
      <c r="K84" s="135">
        <f>SUM(K48,K69,K79)</f>
        <v>37021977</v>
      </c>
      <c r="L84" s="135">
        <f>SUM(L48,L69,L79)</f>
        <v>42211117</v>
      </c>
      <c r="M84" s="135">
        <f>SUM(M48,M69,M79)</f>
        <v>62865840</v>
      </c>
      <c r="N84" s="135">
        <f>SUM(N48,N69,N79)</f>
        <v>37891374</v>
      </c>
      <c r="O84" s="136">
        <f t="shared" si="4"/>
        <v>226285724</v>
      </c>
      <c r="P84" s="138">
        <f t="shared" si="5"/>
        <v>232252129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99"/>
      <c r="O1" s="4"/>
    </row>
    <row r="2" spans="5:16" ht="30" customHeight="1">
      <c r="E2" s="5"/>
      <c r="G2" s="156" t="s">
        <v>91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0" t="s">
        <v>7</v>
      </c>
      <c r="G8" s="100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27672135</v>
      </c>
      <c r="G10" s="117">
        <f>SUM(G11,G17,G20,G25,G29,G30)</f>
        <v>35044169</v>
      </c>
      <c r="H10" s="118">
        <f>SUM(F10:G10)</f>
        <v>62716304</v>
      </c>
      <c r="I10" s="119"/>
      <c r="J10" s="117">
        <f>SUM(J11,J17,J20,J25,J29,J30)</f>
        <v>302174182</v>
      </c>
      <c r="K10" s="117">
        <f>SUM(K11,K17,K20,K25,K29,K30)</f>
        <v>217299845</v>
      </c>
      <c r="L10" s="117">
        <f>SUM(L11,L17,L20,L25,L29,L30)</f>
        <v>171144335</v>
      </c>
      <c r="M10" s="117">
        <f>SUM(M11,M17,M20,M25,M29,M30)</f>
        <v>178462475</v>
      </c>
      <c r="N10" s="117">
        <f>SUM(N11,N17,N20,N25,N29,N30)</f>
        <v>91107057</v>
      </c>
      <c r="O10" s="118">
        <f>SUM(I10:N10)</f>
        <v>960187894</v>
      </c>
      <c r="P10" s="120">
        <f>SUM(O10,H10)</f>
        <v>1022904198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3077020</v>
      </c>
      <c r="G11" s="121">
        <f>SUM(G12:G16)</f>
        <v>5730130</v>
      </c>
      <c r="H11" s="122">
        <f aca="true" t="shared" si="0" ref="H11:H74">SUM(F11:G11)</f>
        <v>8807150</v>
      </c>
      <c r="I11" s="123"/>
      <c r="J11" s="121">
        <f>SUM(J12:J16)</f>
        <v>65126362</v>
      </c>
      <c r="K11" s="121">
        <f>SUM(K12:K16)</f>
        <v>39766026</v>
      </c>
      <c r="L11" s="121">
        <f>SUM(L12:L16)</f>
        <v>29435199</v>
      </c>
      <c r="M11" s="121">
        <f>SUM(M12:M16)</f>
        <v>35504141</v>
      </c>
      <c r="N11" s="121">
        <f>SUM(N12:N16)</f>
        <v>31147684</v>
      </c>
      <c r="O11" s="122">
        <f aca="true" t="shared" si="1" ref="O11:O74">SUM(I11:N11)</f>
        <v>200979412</v>
      </c>
      <c r="P11" s="124">
        <f aca="true" t="shared" si="2" ref="P11:P74">SUM(O11,H11)</f>
        <v>209786562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3"/>
      <c r="J12" s="52">
        <v>41113103</v>
      </c>
      <c r="K12" s="52">
        <v>22280087</v>
      </c>
      <c r="L12" s="52">
        <v>17646832</v>
      </c>
      <c r="M12" s="52">
        <v>20724937</v>
      </c>
      <c r="N12" s="52">
        <v>17559800</v>
      </c>
      <c r="O12" s="122">
        <f t="shared" si="1"/>
        <v>119324759</v>
      </c>
      <c r="P12" s="124">
        <f t="shared" si="2"/>
        <v>119324759</v>
      </c>
    </row>
    <row r="13" spans="3:16" ht="30" customHeight="1">
      <c r="C13" s="28"/>
      <c r="D13" s="29"/>
      <c r="E13" s="31" t="s">
        <v>40</v>
      </c>
      <c r="F13" s="52">
        <v>11410</v>
      </c>
      <c r="G13" s="52">
        <v>9230</v>
      </c>
      <c r="H13" s="122">
        <f t="shared" si="0"/>
        <v>20640</v>
      </c>
      <c r="I13" s="83"/>
      <c r="J13" s="52">
        <v>138760</v>
      </c>
      <c r="K13" s="52">
        <v>509551</v>
      </c>
      <c r="L13" s="52">
        <v>973465</v>
      </c>
      <c r="M13" s="52">
        <v>2735589</v>
      </c>
      <c r="N13" s="52">
        <v>4658087</v>
      </c>
      <c r="O13" s="122">
        <f t="shared" si="1"/>
        <v>9015452</v>
      </c>
      <c r="P13" s="124">
        <f t="shared" si="2"/>
        <v>9036092</v>
      </c>
    </row>
    <row r="14" spans="3:16" ht="30" customHeight="1">
      <c r="C14" s="28"/>
      <c r="D14" s="29"/>
      <c r="E14" s="31" t="s">
        <v>41</v>
      </c>
      <c r="F14" s="52">
        <v>1417110</v>
      </c>
      <c r="G14" s="52">
        <v>2441230</v>
      </c>
      <c r="H14" s="122">
        <f t="shared" si="0"/>
        <v>3858340</v>
      </c>
      <c r="I14" s="83"/>
      <c r="J14" s="52">
        <v>9470929</v>
      </c>
      <c r="K14" s="52">
        <v>6673118</v>
      </c>
      <c r="L14" s="52">
        <v>4385542</v>
      </c>
      <c r="M14" s="52">
        <v>6125245</v>
      </c>
      <c r="N14" s="52">
        <v>5733077</v>
      </c>
      <c r="O14" s="122">
        <f t="shared" si="1"/>
        <v>32387911</v>
      </c>
      <c r="P14" s="124">
        <f t="shared" si="2"/>
        <v>36246251</v>
      </c>
    </row>
    <row r="15" spans="3:16" ht="30" customHeight="1">
      <c r="C15" s="28"/>
      <c r="D15" s="29"/>
      <c r="E15" s="31" t="s">
        <v>42</v>
      </c>
      <c r="F15" s="52">
        <v>976730</v>
      </c>
      <c r="G15" s="52">
        <v>2689180</v>
      </c>
      <c r="H15" s="122">
        <f t="shared" si="0"/>
        <v>3665910</v>
      </c>
      <c r="I15" s="83"/>
      <c r="J15" s="52">
        <v>7083670</v>
      </c>
      <c r="K15" s="52">
        <v>4472830</v>
      </c>
      <c r="L15" s="52">
        <v>2719290</v>
      </c>
      <c r="M15" s="52">
        <v>2438880</v>
      </c>
      <c r="N15" s="52">
        <v>1264150</v>
      </c>
      <c r="O15" s="122">
        <f t="shared" si="1"/>
        <v>17978820</v>
      </c>
      <c r="P15" s="124">
        <f t="shared" si="2"/>
        <v>21644730</v>
      </c>
    </row>
    <row r="16" spans="3:16" ht="30" customHeight="1">
      <c r="C16" s="28"/>
      <c r="D16" s="29"/>
      <c r="E16" s="31" t="s">
        <v>43</v>
      </c>
      <c r="F16" s="52">
        <v>671770</v>
      </c>
      <c r="G16" s="52">
        <v>590490</v>
      </c>
      <c r="H16" s="122">
        <f t="shared" si="0"/>
        <v>1262260</v>
      </c>
      <c r="I16" s="83"/>
      <c r="J16" s="52">
        <v>7319900</v>
      </c>
      <c r="K16" s="52">
        <v>5830440</v>
      </c>
      <c r="L16" s="52">
        <v>3710070</v>
      </c>
      <c r="M16" s="52">
        <v>3479490</v>
      </c>
      <c r="N16" s="52">
        <v>1932570</v>
      </c>
      <c r="O16" s="122">
        <f t="shared" si="1"/>
        <v>22272470</v>
      </c>
      <c r="P16" s="124">
        <f t="shared" si="2"/>
        <v>23534730</v>
      </c>
    </row>
    <row r="17" spans="3:16" ht="30" customHeight="1">
      <c r="C17" s="28"/>
      <c r="D17" s="32" t="s">
        <v>44</v>
      </c>
      <c r="E17" s="33"/>
      <c r="F17" s="121">
        <f>SUM(F18:F19)</f>
        <v>8226098</v>
      </c>
      <c r="G17" s="121">
        <f>SUM(G18:G19)</f>
        <v>12852940</v>
      </c>
      <c r="H17" s="122">
        <f t="shared" si="0"/>
        <v>21079038</v>
      </c>
      <c r="I17" s="123"/>
      <c r="J17" s="121">
        <f>SUM(J18:J19)</f>
        <v>152373813</v>
      </c>
      <c r="K17" s="121">
        <f>SUM(K18:K19)</f>
        <v>109481791</v>
      </c>
      <c r="L17" s="121">
        <f>SUM(L18:L19)</f>
        <v>71406398</v>
      </c>
      <c r="M17" s="121">
        <f>SUM(M18:M19)</f>
        <v>70385907</v>
      </c>
      <c r="N17" s="121">
        <f>SUM(N18:N19)</f>
        <v>33310274</v>
      </c>
      <c r="O17" s="122">
        <f t="shared" si="1"/>
        <v>436958183</v>
      </c>
      <c r="P17" s="124">
        <f t="shared" si="2"/>
        <v>458037221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123482172</v>
      </c>
      <c r="K18" s="52">
        <v>90520492</v>
      </c>
      <c r="L18" s="52">
        <v>60353664</v>
      </c>
      <c r="M18" s="52">
        <v>61840898</v>
      </c>
      <c r="N18" s="52">
        <v>30736964</v>
      </c>
      <c r="O18" s="122">
        <f t="shared" si="1"/>
        <v>366934190</v>
      </c>
      <c r="P18" s="124">
        <f t="shared" si="2"/>
        <v>366934190</v>
      </c>
    </row>
    <row r="19" spans="3:16" ht="30" customHeight="1">
      <c r="C19" s="28"/>
      <c r="D19" s="29"/>
      <c r="E19" s="31" t="s">
        <v>46</v>
      </c>
      <c r="F19" s="52">
        <v>8226098</v>
      </c>
      <c r="G19" s="52">
        <v>12852940</v>
      </c>
      <c r="H19" s="122">
        <f t="shared" si="0"/>
        <v>21079038</v>
      </c>
      <c r="I19" s="83"/>
      <c r="J19" s="52">
        <v>28891641</v>
      </c>
      <c r="K19" s="52">
        <v>18961299</v>
      </c>
      <c r="L19" s="52">
        <v>11052734</v>
      </c>
      <c r="M19" s="52">
        <v>8545009</v>
      </c>
      <c r="N19" s="52">
        <v>2573310</v>
      </c>
      <c r="O19" s="122">
        <f t="shared" si="1"/>
        <v>70023993</v>
      </c>
      <c r="P19" s="124">
        <f t="shared" si="2"/>
        <v>91103031</v>
      </c>
    </row>
    <row r="20" spans="3:16" ht="30" customHeight="1">
      <c r="C20" s="28"/>
      <c r="D20" s="32" t="s">
        <v>47</v>
      </c>
      <c r="E20" s="33"/>
      <c r="F20" s="121">
        <f>SUM(F21:F24)</f>
        <v>321740</v>
      </c>
      <c r="G20" s="121">
        <f>SUM(G21:G24)</f>
        <v>423100</v>
      </c>
      <c r="H20" s="122">
        <f t="shared" si="0"/>
        <v>744840</v>
      </c>
      <c r="I20" s="123"/>
      <c r="J20" s="121">
        <f>SUM(J21:J24)</f>
        <v>9236012</v>
      </c>
      <c r="K20" s="121">
        <f>SUM(K21:K24)</f>
        <v>10341383</v>
      </c>
      <c r="L20" s="121">
        <f>SUM(L21:L24)</f>
        <v>26809291</v>
      </c>
      <c r="M20" s="121">
        <f>SUM(M21:M24)</f>
        <v>32502040</v>
      </c>
      <c r="N20" s="121">
        <f>SUM(N21:N24)</f>
        <v>9554590</v>
      </c>
      <c r="O20" s="122">
        <f t="shared" si="1"/>
        <v>88443316</v>
      </c>
      <c r="P20" s="124">
        <f t="shared" si="2"/>
        <v>89188156</v>
      </c>
    </row>
    <row r="21" spans="3:16" ht="30" customHeight="1">
      <c r="C21" s="28"/>
      <c r="D21" s="29"/>
      <c r="E21" s="31" t="s">
        <v>48</v>
      </c>
      <c r="F21" s="52">
        <v>242980</v>
      </c>
      <c r="G21" s="52">
        <v>262520</v>
      </c>
      <c r="H21" s="122">
        <f t="shared" si="0"/>
        <v>505500</v>
      </c>
      <c r="I21" s="83"/>
      <c r="J21" s="52">
        <v>7192452</v>
      </c>
      <c r="K21" s="52">
        <v>8892163</v>
      </c>
      <c r="L21" s="52">
        <v>24913411</v>
      </c>
      <c r="M21" s="52">
        <v>31416730</v>
      </c>
      <c r="N21" s="52">
        <v>8913720</v>
      </c>
      <c r="O21" s="122">
        <f t="shared" si="1"/>
        <v>81328476</v>
      </c>
      <c r="P21" s="124">
        <f t="shared" si="2"/>
        <v>81833976</v>
      </c>
    </row>
    <row r="22" spans="3:16" ht="30" customHeight="1">
      <c r="C22" s="28"/>
      <c r="D22" s="29"/>
      <c r="E22" s="34" t="s">
        <v>49</v>
      </c>
      <c r="F22" s="52">
        <v>78760</v>
      </c>
      <c r="G22" s="52">
        <v>160580</v>
      </c>
      <c r="H22" s="122">
        <f t="shared" si="0"/>
        <v>239340</v>
      </c>
      <c r="I22" s="83"/>
      <c r="J22" s="52">
        <v>2043560</v>
      </c>
      <c r="K22" s="52">
        <v>1449220</v>
      </c>
      <c r="L22" s="52">
        <v>1895880</v>
      </c>
      <c r="M22" s="52">
        <v>1085310</v>
      </c>
      <c r="N22" s="52">
        <v>640870</v>
      </c>
      <c r="O22" s="122">
        <f t="shared" si="1"/>
        <v>7114840</v>
      </c>
      <c r="P22" s="124">
        <f t="shared" si="2"/>
        <v>7354180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9586147</v>
      </c>
      <c r="G25" s="121">
        <f>SUM(G26:G28)</f>
        <v>9307569</v>
      </c>
      <c r="H25" s="122">
        <f t="shared" si="0"/>
        <v>18893716</v>
      </c>
      <c r="I25" s="123"/>
      <c r="J25" s="121">
        <f>SUM(J26:J28)</f>
        <v>17520344</v>
      </c>
      <c r="K25" s="121">
        <f>SUM(K26:K28)</f>
        <v>21425356</v>
      </c>
      <c r="L25" s="121">
        <f>SUM(L26:L28)</f>
        <v>15127958</v>
      </c>
      <c r="M25" s="121">
        <f>SUM(M26:M28)</f>
        <v>12727237</v>
      </c>
      <c r="N25" s="121">
        <f>SUM(N26:N28)</f>
        <v>6634040</v>
      </c>
      <c r="O25" s="122">
        <f t="shared" si="1"/>
        <v>73434935</v>
      </c>
      <c r="P25" s="124">
        <f t="shared" si="2"/>
        <v>92328651</v>
      </c>
    </row>
    <row r="26" spans="3:16" ht="30" customHeight="1">
      <c r="C26" s="28"/>
      <c r="D26" s="29"/>
      <c r="E26" s="34" t="s">
        <v>52</v>
      </c>
      <c r="F26" s="52">
        <v>5725480</v>
      </c>
      <c r="G26" s="52">
        <v>7755880</v>
      </c>
      <c r="H26" s="122">
        <f t="shared" si="0"/>
        <v>13481360</v>
      </c>
      <c r="I26" s="83"/>
      <c r="J26" s="52">
        <v>14608570</v>
      </c>
      <c r="K26" s="52">
        <v>19645990</v>
      </c>
      <c r="L26" s="52">
        <v>13659580</v>
      </c>
      <c r="M26" s="52">
        <v>11723290</v>
      </c>
      <c r="N26" s="52">
        <v>6185660</v>
      </c>
      <c r="O26" s="122">
        <f t="shared" si="1"/>
        <v>65823090</v>
      </c>
      <c r="P26" s="124">
        <f t="shared" si="2"/>
        <v>79304450</v>
      </c>
    </row>
    <row r="27" spans="3:16" ht="30" customHeight="1">
      <c r="C27" s="28"/>
      <c r="D27" s="29"/>
      <c r="E27" s="34" t="s">
        <v>53</v>
      </c>
      <c r="F27" s="52">
        <v>595192</v>
      </c>
      <c r="G27" s="52">
        <v>627509</v>
      </c>
      <c r="H27" s="122">
        <f t="shared" si="0"/>
        <v>1222701</v>
      </c>
      <c r="I27" s="83"/>
      <c r="J27" s="52">
        <v>669230</v>
      </c>
      <c r="K27" s="52">
        <v>458710</v>
      </c>
      <c r="L27" s="52">
        <v>477328</v>
      </c>
      <c r="M27" s="52">
        <v>388224</v>
      </c>
      <c r="N27" s="52">
        <v>120780</v>
      </c>
      <c r="O27" s="122">
        <f t="shared" si="1"/>
        <v>2114272</v>
      </c>
      <c r="P27" s="124">
        <f t="shared" si="2"/>
        <v>3336973</v>
      </c>
    </row>
    <row r="28" spans="3:16" ht="30" customHeight="1">
      <c r="C28" s="28"/>
      <c r="D28" s="29"/>
      <c r="E28" s="34" t="s">
        <v>54</v>
      </c>
      <c r="F28" s="52">
        <v>3265475</v>
      </c>
      <c r="G28" s="52">
        <v>924180</v>
      </c>
      <c r="H28" s="122">
        <f t="shared" si="0"/>
        <v>4189655</v>
      </c>
      <c r="I28" s="83"/>
      <c r="J28" s="52">
        <v>2242544</v>
      </c>
      <c r="K28" s="52">
        <v>1320656</v>
      </c>
      <c r="L28" s="52">
        <v>991050</v>
      </c>
      <c r="M28" s="52">
        <v>615723</v>
      </c>
      <c r="N28" s="52">
        <v>327600</v>
      </c>
      <c r="O28" s="122">
        <f t="shared" si="1"/>
        <v>5497573</v>
      </c>
      <c r="P28" s="124">
        <f t="shared" si="2"/>
        <v>9687228</v>
      </c>
    </row>
    <row r="29" spans="3:16" ht="30" customHeight="1">
      <c r="C29" s="28"/>
      <c r="D29" s="36" t="s">
        <v>55</v>
      </c>
      <c r="E29" s="37"/>
      <c r="F29" s="52">
        <v>832499</v>
      </c>
      <c r="G29" s="52">
        <v>1318010</v>
      </c>
      <c r="H29" s="122">
        <f t="shared" si="0"/>
        <v>2150509</v>
      </c>
      <c r="I29" s="83"/>
      <c r="J29" s="52">
        <v>15545674</v>
      </c>
      <c r="K29" s="52">
        <v>12904795</v>
      </c>
      <c r="L29" s="52">
        <v>12533710</v>
      </c>
      <c r="M29" s="52">
        <v>14452638</v>
      </c>
      <c r="N29" s="52">
        <v>4993881</v>
      </c>
      <c r="O29" s="122">
        <f t="shared" si="1"/>
        <v>60430698</v>
      </c>
      <c r="P29" s="124">
        <f t="shared" si="2"/>
        <v>62581207</v>
      </c>
    </row>
    <row r="30" spans="3:16" ht="30" customHeight="1" thickBot="1">
      <c r="C30" s="38"/>
      <c r="D30" s="39" t="s">
        <v>56</v>
      </c>
      <c r="E30" s="40"/>
      <c r="F30" s="54">
        <v>5628631</v>
      </c>
      <c r="G30" s="54">
        <v>5412420</v>
      </c>
      <c r="H30" s="125">
        <f t="shared" si="0"/>
        <v>11041051</v>
      </c>
      <c r="I30" s="84"/>
      <c r="J30" s="54">
        <v>42371977</v>
      </c>
      <c r="K30" s="54">
        <v>23380494</v>
      </c>
      <c r="L30" s="54">
        <v>15831779</v>
      </c>
      <c r="M30" s="54">
        <v>12890512</v>
      </c>
      <c r="N30" s="54">
        <v>5466588</v>
      </c>
      <c r="O30" s="125">
        <f t="shared" si="1"/>
        <v>99941350</v>
      </c>
      <c r="P30" s="126">
        <f t="shared" si="2"/>
        <v>110982401</v>
      </c>
    </row>
    <row r="31" spans="3:16" ht="30" customHeight="1">
      <c r="C31" s="25" t="s">
        <v>57</v>
      </c>
      <c r="D31" s="41"/>
      <c r="E31" s="42"/>
      <c r="F31" s="117">
        <f>SUM(F32:F40)</f>
        <v>894360</v>
      </c>
      <c r="G31" s="117">
        <f>SUM(G32:G40)</f>
        <v>1486350</v>
      </c>
      <c r="H31" s="118">
        <f t="shared" si="0"/>
        <v>2380710</v>
      </c>
      <c r="I31" s="119"/>
      <c r="J31" s="117">
        <f>SUM(J32:J40)</f>
        <v>122386628</v>
      </c>
      <c r="K31" s="117">
        <f>SUM(K32:K40)</f>
        <v>113380972</v>
      </c>
      <c r="L31" s="117">
        <f>SUM(L32:L40)</f>
        <v>125783990</v>
      </c>
      <c r="M31" s="117">
        <f>SUM(M32:M40)</f>
        <v>154841425</v>
      </c>
      <c r="N31" s="117">
        <f>SUM(N32:N40)</f>
        <v>93134140</v>
      </c>
      <c r="O31" s="118">
        <f t="shared" si="1"/>
        <v>609527155</v>
      </c>
      <c r="P31" s="120">
        <f t="shared" si="2"/>
        <v>611907865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27">
        <f t="shared" si="0"/>
        <v>0</v>
      </c>
      <c r="I32" s="53"/>
      <c r="J32" s="87">
        <v>6485798</v>
      </c>
      <c r="K32" s="87">
        <v>19415730</v>
      </c>
      <c r="L32" s="87">
        <v>22290820</v>
      </c>
      <c r="M32" s="87">
        <v>20958192</v>
      </c>
      <c r="N32" s="87">
        <v>5935480</v>
      </c>
      <c r="O32" s="127">
        <f t="shared" si="1"/>
        <v>75086020</v>
      </c>
      <c r="P32" s="128">
        <f t="shared" si="2"/>
        <v>75086020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57982280</v>
      </c>
      <c r="K34" s="52">
        <v>44933852</v>
      </c>
      <c r="L34" s="52">
        <v>27599210</v>
      </c>
      <c r="M34" s="52">
        <v>20081693</v>
      </c>
      <c r="N34" s="52">
        <v>8139370</v>
      </c>
      <c r="O34" s="122">
        <f t="shared" si="1"/>
        <v>158736405</v>
      </c>
      <c r="P34" s="124">
        <f t="shared" si="2"/>
        <v>158736405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21">
        <f t="shared" si="0"/>
        <v>0</v>
      </c>
      <c r="I35" s="83"/>
      <c r="J35" s="52">
        <v>4248740</v>
      </c>
      <c r="K35" s="52">
        <v>4458520</v>
      </c>
      <c r="L35" s="52">
        <v>7250650</v>
      </c>
      <c r="M35" s="52">
        <v>5243310</v>
      </c>
      <c r="N35" s="52">
        <v>5684580</v>
      </c>
      <c r="O35" s="122">
        <f t="shared" si="1"/>
        <v>26885800</v>
      </c>
      <c r="P35" s="124">
        <f t="shared" si="2"/>
        <v>26885800</v>
      </c>
    </row>
    <row r="36" spans="3:16" ht="30" customHeight="1">
      <c r="C36" s="28"/>
      <c r="D36" s="36" t="s">
        <v>61</v>
      </c>
      <c r="E36" s="37"/>
      <c r="F36" s="52">
        <v>894360</v>
      </c>
      <c r="G36" s="52">
        <v>1227440</v>
      </c>
      <c r="H36" s="121">
        <f t="shared" si="0"/>
        <v>2121800</v>
      </c>
      <c r="I36" s="83"/>
      <c r="J36" s="52">
        <v>14339580</v>
      </c>
      <c r="K36" s="52">
        <v>12639730</v>
      </c>
      <c r="L36" s="52">
        <v>14222290</v>
      </c>
      <c r="M36" s="52">
        <v>7089990</v>
      </c>
      <c r="N36" s="52">
        <v>1042570</v>
      </c>
      <c r="O36" s="122">
        <f t="shared" si="1"/>
        <v>49334160</v>
      </c>
      <c r="P36" s="124">
        <f t="shared" si="2"/>
        <v>51455960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258910</v>
      </c>
      <c r="H37" s="121">
        <f t="shared" si="0"/>
        <v>258910</v>
      </c>
      <c r="I37" s="53"/>
      <c r="J37" s="52">
        <v>38260570</v>
      </c>
      <c r="K37" s="52">
        <v>30031690</v>
      </c>
      <c r="L37" s="52">
        <v>26962010</v>
      </c>
      <c r="M37" s="52">
        <v>15773100</v>
      </c>
      <c r="N37" s="52">
        <v>9156850</v>
      </c>
      <c r="O37" s="122">
        <f t="shared" si="1"/>
        <v>120184220</v>
      </c>
      <c r="P37" s="124">
        <f t="shared" si="2"/>
        <v>120443130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275630</v>
      </c>
      <c r="K39" s="52">
        <v>894370</v>
      </c>
      <c r="L39" s="52">
        <v>26916780</v>
      </c>
      <c r="M39" s="52">
        <v>82395330</v>
      </c>
      <c r="N39" s="52">
        <v>61249280</v>
      </c>
      <c r="O39" s="122">
        <f t="shared" si="1"/>
        <v>171731390</v>
      </c>
      <c r="P39" s="124">
        <f t="shared" si="2"/>
        <v>171731390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29">
        <f t="shared" si="0"/>
        <v>0</v>
      </c>
      <c r="I40" s="55"/>
      <c r="J40" s="88">
        <v>794030</v>
      </c>
      <c r="K40" s="88">
        <v>1007080</v>
      </c>
      <c r="L40" s="88">
        <v>542230</v>
      </c>
      <c r="M40" s="88">
        <v>3299810</v>
      </c>
      <c r="N40" s="88">
        <v>1926010</v>
      </c>
      <c r="O40" s="129">
        <f t="shared" si="1"/>
        <v>7569160</v>
      </c>
      <c r="P40" s="130">
        <f t="shared" si="2"/>
        <v>7569160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41622512</v>
      </c>
      <c r="K41" s="117">
        <f>SUM(K42:K45)</f>
        <v>41491563</v>
      </c>
      <c r="L41" s="117">
        <f>SUM(L42:L45)</f>
        <v>126903662</v>
      </c>
      <c r="M41" s="117">
        <f>SUM(M42:M45)</f>
        <v>296650017</v>
      </c>
      <c r="N41" s="117">
        <f>SUM(N42:N45)</f>
        <v>195473820</v>
      </c>
      <c r="O41" s="118">
        <f t="shared" si="1"/>
        <v>702141574</v>
      </c>
      <c r="P41" s="120">
        <f t="shared" si="2"/>
        <v>702141574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697540</v>
      </c>
      <c r="K42" s="52">
        <v>1843185</v>
      </c>
      <c r="L42" s="52">
        <v>54740803</v>
      </c>
      <c r="M42" s="52">
        <v>155754458</v>
      </c>
      <c r="N42" s="52">
        <v>107499031</v>
      </c>
      <c r="O42" s="122">
        <f>SUM(I42:N42)</f>
        <v>320535017</v>
      </c>
      <c r="P42" s="124">
        <f>SUM(O42,H42)</f>
        <v>320535017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39831582</v>
      </c>
      <c r="K43" s="52">
        <v>36821068</v>
      </c>
      <c r="L43" s="52">
        <v>57432079</v>
      </c>
      <c r="M43" s="52">
        <v>77145849</v>
      </c>
      <c r="N43" s="52">
        <v>35868749</v>
      </c>
      <c r="O43" s="122">
        <f>SUM(I43:N43)</f>
        <v>247099327</v>
      </c>
      <c r="P43" s="124">
        <f>SUM(O43,H43)</f>
        <v>247099327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263750</v>
      </c>
      <c r="L44" s="52">
        <v>1907800</v>
      </c>
      <c r="M44" s="52">
        <v>5071100</v>
      </c>
      <c r="N44" s="52">
        <v>1844610</v>
      </c>
      <c r="O44" s="122">
        <f>SUM(I44:N44)</f>
        <v>9087260</v>
      </c>
      <c r="P44" s="124">
        <f>SUM(O44,H44)</f>
        <v>9087260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1093390</v>
      </c>
      <c r="K45" s="54">
        <v>2563560</v>
      </c>
      <c r="L45" s="54">
        <v>12822980</v>
      </c>
      <c r="M45" s="54">
        <v>58678610</v>
      </c>
      <c r="N45" s="54">
        <v>50261430</v>
      </c>
      <c r="O45" s="139">
        <f>SUM(I45:N45)</f>
        <v>125419970</v>
      </c>
      <c r="P45" s="140">
        <f>SUM(O45,H45)</f>
        <v>125419970</v>
      </c>
    </row>
    <row r="46" spans="3:16" ht="30" customHeight="1" thickBot="1">
      <c r="C46" s="188" t="s">
        <v>70</v>
      </c>
      <c r="D46" s="189"/>
      <c r="E46" s="189"/>
      <c r="F46" s="135">
        <f>SUM(F10,F31,F41)</f>
        <v>28566495</v>
      </c>
      <c r="G46" s="135">
        <f>SUM(G10,G31,G41)</f>
        <v>36530519</v>
      </c>
      <c r="H46" s="136">
        <f t="shared" si="0"/>
        <v>65097014</v>
      </c>
      <c r="I46" s="137"/>
      <c r="J46" s="135">
        <f>SUM(J10,J31,J41)</f>
        <v>466183322</v>
      </c>
      <c r="K46" s="135">
        <f>SUM(K10,K31,K41)</f>
        <v>372172380</v>
      </c>
      <c r="L46" s="135">
        <f>SUM(L10,L31,L41)</f>
        <v>423831987</v>
      </c>
      <c r="M46" s="135">
        <f>SUM(M10,M31,M41)</f>
        <v>629953917</v>
      </c>
      <c r="N46" s="135">
        <f>SUM(N10,N31,N41)</f>
        <v>379715017</v>
      </c>
      <c r="O46" s="136">
        <f t="shared" si="1"/>
        <v>2271856623</v>
      </c>
      <c r="P46" s="138">
        <f t="shared" si="2"/>
        <v>2336953637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25181815</v>
      </c>
      <c r="G48" s="117">
        <f>SUM(G49,G55,G58,G63,G67,G68)</f>
        <v>31843043</v>
      </c>
      <c r="H48" s="118">
        <f t="shared" si="0"/>
        <v>57024858</v>
      </c>
      <c r="I48" s="119"/>
      <c r="J48" s="117">
        <f>SUM(J49,J55,J58,J63,J67,J68)</f>
        <v>273604456</v>
      </c>
      <c r="K48" s="117">
        <f>SUM(K49,K55,K58,K63,K67,K68)</f>
        <v>196125781</v>
      </c>
      <c r="L48" s="117">
        <f>SUM(L49,L55,L58,L63,L67,L68)</f>
        <v>154261211</v>
      </c>
      <c r="M48" s="117">
        <f>SUM(M49,M55,M58,M63,M67,M68)</f>
        <v>160296562</v>
      </c>
      <c r="N48" s="117">
        <f>SUM(N49,N55,N58,N63,N67,N68)</f>
        <v>81934069</v>
      </c>
      <c r="O48" s="118">
        <f t="shared" si="1"/>
        <v>866222079</v>
      </c>
      <c r="P48" s="120">
        <f t="shared" si="2"/>
        <v>923246937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2701855</v>
      </c>
      <c r="G49" s="121">
        <f>SUM(G50:G54)</f>
        <v>5111830</v>
      </c>
      <c r="H49" s="122">
        <f t="shared" si="0"/>
        <v>7813685</v>
      </c>
      <c r="I49" s="123"/>
      <c r="J49" s="121">
        <f>SUM(J50:J54)</f>
        <v>57927857</v>
      </c>
      <c r="K49" s="121">
        <f>SUM(K50:K54)</f>
        <v>35412439</v>
      </c>
      <c r="L49" s="121">
        <f>SUM(L50:L54)</f>
        <v>26254359</v>
      </c>
      <c r="M49" s="121">
        <f>SUM(M50:M54)</f>
        <v>31602757</v>
      </c>
      <c r="N49" s="121">
        <f>SUM(N50:N54)</f>
        <v>27756786</v>
      </c>
      <c r="O49" s="122">
        <f t="shared" si="1"/>
        <v>178954198</v>
      </c>
      <c r="P49" s="124">
        <f t="shared" si="2"/>
        <v>186767883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36594673</v>
      </c>
      <c r="K50" s="52">
        <v>19846487</v>
      </c>
      <c r="L50" s="52">
        <v>15720591</v>
      </c>
      <c r="M50" s="52">
        <v>18509238</v>
      </c>
      <c r="N50" s="52">
        <v>15651536</v>
      </c>
      <c r="O50" s="122">
        <f t="shared" si="1"/>
        <v>106322525</v>
      </c>
      <c r="P50" s="124">
        <f t="shared" si="2"/>
        <v>106322525</v>
      </c>
    </row>
    <row r="51" spans="3:16" ht="30" customHeight="1">
      <c r="C51" s="28"/>
      <c r="D51" s="29"/>
      <c r="E51" s="31" t="s">
        <v>40</v>
      </c>
      <c r="F51" s="52">
        <v>10269</v>
      </c>
      <c r="G51" s="52">
        <v>8307</v>
      </c>
      <c r="H51" s="122">
        <f t="shared" si="0"/>
        <v>18576</v>
      </c>
      <c r="I51" s="83"/>
      <c r="J51" s="52">
        <v>124884</v>
      </c>
      <c r="K51" s="52">
        <v>444937</v>
      </c>
      <c r="L51" s="52">
        <v>876117</v>
      </c>
      <c r="M51" s="52">
        <v>2445806</v>
      </c>
      <c r="N51" s="52">
        <v>4118842</v>
      </c>
      <c r="O51" s="122">
        <f t="shared" si="1"/>
        <v>8010586</v>
      </c>
      <c r="P51" s="124">
        <f t="shared" si="2"/>
        <v>8029162</v>
      </c>
    </row>
    <row r="52" spans="3:16" ht="30" customHeight="1">
      <c r="C52" s="28"/>
      <c r="D52" s="29"/>
      <c r="E52" s="31" t="s">
        <v>41</v>
      </c>
      <c r="F52" s="52">
        <v>1245434</v>
      </c>
      <c r="G52" s="52">
        <v>2193231</v>
      </c>
      <c r="H52" s="122">
        <f t="shared" si="0"/>
        <v>3438665</v>
      </c>
      <c r="I52" s="83"/>
      <c r="J52" s="52">
        <v>8423350</v>
      </c>
      <c r="K52" s="52">
        <v>5946847</v>
      </c>
      <c r="L52" s="52">
        <v>3913529</v>
      </c>
      <c r="M52" s="52">
        <v>5379291</v>
      </c>
      <c r="N52" s="52">
        <v>5128100</v>
      </c>
      <c r="O52" s="122">
        <f t="shared" si="1"/>
        <v>28791117</v>
      </c>
      <c r="P52" s="124">
        <f t="shared" si="2"/>
        <v>32229782</v>
      </c>
    </row>
    <row r="53" spans="3:16" ht="30" customHeight="1">
      <c r="C53" s="28"/>
      <c r="D53" s="29"/>
      <c r="E53" s="31" t="s">
        <v>42</v>
      </c>
      <c r="F53" s="52">
        <v>858067</v>
      </c>
      <c r="G53" s="52">
        <v>2383787</v>
      </c>
      <c r="H53" s="122">
        <f t="shared" si="0"/>
        <v>3241854</v>
      </c>
      <c r="I53" s="83"/>
      <c r="J53" s="52">
        <v>6303191</v>
      </c>
      <c r="K53" s="52">
        <v>3972491</v>
      </c>
      <c r="L53" s="52">
        <v>2429640</v>
      </c>
      <c r="M53" s="52">
        <v>2161222</v>
      </c>
      <c r="N53" s="52">
        <v>1132727</v>
      </c>
      <c r="O53" s="122">
        <f t="shared" si="1"/>
        <v>15999271</v>
      </c>
      <c r="P53" s="124">
        <f t="shared" si="2"/>
        <v>19241125</v>
      </c>
    </row>
    <row r="54" spans="3:16" ht="30" customHeight="1">
      <c r="C54" s="28"/>
      <c r="D54" s="29"/>
      <c r="E54" s="31" t="s">
        <v>43</v>
      </c>
      <c r="F54" s="52">
        <v>588085</v>
      </c>
      <c r="G54" s="52">
        <v>526505</v>
      </c>
      <c r="H54" s="122">
        <f t="shared" si="0"/>
        <v>1114590</v>
      </c>
      <c r="I54" s="83"/>
      <c r="J54" s="52">
        <v>6481759</v>
      </c>
      <c r="K54" s="52">
        <v>5201677</v>
      </c>
      <c r="L54" s="52">
        <v>3314482</v>
      </c>
      <c r="M54" s="52">
        <v>3107200</v>
      </c>
      <c r="N54" s="52">
        <v>1725581</v>
      </c>
      <c r="O54" s="122">
        <f t="shared" si="1"/>
        <v>19830699</v>
      </c>
      <c r="P54" s="124">
        <f t="shared" si="2"/>
        <v>20945289</v>
      </c>
    </row>
    <row r="55" spans="3:16" ht="30" customHeight="1">
      <c r="C55" s="28"/>
      <c r="D55" s="32" t="s">
        <v>44</v>
      </c>
      <c r="E55" s="33"/>
      <c r="F55" s="121">
        <f>SUM(F56:F57)</f>
        <v>7329876</v>
      </c>
      <c r="G55" s="121">
        <f>SUM(G56:G57)</f>
        <v>11470917</v>
      </c>
      <c r="H55" s="122">
        <f t="shared" si="0"/>
        <v>18800793</v>
      </c>
      <c r="I55" s="123"/>
      <c r="J55" s="121">
        <f>SUM(J56:J57)</f>
        <v>135762177</v>
      </c>
      <c r="K55" s="121">
        <f>SUM(K56:K57)</f>
        <v>97548237</v>
      </c>
      <c r="L55" s="121">
        <f>SUM(L56:L57)</f>
        <v>63734071</v>
      </c>
      <c r="M55" s="121">
        <f>SUM(M56:M57)</f>
        <v>62647468</v>
      </c>
      <c r="N55" s="121">
        <f>SUM(N56:N57)</f>
        <v>29778241</v>
      </c>
      <c r="O55" s="122">
        <f t="shared" si="1"/>
        <v>389470194</v>
      </c>
      <c r="P55" s="124">
        <f t="shared" si="2"/>
        <v>408270987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109976204</v>
      </c>
      <c r="K56" s="52">
        <v>80797882</v>
      </c>
      <c r="L56" s="52">
        <v>53902329</v>
      </c>
      <c r="M56" s="52">
        <v>55107678</v>
      </c>
      <c r="N56" s="52">
        <v>27468046</v>
      </c>
      <c r="O56" s="122">
        <f t="shared" si="1"/>
        <v>327252139</v>
      </c>
      <c r="P56" s="124">
        <f t="shared" si="2"/>
        <v>327252139</v>
      </c>
    </row>
    <row r="57" spans="3:16" ht="30" customHeight="1">
      <c r="C57" s="28"/>
      <c r="D57" s="29"/>
      <c r="E57" s="31" t="s">
        <v>46</v>
      </c>
      <c r="F57" s="52">
        <v>7329876</v>
      </c>
      <c r="G57" s="52">
        <v>11470917</v>
      </c>
      <c r="H57" s="122">
        <f t="shared" si="0"/>
        <v>18800793</v>
      </c>
      <c r="I57" s="83"/>
      <c r="J57" s="52">
        <v>25785973</v>
      </c>
      <c r="K57" s="52">
        <v>16750355</v>
      </c>
      <c r="L57" s="52">
        <v>9831742</v>
      </c>
      <c r="M57" s="52">
        <v>7539790</v>
      </c>
      <c r="N57" s="52">
        <v>2310195</v>
      </c>
      <c r="O57" s="122">
        <f t="shared" si="1"/>
        <v>62218055</v>
      </c>
      <c r="P57" s="124">
        <f t="shared" si="2"/>
        <v>81018848</v>
      </c>
    </row>
    <row r="58" spans="3:16" ht="30" customHeight="1">
      <c r="C58" s="28"/>
      <c r="D58" s="32" t="s">
        <v>47</v>
      </c>
      <c r="E58" s="33"/>
      <c r="F58" s="121">
        <f>SUM(F59:F62)</f>
        <v>282503</v>
      </c>
      <c r="G58" s="121">
        <f>SUM(G59:G62)</f>
        <v>368473</v>
      </c>
      <c r="H58" s="122">
        <f t="shared" si="0"/>
        <v>650976</v>
      </c>
      <c r="I58" s="123"/>
      <c r="J58" s="121">
        <f>SUM(J59:J62)</f>
        <v>8192038</v>
      </c>
      <c r="K58" s="121">
        <f>SUM(K59:K62)</f>
        <v>9259289</v>
      </c>
      <c r="L58" s="121">
        <f>SUM(L59:L62)</f>
        <v>23918935</v>
      </c>
      <c r="M58" s="121">
        <f>SUM(M59:M62)</f>
        <v>28952020</v>
      </c>
      <c r="N58" s="121">
        <f>SUM(N59:N62)</f>
        <v>8501202</v>
      </c>
      <c r="O58" s="122">
        <f t="shared" si="1"/>
        <v>78823484</v>
      </c>
      <c r="P58" s="124">
        <f t="shared" si="2"/>
        <v>79474460</v>
      </c>
    </row>
    <row r="59" spans="3:16" ht="30" customHeight="1">
      <c r="C59" s="28"/>
      <c r="D59" s="29"/>
      <c r="E59" s="31" t="s">
        <v>48</v>
      </c>
      <c r="F59" s="52">
        <v>214050</v>
      </c>
      <c r="G59" s="52">
        <v>234085</v>
      </c>
      <c r="H59" s="122">
        <f t="shared" si="0"/>
        <v>448135</v>
      </c>
      <c r="I59" s="83"/>
      <c r="J59" s="52">
        <v>6395324</v>
      </c>
      <c r="K59" s="52">
        <v>7954991</v>
      </c>
      <c r="L59" s="52">
        <v>22300807</v>
      </c>
      <c r="M59" s="52">
        <v>27987057</v>
      </c>
      <c r="N59" s="52">
        <v>7924419</v>
      </c>
      <c r="O59" s="122">
        <f t="shared" si="1"/>
        <v>72562598</v>
      </c>
      <c r="P59" s="124">
        <f t="shared" si="2"/>
        <v>73010733</v>
      </c>
    </row>
    <row r="60" spans="3:16" ht="30" customHeight="1">
      <c r="C60" s="28"/>
      <c r="D60" s="29"/>
      <c r="E60" s="34" t="s">
        <v>49</v>
      </c>
      <c r="F60" s="52">
        <v>68453</v>
      </c>
      <c r="G60" s="52">
        <v>134388</v>
      </c>
      <c r="H60" s="122">
        <f t="shared" si="0"/>
        <v>202841</v>
      </c>
      <c r="I60" s="83"/>
      <c r="J60" s="52">
        <v>1796714</v>
      </c>
      <c r="K60" s="52">
        <v>1304298</v>
      </c>
      <c r="L60" s="52">
        <v>1618128</v>
      </c>
      <c r="M60" s="52">
        <v>964963</v>
      </c>
      <c r="N60" s="52">
        <v>576783</v>
      </c>
      <c r="O60" s="122">
        <f t="shared" si="1"/>
        <v>6260886</v>
      </c>
      <c r="P60" s="124">
        <f t="shared" si="2"/>
        <v>6463727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8518767</v>
      </c>
      <c r="G63" s="121">
        <f>SUM(G64:G66)</f>
        <v>8317288</v>
      </c>
      <c r="H63" s="122">
        <f t="shared" si="0"/>
        <v>16836055</v>
      </c>
      <c r="I63" s="123"/>
      <c r="J63" s="121">
        <f>SUM(J64:J66)</f>
        <v>15615184</v>
      </c>
      <c r="K63" s="121">
        <f>SUM(K64:K66)</f>
        <v>19062771</v>
      </c>
      <c r="L63" s="121">
        <f>SUM(L64:L66)</f>
        <v>13477390</v>
      </c>
      <c r="M63" s="121">
        <f>SUM(M64:M66)</f>
        <v>11329454</v>
      </c>
      <c r="N63" s="121">
        <f>SUM(N64:N66)</f>
        <v>5936760</v>
      </c>
      <c r="O63" s="122">
        <f t="shared" si="1"/>
        <v>65421559</v>
      </c>
      <c r="P63" s="124">
        <f t="shared" si="2"/>
        <v>82257614</v>
      </c>
    </row>
    <row r="64" spans="3:16" ht="30" customHeight="1">
      <c r="C64" s="28"/>
      <c r="D64" s="29"/>
      <c r="E64" s="34" t="s">
        <v>52</v>
      </c>
      <c r="F64" s="52">
        <v>5106003</v>
      </c>
      <c r="G64" s="52">
        <v>6936829</v>
      </c>
      <c r="H64" s="122">
        <f t="shared" si="0"/>
        <v>12042832</v>
      </c>
      <c r="I64" s="83"/>
      <c r="J64" s="52">
        <v>13023850</v>
      </c>
      <c r="K64" s="52">
        <v>17507046</v>
      </c>
      <c r="L64" s="52">
        <v>12178251</v>
      </c>
      <c r="M64" s="52">
        <v>10444784</v>
      </c>
      <c r="N64" s="52">
        <v>5533218</v>
      </c>
      <c r="O64" s="122">
        <f t="shared" si="1"/>
        <v>58687149</v>
      </c>
      <c r="P64" s="124">
        <f t="shared" si="2"/>
        <v>70729981</v>
      </c>
    </row>
    <row r="65" spans="3:16" ht="30" customHeight="1">
      <c r="C65" s="28"/>
      <c r="D65" s="29"/>
      <c r="E65" s="34" t="s">
        <v>53</v>
      </c>
      <c r="F65" s="52">
        <v>517803</v>
      </c>
      <c r="G65" s="52">
        <v>558047</v>
      </c>
      <c r="H65" s="122">
        <f t="shared" si="0"/>
        <v>1075850</v>
      </c>
      <c r="I65" s="83"/>
      <c r="J65" s="52">
        <v>589387</v>
      </c>
      <c r="K65" s="52">
        <v>406619</v>
      </c>
      <c r="L65" s="52">
        <v>415594</v>
      </c>
      <c r="M65" s="52">
        <v>344121</v>
      </c>
      <c r="N65" s="52">
        <v>108702</v>
      </c>
      <c r="O65" s="122">
        <f t="shared" si="1"/>
        <v>1864423</v>
      </c>
      <c r="P65" s="124">
        <f t="shared" si="2"/>
        <v>2940273</v>
      </c>
    </row>
    <row r="66" spans="3:16" ht="30" customHeight="1">
      <c r="C66" s="28"/>
      <c r="D66" s="29"/>
      <c r="E66" s="34" t="s">
        <v>54</v>
      </c>
      <c r="F66" s="52">
        <v>2894961</v>
      </c>
      <c r="G66" s="52">
        <v>822412</v>
      </c>
      <c r="H66" s="122">
        <f t="shared" si="0"/>
        <v>3717373</v>
      </c>
      <c r="I66" s="83"/>
      <c r="J66" s="52">
        <v>2001947</v>
      </c>
      <c r="K66" s="52">
        <v>1149106</v>
      </c>
      <c r="L66" s="52">
        <v>883545</v>
      </c>
      <c r="M66" s="52">
        <v>540549</v>
      </c>
      <c r="N66" s="52">
        <v>294840</v>
      </c>
      <c r="O66" s="122">
        <f t="shared" si="1"/>
        <v>4869987</v>
      </c>
      <c r="P66" s="124">
        <f t="shared" si="2"/>
        <v>8587360</v>
      </c>
    </row>
    <row r="67" spans="3:16" ht="30" customHeight="1">
      <c r="C67" s="28"/>
      <c r="D67" s="36" t="s">
        <v>55</v>
      </c>
      <c r="E67" s="37"/>
      <c r="F67" s="52">
        <v>720183</v>
      </c>
      <c r="G67" s="52">
        <v>1162115</v>
      </c>
      <c r="H67" s="122">
        <f t="shared" si="0"/>
        <v>1882298</v>
      </c>
      <c r="I67" s="83"/>
      <c r="J67" s="52">
        <v>13735223</v>
      </c>
      <c r="K67" s="52">
        <v>11462551</v>
      </c>
      <c r="L67" s="52">
        <v>11044677</v>
      </c>
      <c r="M67" s="52">
        <v>12874351</v>
      </c>
      <c r="N67" s="52">
        <v>4494492</v>
      </c>
      <c r="O67" s="122">
        <f t="shared" si="1"/>
        <v>53611294</v>
      </c>
      <c r="P67" s="124">
        <f t="shared" si="2"/>
        <v>55493592</v>
      </c>
    </row>
    <row r="68" spans="3:16" ht="30" customHeight="1" thickBot="1">
      <c r="C68" s="38"/>
      <c r="D68" s="39" t="s">
        <v>56</v>
      </c>
      <c r="E68" s="40"/>
      <c r="F68" s="54">
        <v>5628631</v>
      </c>
      <c r="G68" s="54">
        <v>5412420</v>
      </c>
      <c r="H68" s="125">
        <f t="shared" si="0"/>
        <v>11041051</v>
      </c>
      <c r="I68" s="84"/>
      <c r="J68" s="54">
        <v>42371977</v>
      </c>
      <c r="K68" s="54">
        <v>23380494</v>
      </c>
      <c r="L68" s="54">
        <v>15831779</v>
      </c>
      <c r="M68" s="54">
        <v>12890512</v>
      </c>
      <c r="N68" s="54">
        <v>5466588</v>
      </c>
      <c r="O68" s="125">
        <f t="shared" si="1"/>
        <v>99941350</v>
      </c>
      <c r="P68" s="126">
        <f t="shared" si="2"/>
        <v>110982401</v>
      </c>
    </row>
    <row r="69" spans="3:16" ht="30" customHeight="1">
      <c r="C69" s="25" t="s">
        <v>57</v>
      </c>
      <c r="D69" s="41"/>
      <c r="E69" s="42"/>
      <c r="F69" s="117">
        <f>SUM(F70:F78)</f>
        <v>759825</v>
      </c>
      <c r="G69" s="117">
        <f>SUM(G70:G78)</f>
        <v>1337715</v>
      </c>
      <c r="H69" s="118">
        <f t="shared" si="0"/>
        <v>2097540</v>
      </c>
      <c r="I69" s="119"/>
      <c r="J69" s="117">
        <f>SUM(J70:J78)</f>
        <v>109275422</v>
      </c>
      <c r="K69" s="117">
        <f>SUM(K70:K78)</f>
        <v>101122780</v>
      </c>
      <c r="L69" s="117">
        <f>SUM(L70:L78)</f>
        <v>112516494</v>
      </c>
      <c r="M69" s="117">
        <f>SUM(M70:M78)</f>
        <v>138455435</v>
      </c>
      <c r="N69" s="117">
        <f>SUM(N70:N78)</f>
        <v>83141360</v>
      </c>
      <c r="O69" s="118">
        <f t="shared" si="1"/>
        <v>544511491</v>
      </c>
      <c r="P69" s="120">
        <f t="shared" si="2"/>
        <v>546609031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27">
        <f t="shared" si="0"/>
        <v>0</v>
      </c>
      <c r="I70" s="53"/>
      <c r="J70" s="87">
        <v>5780351</v>
      </c>
      <c r="K70" s="87">
        <v>17415417</v>
      </c>
      <c r="L70" s="87">
        <v>19950038</v>
      </c>
      <c r="M70" s="87">
        <v>18700128</v>
      </c>
      <c r="N70" s="87">
        <v>5303902</v>
      </c>
      <c r="O70" s="127">
        <f t="shared" si="1"/>
        <v>67149836</v>
      </c>
      <c r="P70" s="128">
        <f t="shared" si="2"/>
        <v>67149836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51800434</v>
      </c>
      <c r="K72" s="52">
        <v>40020616</v>
      </c>
      <c r="L72" s="52">
        <v>24709047</v>
      </c>
      <c r="M72" s="52">
        <v>18021675</v>
      </c>
      <c r="N72" s="52">
        <v>7300868</v>
      </c>
      <c r="O72" s="122">
        <f t="shared" si="1"/>
        <v>141852640</v>
      </c>
      <c r="P72" s="124">
        <f t="shared" si="2"/>
        <v>141852640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21">
        <f t="shared" si="0"/>
        <v>0</v>
      </c>
      <c r="I73" s="83"/>
      <c r="J73" s="52">
        <v>3805281</v>
      </c>
      <c r="K73" s="52">
        <v>3958394</v>
      </c>
      <c r="L73" s="52">
        <v>6496751</v>
      </c>
      <c r="M73" s="52">
        <v>4688995</v>
      </c>
      <c r="N73" s="52">
        <v>5116122</v>
      </c>
      <c r="O73" s="122">
        <f t="shared" si="1"/>
        <v>24065543</v>
      </c>
      <c r="P73" s="124">
        <f t="shared" si="2"/>
        <v>24065543</v>
      </c>
    </row>
    <row r="74" spans="3:16" ht="30" customHeight="1">
      <c r="C74" s="28"/>
      <c r="D74" s="36" t="s">
        <v>61</v>
      </c>
      <c r="E74" s="37"/>
      <c r="F74" s="52">
        <v>759825</v>
      </c>
      <c r="G74" s="52">
        <v>1104696</v>
      </c>
      <c r="H74" s="121">
        <f t="shared" si="0"/>
        <v>1864521</v>
      </c>
      <c r="I74" s="83"/>
      <c r="J74" s="52">
        <v>12808886</v>
      </c>
      <c r="K74" s="52">
        <v>11299378</v>
      </c>
      <c r="L74" s="52">
        <v>12663469</v>
      </c>
      <c r="M74" s="52">
        <v>6343903</v>
      </c>
      <c r="N74" s="52">
        <v>938313</v>
      </c>
      <c r="O74" s="122">
        <f t="shared" si="1"/>
        <v>44053949</v>
      </c>
      <c r="P74" s="124">
        <f t="shared" si="2"/>
        <v>45918470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233019</v>
      </c>
      <c r="H75" s="121">
        <f aca="true" t="shared" si="3" ref="H75:H84">SUM(F75:G75)</f>
        <v>233019</v>
      </c>
      <c r="I75" s="53"/>
      <c r="J75" s="52">
        <v>34117776</v>
      </c>
      <c r="K75" s="52">
        <v>26754284</v>
      </c>
      <c r="L75" s="52">
        <v>24140659</v>
      </c>
      <c r="M75" s="52">
        <v>14082381</v>
      </c>
      <c r="N75" s="52">
        <v>8010039</v>
      </c>
      <c r="O75" s="122">
        <f aca="true" t="shared" si="4" ref="O75:O84">SUM(I75:N75)</f>
        <v>107105139</v>
      </c>
      <c r="P75" s="124">
        <f aca="true" t="shared" si="5" ref="P75:P84">SUM(O75,H75)</f>
        <v>107338158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248067</v>
      </c>
      <c r="K77" s="52">
        <v>804933</v>
      </c>
      <c r="L77" s="52">
        <v>24068523</v>
      </c>
      <c r="M77" s="52">
        <v>73711514</v>
      </c>
      <c r="N77" s="52">
        <v>54853493</v>
      </c>
      <c r="O77" s="122">
        <f t="shared" si="4"/>
        <v>153686530</v>
      </c>
      <c r="P77" s="124">
        <f t="shared" si="5"/>
        <v>153686530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29">
        <f t="shared" si="3"/>
        <v>0</v>
      </c>
      <c r="I78" s="55"/>
      <c r="J78" s="88">
        <v>714627</v>
      </c>
      <c r="K78" s="88">
        <v>869758</v>
      </c>
      <c r="L78" s="88">
        <v>488007</v>
      </c>
      <c r="M78" s="88">
        <v>2906839</v>
      </c>
      <c r="N78" s="88">
        <v>1618623</v>
      </c>
      <c r="O78" s="129">
        <f t="shared" si="4"/>
        <v>6597854</v>
      </c>
      <c r="P78" s="130">
        <f t="shared" si="5"/>
        <v>6597854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37277508</v>
      </c>
      <c r="K79" s="117">
        <f>SUM(K80:K83)</f>
        <v>37160471</v>
      </c>
      <c r="L79" s="117">
        <f>SUM(L80:L83)</f>
        <v>113729675</v>
      </c>
      <c r="M79" s="117">
        <f>SUM(M80:M83)</f>
        <v>265431111</v>
      </c>
      <c r="N79" s="117">
        <f>SUM(N80:N83)</f>
        <v>174513389</v>
      </c>
      <c r="O79" s="118">
        <f t="shared" si="4"/>
        <v>628112154</v>
      </c>
      <c r="P79" s="120">
        <f t="shared" si="5"/>
        <v>628112154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627786</v>
      </c>
      <c r="K80" s="52">
        <v>1658866</v>
      </c>
      <c r="L80" s="52">
        <v>49134884</v>
      </c>
      <c r="M80" s="52">
        <v>139449266</v>
      </c>
      <c r="N80" s="52">
        <v>96171937</v>
      </c>
      <c r="O80" s="122">
        <f t="shared" si="4"/>
        <v>287042739</v>
      </c>
      <c r="P80" s="124">
        <f t="shared" si="5"/>
        <v>287042739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35665671</v>
      </c>
      <c r="K81" s="52">
        <v>32988534</v>
      </c>
      <c r="L81" s="52">
        <v>51368554</v>
      </c>
      <c r="M81" s="52">
        <v>68939729</v>
      </c>
      <c r="N81" s="52">
        <v>31848297</v>
      </c>
      <c r="O81" s="122">
        <f t="shared" si="4"/>
        <v>220810785</v>
      </c>
      <c r="P81" s="124">
        <f t="shared" si="5"/>
        <v>220810785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237375</v>
      </c>
      <c r="L82" s="52">
        <v>1685555</v>
      </c>
      <c r="M82" s="52">
        <v>4563990</v>
      </c>
      <c r="N82" s="52">
        <v>1660149</v>
      </c>
      <c r="O82" s="122">
        <f t="shared" si="4"/>
        <v>8147069</v>
      </c>
      <c r="P82" s="124">
        <f t="shared" si="5"/>
        <v>8147069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984051</v>
      </c>
      <c r="K83" s="54">
        <v>2275696</v>
      </c>
      <c r="L83" s="54">
        <v>11540682</v>
      </c>
      <c r="M83" s="54">
        <v>52478126</v>
      </c>
      <c r="N83" s="54">
        <v>44833006</v>
      </c>
      <c r="O83" s="125">
        <f t="shared" si="4"/>
        <v>112111561</v>
      </c>
      <c r="P83" s="126">
        <f t="shared" si="5"/>
        <v>112111561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25941640</v>
      </c>
      <c r="G84" s="135">
        <f>SUM(G48,G69,G79)</f>
        <v>33180758</v>
      </c>
      <c r="H84" s="136">
        <f t="shared" si="3"/>
        <v>59122398</v>
      </c>
      <c r="I84" s="137"/>
      <c r="J84" s="135">
        <f>SUM(J48,J69,J79)</f>
        <v>420157386</v>
      </c>
      <c r="K84" s="135">
        <f>SUM(K48,K69,K79)</f>
        <v>334409032</v>
      </c>
      <c r="L84" s="135">
        <f>SUM(L48,L69,L79)</f>
        <v>380507380</v>
      </c>
      <c r="M84" s="135">
        <f>SUM(M48,M69,M79)</f>
        <v>564183108</v>
      </c>
      <c r="N84" s="135">
        <f>SUM(N48,N69,N79)</f>
        <v>339588818</v>
      </c>
      <c r="O84" s="136">
        <f t="shared" si="4"/>
        <v>2038845724</v>
      </c>
      <c r="P84" s="138">
        <f t="shared" si="5"/>
        <v>2097968122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29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2023-08-21T08:21:36Z</cp:lastPrinted>
  <dcterms:created xsi:type="dcterms:W3CDTF">2012-04-10T04:28:23Z</dcterms:created>
  <dcterms:modified xsi:type="dcterms:W3CDTF">2023-08-21T08:21:45Z</dcterms:modified>
  <cp:category/>
  <cp:version/>
  <cp:contentType/>
  <cp:contentStatus/>
</cp:coreProperties>
</file>