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<sst xmlns="http://schemas.openxmlformats.org/spreadsheetml/2006/main" count="283" uniqueCount="93">
  <si>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</si>
  <si>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</si>
  <si>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</si>
  <si>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</si>
  <si>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</si>
  <si>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</si>
  <si>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</si>
  <si>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</si>
  <si>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</si>
  <si>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</si>
  <si>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</si>
  <si>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</si>
  <si>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</si>
  <si>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</si>
  <si>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</si>
  <si>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</si>
  <si>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</si>
  <si>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</si>
  <si>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</si>
  <si>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</si>
  <si>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</si>
  <si>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</si>
  <si>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</si>
  <si>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</si>
  <si>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</si>
  <si>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</si>
  <si>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</si>
  <si>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</si>
  <si>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</si>
  <si>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</si>
  <si>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</si>
  <si>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</si>
  <si>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</si>
  <si>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</si>
  <si>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</si>
  <si>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</si>
  <si>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</si>
  <si>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</si>
  <si>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</si>
  <si>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</si>
  <si>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</si>
  <si>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</si>
  <si>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</si>
  <si>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</si>
  <si>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</si>
  <si>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</si>
  <si>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</si>
  <si>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</si>
  <si>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</si>
  <si>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</si>
  <si>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</si>
  <si>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</si>
  <si>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</si>
  <si>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</si>
  <si>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</si>
  <si>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</si>
  <si>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</si>
  <si>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</si>
  <si>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</si>
  <si>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</si>
  <si>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</si>
  <si>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</si>
  <si>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</si>
  <si>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</si>
  <si>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</si>
  <si>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</si>
  <si>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</si>
  <si>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</si>
  <si>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</si>
  <si>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</si>
  <si>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</si>
  <si>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</si>
  <si>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</si>
  <si>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</si>
  <si>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</si>
  <si>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</si>
  <si>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</si>
  <si>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</si>
  <si>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</si>
  <si>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</si>
  <si>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</si>
  <si>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</si>
  <si>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</si>
  <si>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</si>
  <si>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</si>
  <si>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</si>
  <si>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</si>
  <si>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</si>
  <si>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</si>
  <si>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</si>
  <si>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</si>
  <si>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05年 8月分）</t>
  </si>
  <si>
    <t>（令和 05年 8月分）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</si>
</sst>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 diagonalUp="1">
      <left style="double"/>
      <right style="thin"/>
      <top style="thin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medium"/>
      <right style="double"/>
      <top style="thin"/>
      <bottom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5" xfId="0" applyNumberFormat="1" applyFont="1" applyFill="1" applyBorder="1" applyAlignment="1">
      <alignment vertical="center"/>
    </xf>
    <xf numFmtId="176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 applyProtection="1">
      <alignment vertical="center" shrinkToFit="1"/>
      <protection locked="0"/>
    </xf>
    <xf numFmtId="178" fontId="48" fillId="0" borderId="53" xfId="0" applyNumberFormat="1" applyFont="1" applyFill="1" applyBorder="1" applyAlignment="1" applyProtection="1">
      <alignment vertical="center" shrinkToFit="1"/>
      <protection locked="0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51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left"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73" xfId="0" applyNumberFormat="1" applyFont="1" applyFill="1" applyBorder="1" applyAlignment="1">
      <alignment vertical="center"/>
    </xf>
    <xf numFmtId="178" fontId="52" fillId="0" borderId="74" xfId="0" applyNumberFormat="1" applyFont="1" applyFill="1" applyBorder="1" applyAlignment="1">
      <alignment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left" vertical="center"/>
    </xf>
    <xf numFmtId="0" fontId="50" fillId="0" borderId="54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77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7" xfId="0" applyFont="1" applyFill="1" applyBorder="1" applyAlignment="1">
      <alignment horizontal="left" vertical="center"/>
    </xf>
    <xf numFmtId="0" fontId="50" fillId="0" borderId="88" xfId="0" applyFont="1" applyFill="1" applyBorder="1" applyAlignment="1">
      <alignment horizontal="left" vertical="center"/>
    </xf>
    <xf numFmtId="0" fontId="50" fillId="0" borderId="89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  <xf numFmtId="178" fontId="48" fillId="0" borderId="90" xfId="0" applyNumberFormat="1" applyFont="1" applyFill="1" applyBorder="1" applyAlignment="1" applyProtection="1">
      <alignment vertical="center" shrinkToFit="1"/>
      <protection/>
    </xf>
    <xf numFmtId="178" fontId="48" fillId="0" borderId="91" xfId="0" applyNumberFormat="1" applyFont="1" applyFill="1" applyBorder="1" applyAlignment="1" applyProtection="1">
      <alignment vertical="center" shrinkToFit="1"/>
      <protection/>
    </xf>
    <xf numFmtId="178" fontId="48" fillId="0" borderId="92" xfId="0" applyNumberFormat="1" applyFont="1" applyFill="1" applyBorder="1" applyAlignment="1" applyProtection="1">
      <alignment vertical="center" shrinkToFit="1"/>
      <protection/>
    </xf>
    <xf numFmtId="178" fontId="48" fillId="0" borderId="93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6" fontId="48" fillId="0" borderId="92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>
      <alignment vertical="center" shrinkToFit="1"/>
    </xf>
    <xf numFmtId="178" fontId="48" fillId="0" borderId="97" xfId="0" applyNumberFormat="1" applyFont="1" applyFill="1" applyBorder="1" applyAlignment="1">
      <alignment vertical="center" shrinkToFit="1"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72" xfId="0" applyNumberFormat="1" applyFont="1" applyFill="1" applyBorder="1" applyAlignment="1">
      <alignment vertical="center"/>
    </xf>
    <xf numFmtId="176" fontId="48" fillId="0" borderId="107" xfId="0" applyNumberFormat="1" applyFont="1" applyFill="1" applyBorder="1" applyAlignment="1">
      <alignment vertical="center"/>
    </xf>
    <xf numFmtId="178" fontId="48" fillId="0" borderId="108" xfId="0" applyNumberFormat="1" applyFont="1" applyFill="1" applyBorder="1" applyAlignment="1">
      <alignment vertical="center"/>
    </xf>
    <xf numFmtId="178" fontId="48" fillId="0" borderId="109" xfId="0" applyNumberFormat="1" applyFont="1" applyFill="1" applyBorder="1" applyAlignment="1">
      <alignment vertical="center"/>
    </xf>
    <xf numFmtId="178" fontId="48" fillId="0" borderId="107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110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G4" sqref="G4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31" t="s">
        <v>21</v>
      </c>
      <c r="G1" s="131"/>
      <c r="H1" s="131"/>
      <c r="I1" s="131"/>
      <c r="J1" s="131"/>
      <c r="K1" s="131"/>
      <c r="L1" s="131"/>
      <c r="M1" s="131"/>
      <c r="N1" s="131"/>
      <c r="O1" s="4"/>
    </row>
    <row r="2" spans="5:16" ht="45" customHeight="1">
      <c r="E2" s="5"/>
      <c r="F2" s="132" t="s">
        <v>91</v>
      </c>
      <c r="G2" s="132"/>
      <c r="H2" s="132"/>
      <c r="I2" s="132"/>
      <c r="J2" s="132"/>
      <c r="K2" s="133"/>
      <c r="L2" s="133"/>
      <c r="M2" s="133"/>
      <c r="N2" s="133"/>
      <c r="O2" s="125">
        <v>41009</v>
      </c>
      <c r="P2" s="125"/>
    </row>
    <row r="3" spans="6:17" ht="30" customHeight="1">
      <c r="F3" s="57"/>
      <c r="G3" s="57"/>
      <c r="H3" s="57"/>
      <c r="I3" s="57"/>
      <c r="J3" s="57"/>
      <c r="N3" s="58"/>
      <c r="O3" s="125" t="s">
        <v>0</v>
      </c>
      <c r="P3" s="125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21" t="s">
        <v>20</v>
      </c>
      <c r="D6" s="122"/>
      <c r="E6" s="123"/>
      <c r="F6" s="124" t="s">
        <v>80</v>
      </c>
      <c r="G6" s="123"/>
      <c r="H6" s="122" t="s">
        <v>81</v>
      </c>
      <c r="I6" s="122"/>
      <c r="J6" s="124" t="s">
        <v>82</v>
      </c>
      <c r="K6" s="137"/>
      <c r="L6" s="122" t="s">
        <v>85</v>
      </c>
      <c r="M6" s="136"/>
      <c r="P6" s="58"/>
      <c r="Q6" s="99"/>
      <c r="R6" s="99"/>
      <c r="S6" s="10"/>
    </row>
    <row r="7" spans="3:19" ht="45" customHeight="1" thickBot="1">
      <c r="C7" s="145" t="s">
        <v>19</v>
      </c>
      <c r="D7" s="146"/>
      <c r="E7" s="146"/>
      <c r="F7" s="140">
        <v>39127</v>
      </c>
      <c r="G7" s="135"/>
      <c r="H7" s="134">
        <v>32780</v>
      </c>
      <c r="I7" s="135"/>
      <c r="J7" s="140">
        <v>18170</v>
      </c>
      <c r="K7" s="141"/>
      <c r="L7" s="134">
        <f>SUM(F7:K7)</f>
        <v>90077</v>
      </c>
      <c r="M7" s="190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2"/>
      <c r="O10" s="142"/>
      <c r="P10" s="142"/>
      <c r="Q10" s="18"/>
    </row>
    <row r="11" spans="3:17" ht="49.5" customHeight="1">
      <c r="C11" s="111"/>
      <c r="D11" s="112"/>
      <c r="E11" s="112"/>
      <c r="F11" s="68" t="s">
        <v>10</v>
      </c>
      <c r="G11" s="68" t="s">
        <v>28</v>
      </c>
      <c r="H11" s="100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5" t="s">
        <v>83</v>
      </c>
      <c r="Q11" s="20"/>
    </row>
    <row r="12" spans="3:17" ht="49.5" customHeight="1">
      <c r="C12" s="96" t="s">
        <v>86</v>
      </c>
      <c r="D12" s="102"/>
      <c r="E12" s="102"/>
      <c r="F12" s="85">
        <f>SUM(F13:F15)</f>
        <v>4241</v>
      </c>
      <c r="G12" s="85">
        <f>SUM(G13:G15)</f>
        <v>2298</v>
      </c>
      <c r="H12" s="191">
        <f>SUM(H13:H15)</f>
        <v>6539</v>
      </c>
      <c r="I12" s="86">
        <v>0</v>
      </c>
      <c r="J12" s="85">
        <f aca="true" t="shared" si="0" ref="J12:O12">SUM(J13:J15)</f>
        <v>4547</v>
      </c>
      <c r="K12" s="85">
        <f t="shared" si="0"/>
        <v>2420</v>
      </c>
      <c r="L12" s="85">
        <f t="shared" si="0"/>
        <v>1876</v>
      </c>
      <c r="M12" s="85">
        <f t="shared" si="0"/>
        <v>2439</v>
      </c>
      <c r="N12" s="85">
        <f t="shared" si="0"/>
        <v>1338</v>
      </c>
      <c r="O12" s="191">
        <f t="shared" si="0"/>
        <v>12620</v>
      </c>
      <c r="P12" s="192">
        <f aca="true" t="shared" si="1" ref="P12:P17">H12+O12</f>
        <v>19159</v>
      </c>
      <c r="Q12" s="20"/>
    </row>
    <row r="13" spans="3:16" ht="49.5" customHeight="1">
      <c r="C13" s="96" t="s">
        <v>87</v>
      </c>
      <c r="D13" s="97"/>
      <c r="E13" s="97"/>
      <c r="F13" s="85">
        <v>457</v>
      </c>
      <c r="G13" s="85">
        <v>254</v>
      </c>
      <c r="H13" s="191">
        <f>SUM(F13:G13)</f>
        <v>711</v>
      </c>
      <c r="I13" s="86">
        <v>0</v>
      </c>
      <c r="J13" s="85">
        <v>404</v>
      </c>
      <c r="K13" s="85">
        <v>215</v>
      </c>
      <c r="L13" s="85">
        <v>177</v>
      </c>
      <c r="M13" s="85">
        <v>202</v>
      </c>
      <c r="N13" s="85">
        <v>128</v>
      </c>
      <c r="O13" s="191">
        <f>SUM(J13:N13)</f>
        <v>1126</v>
      </c>
      <c r="P13" s="192">
        <f t="shared" si="1"/>
        <v>1837</v>
      </c>
    </row>
    <row r="14" spans="3:16" ht="49.5" customHeight="1">
      <c r="C14" s="143" t="s">
        <v>88</v>
      </c>
      <c r="D14" s="144"/>
      <c r="E14" s="144"/>
      <c r="F14" s="85">
        <v>1720</v>
      </c>
      <c r="G14" s="85">
        <v>791</v>
      </c>
      <c r="H14" s="191">
        <f>SUM(F14:G14)</f>
        <v>2511</v>
      </c>
      <c r="I14" s="86">
        <v>0</v>
      </c>
      <c r="J14" s="85">
        <v>1524</v>
      </c>
      <c r="K14" s="85">
        <v>652</v>
      </c>
      <c r="L14" s="85">
        <v>513</v>
      </c>
      <c r="M14" s="85">
        <v>601</v>
      </c>
      <c r="N14" s="85">
        <v>339</v>
      </c>
      <c r="O14" s="191">
        <f>SUM(J14:N14)</f>
        <v>3629</v>
      </c>
      <c r="P14" s="192">
        <f t="shared" si="1"/>
        <v>6140</v>
      </c>
    </row>
    <row r="15" spans="3:16" ht="49.5" customHeight="1">
      <c r="C15" s="96" t="s">
        <v>89</v>
      </c>
      <c r="D15" s="97"/>
      <c r="E15" s="97"/>
      <c r="F15" s="85">
        <v>2064</v>
      </c>
      <c r="G15" s="85">
        <v>1253</v>
      </c>
      <c r="H15" s="191">
        <f>SUM(F15:G15)</f>
        <v>3317</v>
      </c>
      <c r="I15" s="86"/>
      <c r="J15" s="85">
        <v>2619</v>
      </c>
      <c r="K15" s="85">
        <v>1553</v>
      </c>
      <c r="L15" s="85">
        <v>1186</v>
      </c>
      <c r="M15" s="85">
        <v>1636</v>
      </c>
      <c r="N15" s="85">
        <v>871</v>
      </c>
      <c r="O15" s="191">
        <f>SUM(J15:N15)</f>
        <v>7865</v>
      </c>
      <c r="P15" s="192">
        <f t="shared" si="1"/>
        <v>11182</v>
      </c>
    </row>
    <row r="16" spans="3:16" ht="49.5" customHeight="1">
      <c r="C16" s="143" t="s">
        <v>90</v>
      </c>
      <c r="D16" s="144"/>
      <c r="E16" s="144"/>
      <c r="F16" s="85">
        <v>40</v>
      </c>
      <c r="G16" s="85">
        <v>39</v>
      </c>
      <c r="H16" s="191">
        <f>SUM(F16:G16)</f>
        <v>79</v>
      </c>
      <c r="I16" s="86">
        <v>0</v>
      </c>
      <c r="J16" s="85">
        <v>64</v>
      </c>
      <c r="K16" s="85">
        <v>38</v>
      </c>
      <c r="L16" s="85">
        <v>34</v>
      </c>
      <c r="M16" s="85">
        <v>44</v>
      </c>
      <c r="N16" s="85">
        <v>38</v>
      </c>
      <c r="O16" s="191">
        <f>SUM(J16:N16)</f>
        <v>218</v>
      </c>
      <c r="P16" s="192">
        <f t="shared" si="1"/>
        <v>297</v>
      </c>
    </row>
    <row r="17" spans="3:16" ht="49.5" customHeight="1" thickBot="1">
      <c r="C17" s="138" t="s">
        <v>14</v>
      </c>
      <c r="D17" s="139"/>
      <c r="E17" s="139"/>
      <c r="F17" s="89">
        <f>F12+F16</f>
        <v>4281</v>
      </c>
      <c r="G17" s="89">
        <f>G12+G16</f>
        <v>2337</v>
      </c>
      <c r="H17" s="89">
        <f>H12+H16</f>
        <v>6618</v>
      </c>
      <c r="I17" s="193">
        <v>0</v>
      </c>
      <c r="J17" s="89">
        <f aca="true" t="shared" si="2" ref="J17:O17">J12+J16</f>
        <v>4611</v>
      </c>
      <c r="K17" s="89">
        <f t="shared" si="2"/>
        <v>2458</v>
      </c>
      <c r="L17" s="89">
        <f t="shared" si="2"/>
        <v>1910</v>
      </c>
      <c r="M17" s="89">
        <f t="shared" si="2"/>
        <v>2483</v>
      </c>
      <c r="N17" s="89">
        <f t="shared" si="2"/>
        <v>1376</v>
      </c>
      <c r="O17" s="89">
        <f t="shared" si="2"/>
        <v>12838</v>
      </c>
      <c r="P17" s="194">
        <f t="shared" si="1"/>
        <v>19456</v>
      </c>
    </row>
    <row r="18" ht="30" customHeight="1"/>
    <row r="19" spans="3:17" ht="39.75" customHeight="1">
      <c r="C19" s="59" t="s">
        <v>24</v>
      </c>
      <c r="E19" s="12"/>
      <c r="N19" s="72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1"/>
      <c r="D21" s="112"/>
      <c r="E21" s="112"/>
      <c r="F21" s="109" t="s">
        <v>15</v>
      </c>
      <c r="G21" s="110"/>
      <c r="H21" s="110"/>
      <c r="I21" s="110" t="s">
        <v>16</v>
      </c>
      <c r="J21" s="110"/>
      <c r="K21" s="110"/>
      <c r="L21" s="110"/>
      <c r="M21" s="110"/>
      <c r="N21" s="110"/>
      <c r="O21" s="110"/>
      <c r="P21" s="129" t="s">
        <v>84</v>
      </c>
      <c r="Q21" s="20"/>
    </row>
    <row r="22" spans="3:17" ht="49.5" customHeight="1">
      <c r="C22" s="115"/>
      <c r="D22" s="116"/>
      <c r="E22" s="116"/>
      <c r="F22" s="73" t="s">
        <v>7</v>
      </c>
      <c r="G22" s="73" t="s">
        <v>8</v>
      </c>
      <c r="H22" s="74" t="s">
        <v>9</v>
      </c>
      <c r="I22" s="75" t="s">
        <v>29</v>
      </c>
      <c r="J22" s="73" t="s">
        <v>1</v>
      </c>
      <c r="K22" s="76" t="s">
        <v>2</v>
      </c>
      <c r="L22" s="76" t="s">
        <v>3</v>
      </c>
      <c r="M22" s="76" t="s">
        <v>4</v>
      </c>
      <c r="N22" s="76" t="s">
        <v>5</v>
      </c>
      <c r="O22" s="77" t="s">
        <v>9</v>
      </c>
      <c r="P22" s="130"/>
      <c r="Q22" s="20"/>
    </row>
    <row r="23" spans="3:17" ht="49.5" customHeight="1">
      <c r="C23" s="101" t="s">
        <v>12</v>
      </c>
      <c r="D23" s="73"/>
      <c r="E23" s="73"/>
      <c r="F23" s="85">
        <v>1312</v>
      </c>
      <c r="G23" s="85">
        <v>1218</v>
      </c>
      <c r="H23" s="191">
        <f>SUM(F23:G23)</f>
        <v>2530</v>
      </c>
      <c r="I23" s="91"/>
      <c r="J23" s="85">
        <v>3440</v>
      </c>
      <c r="K23" s="85">
        <v>1953</v>
      </c>
      <c r="L23" s="85">
        <v>1075</v>
      </c>
      <c r="M23" s="85">
        <v>875</v>
      </c>
      <c r="N23" s="85">
        <v>374</v>
      </c>
      <c r="O23" s="191">
        <f>SUM(I23:N23)</f>
        <v>7717</v>
      </c>
      <c r="P23" s="192">
        <f>H23+O23</f>
        <v>10247</v>
      </c>
      <c r="Q23" s="20"/>
    </row>
    <row r="24" spans="3:16" ht="49.5" customHeight="1">
      <c r="C24" s="105" t="s">
        <v>13</v>
      </c>
      <c r="D24" s="106"/>
      <c r="E24" s="106"/>
      <c r="F24" s="85">
        <v>17</v>
      </c>
      <c r="G24" s="85">
        <v>20</v>
      </c>
      <c r="H24" s="191">
        <f>SUM(F24:G24)</f>
        <v>37</v>
      </c>
      <c r="I24" s="91"/>
      <c r="J24" s="85">
        <v>59</v>
      </c>
      <c r="K24" s="85">
        <v>29</v>
      </c>
      <c r="L24" s="85">
        <v>18</v>
      </c>
      <c r="M24" s="85">
        <v>15</v>
      </c>
      <c r="N24" s="85">
        <v>13</v>
      </c>
      <c r="O24" s="191">
        <f>SUM(I24:N24)</f>
        <v>134</v>
      </c>
      <c r="P24" s="192">
        <f>H24+O24</f>
        <v>171</v>
      </c>
    </row>
    <row r="25" spans="3:16" ht="49.5" customHeight="1" thickBot="1">
      <c r="C25" s="107" t="s">
        <v>14</v>
      </c>
      <c r="D25" s="108"/>
      <c r="E25" s="108"/>
      <c r="F25" s="89">
        <f>SUM(F23:F24)</f>
        <v>1329</v>
      </c>
      <c r="G25" s="89">
        <f>SUM(G23:G24)</f>
        <v>1238</v>
      </c>
      <c r="H25" s="195">
        <f>SUM(F25:G25)</f>
        <v>2567</v>
      </c>
      <c r="I25" s="196"/>
      <c r="J25" s="89">
        <f aca="true" t="shared" si="3" ref="J25:O25">SUM(J23:J24)</f>
        <v>3499</v>
      </c>
      <c r="K25" s="89">
        <f t="shared" si="3"/>
        <v>1982</v>
      </c>
      <c r="L25" s="89">
        <f t="shared" si="3"/>
        <v>1093</v>
      </c>
      <c r="M25" s="89">
        <f t="shared" si="3"/>
        <v>890</v>
      </c>
      <c r="N25" s="89">
        <f t="shared" si="3"/>
        <v>387</v>
      </c>
      <c r="O25" s="195">
        <f t="shared" si="3"/>
        <v>7851</v>
      </c>
      <c r="P25" s="194">
        <f>H25+O25</f>
        <v>10418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1"/>
      <c r="D29" s="112"/>
      <c r="E29" s="112"/>
      <c r="F29" s="109" t="s">
        <v>15</v>
      </c>
      <c r="G29" s="110"/>
      <c r="H29" s="110"/>
      <c r="I29" s="110" t="s">
        <v>16</v>
      </c>
      <c r="J29" s="110"/>
      <c r="K29" s="110"/>
      <c r="L29" s="110"/>
      <c r="M29" s="110"/>
      <c r="N29" s="110"/>
      <c r="O29" s="110"/>
      <c r="P29" s="129" t="s">
        <v>84</v>
      </c>
      <c r="Q29" s="20"/>
    </row>
    <row r="30" spans="3:17" ht="49.5" customHeight="1">
      <c r="C30" s="115"/>
      <c r="D30" s="116"/>
      <c r="E30" s="116"/>
      <c r="F30" s="73" t="s">
        <v>7</v>
      </c>
      <c r="G30" s="73" t="s">
        <v>8</v>
      </c>
      <c r="H30" s="74" t="s">
        <v>9</v>
      </c>
      <c r="I30" s="75" t="s">
        <v>29</v>
      </c>
      <c r="J30" s="73" t="s">
        <v>1</v>
      </c>
      <c r="K30" s="76" t="s">
        <v>2</v>
      </c>
      <c r="L30" s="76" t="s">
        <v>3</v>
      </c>
      <c r="M30" s="76" t="s">
        <v>4</v>
      </c>
      <c r="N30" s="76" t="s">
        <v>5</v>
      </c>
      <c r="O30" s="77" t="s">
        <v>9</v>
      </c>
      <c r="P30" s="130"/>
      <c r="Q30" s="20"/>
    </row>
    <row r="31" spans="3:17" ht="49.5" customHeight="1">
      <c r="C31" s="101" t="s">
        <v>12</v>
      </c>
      <c r="D31" s="73"/>
      <c r="E31" s="73"/>
      <c r="F31" s="85">
        <v>16</v>
      </c>
      <c r="G31" s="85">
        <v>14</v>
      </c>
      <c r="H31" s="191">
        <f>SUM(F31:G31)</f>
        <v>30</v>
      </c>
      <c r="I31" s="91"/>
      <c r="J31" s="85">
        <v>1121</v>
      </c>
      <c r="K31" s="85">
        <v>758</v>
      </c>
      <c r="L31" s="85">
        <v>522</v>
      </c>
      <c r="M31" s="85">
        <v>538</v>
      </c>
      <c r="N31" s="85">
        <v>279</v>
      </c>
      <c r="O31" s="191">
        <f>SUM(I31:N31)</f>
        <v>3218</v>
      </c>
      <c r="P31" s="192">
        <f>H31+O31</f>
        <v>3248</v>
      </c>
      <c r="Q31" s="20"/>
    </row>
    <row r="32" spans="3:16" ht="49.5" customHeight="1">
      <c r="C32" s="105" t="s">
        <v>13</v>
      </c>
      <c r="D32" s="106"/>
      <c r="E32" s="106"/>
      <c r="F32" s="85">
        <v>0</v>
      </c>
      <c r="G32" s="85">
        <v>0</v>
      </c>
      <c r="H32" s="191">
        <f>SUM(F32:G32)</f>
        <v>0</v>
      </c>
      <c r="I32" s="91"/>
      <c r="J32" s="85">
        <v>10</v>
      </c>
      <c r="K32" s="85">
        <v>4</v>
      </c>
      <c r="L32" s="85">
        <v>5</v>
      </c>
      <c r="M32" s="85">
        <v>9</v>
      </c>
      <c r="N32" s="85">
        <v>3</v>
      </c>
      <c r="O32" s="191">
        <f>SUM(I32:N32)</f>
        <v>31</v>
      </c>
      <c r="P32" s="192">
        <f>H32+O32</f>
        <v>31</v>
      </c>
    </row>
    <row r="33" spans="3:16" ht="49.5" customHeight="1" thickBot="1">
      <c r="C33" s="107" t="s">
        <v>14</v>
      </c>
      <c r="D33" s="108"/>
      <c r="E33" s="108"/>
      <c r="F33" s="89">
        <f>SUM(F31:F32)</f>
        <v>16</v>
      </c>
      <c r="G33" s="89">
        <f>SUM(G31:G32)</f>
        <v>14</v>
      </c>
      <c r="H33" s="195">
        <f>SUM(F33:G33)</f>
        <v>30</v>
      </c>
      <c r="I33" s="196"/>
      <c r="J33" s="89">
        <f>SUM(J31:J32)</f>
        <v>1131</v>
      </c>
      <c r="K33" s="89">
        <f>SUM(K31:K32)</f>
        <v>762</v>
      </c>
      <c r="L33" s="89">
        <f>SUM(L31:L32)</f>
        <v>527</v>
      </c>
      <c r="M33" s="89">
        <f>SUM(M31:M32)</f>
        <v>547</v>
      </c>
      <c r="N33" s="89">
        <f>SUM(N31:N32)</f>
        <v>282</v>
      </c>
      <c r="O33" s="195">
        <f>SUM(I33:N33)</f>
        <v>3249</v>
      </c>
      <c r="P33" s="194">
        <f>H33+O33</f>
        <v>3279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1"/>
      <c r="D37" s="112"/>
      <c r="E37" s="112"/>
      <c r="F37" s="109" t="s">
        <v>15</v>
      </c>
      <c r="G37" s="110"/>
      <c r="H37" s="110"/>
      <c r="I37" s="110" t="s">
        <v>16</v>
      </c>
      <c r="J37" s="110"/>
      <c r="K37" s="110"/>
      <c r="L37" s="110"/>
      <c r="M37" s="110"/>
      <c r="N37" s="128"/>
      <c r="O37" s="126" t="s">
        <v>84</v>
      </c>
      <c r="P37" s="20"/>
      <c r="Q37" s="20"/>
    </row>
    <row r="38" spans="3:17" ht="49.5" customHeight="1" thickBot="1">
      <c r="C38" s="113"/>
      <c r="D38" s="114"/>
      <c r="E38" s="114"/>
      <c r="F38" s="78" t="s">
        <v>7</v>
      </c>
      <c r="G38" s="78" t="s">
        <v>8</v>
      </c>
      <c r="H38" s="79" t="s">
        <v>9</v>
      </c>
      <c r="I38" s="80" t="s">
        <v>1</v>
      </c>
      <c r="J38" s="78" t="s">
        <v>2</v>
      </c>
      <c r="K38" s="81" t="s">
        <v>3</v>
      </c>
      <c r="L38" s="81" t="s">
        <v>4</v>
      </c>
      <c r="M38" s="81" t="s">
        <v>5</v>
      </c>
      <c r="N38" s="82" t="s">
        <v>11</v>
      </c>
      <c r="O38" s="127"/>
      <c r="P38" s="20"/>
      <c r="Q38" s="20"/>
    </row>
    <row r="39" spans="3:17" ht="49.5" customHeight="1">
      <c r="C39" s="98" t="s">
        <v>17</v>
      </c>
      <c r="D39" s="68"/>
      <c r="E39" s="68"/>
      <c r="F39" s="197">
        <f>SUM(F40:F41)</f>
        <v>0</v>
      </c>
      <c r="G39" s="197">
        <f>SUM(G40:G41)</f>
        <v>0</v>
      </c>
      <c r="H39" s="198">
        <f aca="true" t="shared" si="4" ref="H39:H51">SUM(F39:G39)</f>
        <v>0</v>
      </c>
      <c r="I39" s="199">
        <f>SUM(I40:I41)</f>
        <v>3</v>
      </c>
      <c r="J39" s="197">
        <f>SUM(J40:J41)</f>
        <v>8</v>
      </c>
      <c r="K39" s="197">
        <f>SUM(K40:K41)</f>
        <v>197</v>
      </c>
      <c r="L39" s="197">
        <f>SUM(L40:L41)</f>
        <v>540</v>
      </c>
      <c r="M39" s="197">
        <f>SUM(M40:M41)</f>
        <v>325</v>
      </c>
      <c r="N39" s="198">
        <f aca="true" t="shared" si="5" ref="N39:N47">SUM(I39:M39)</f>
        <v>1073</v>
      </c>
      <c r="O39" s="200">
        <f>H39+N39</f>
        <v>1073</v>
      </c>
      <c r="P39" s="20"/>
      <c r="Q39" s="20"/>
    </row>
    <row r="40" spans="3:15" ht="49.5" customHeight="1">
      <c r="C40" s="105" t="s">
        <v>12</v>
      </c>
      <c r="D40" s="106"/>
      <c r="E40" s="106"/>
      <c r="F40" s="85">
        <v>0</v>
      </c>
      <c r="G40" s="85">
        <v>0</v>
      </c>
      <c r="H40" s="191">
        <f t="shared" si="4"/>
        <v>0</v>
      </c>
      <c r="I40" s="92">
        <v>3</v>
      </c>
      <c r="J40" s="85">
        <v>8</v>
      </c>
      <c r="K40" s="85">
        <v>195</v>
      </c>
      <c r="L40" s="85">
        <v>539</v>
      </c>
      <c r="M40" s="85">
        <v>325</v>
      </c>
      <c r="N40" s="191">
        <f>SUM(I40:M40)</f>
        <v>1070</v>
      </c>
      <c r="O40" s="192">
        <f aca="true" t="shared" si="6" ref="O40:O50">H40+N40</f>
        <v>1070</v>
      </c>
    </row>
    <row r="41" spans="3:15" ht="49.5" customHeight="1" thickBot="1">
      <c r="C41" s="107" t="s">
        <v>13</v>
      </c>
      <c r="D41" s="108"/>
      <c r="E41" s="108"/>
      <c r="F41" s="89">
        <v>0</v>
      </c>
      <c r="G41" s="89">
        <v>0</v>
      </c>
      <c r="H41" s="195">
        <f t="shared" si="4"/>
        <v>0</v>
      </c>
      <c r="I41" s="93">
        <v>0</v>
      </c>
      <c r="J41" s="89">
        <v>0</v>
      </c>
      <c r="K41" s="89">
        <v>2</v>
      </c>
      <c r="L41" s="89">
        <v>1</v>
      </c>
      <c r="M41" s="89">
        <v>0</v>
      </c>
      <c r="N41" s="195">
        <f t="shared" si="5"/>
        <v>3</v>
      </c>
      <c r="O41" s="194">
        <f t="shared" si="6"/>
        <v>3</v>
      </c>
    </row>
    <row r="42" spans="3:15" ht="49.5" customHeight="1">
      <c r="C42" s="119" t="s">
        <v>30</v>
      </c>
      <c r="D42" s="120"/>
      <c r="E42" s="120"/>
      <c r="F42" s="197">
        <f>SUM(F43:F44)</f>
        <v>0</v>
      </c>
      <c r="G42" s="197">
        <f>SUM(G43:G44)</f>
        <v>0</v>
      </c>
      <c r="H42" s="198">
        <f t="shared" si="4"/>
        <v>0</v>
      </c>
      <c r="I42" s="199">
        <f>SUM(I43:I44)</f>
        <v>154</v>
      </c>
      <c r="J42" s="197">
        <f>SUM(J43:J44)</f>
        <v>117</v>
      </c>
      <c r="K42" s="197">
        <f>SUM(K43:K44)</f>
        <v>173</v>
      </c>
      <c r="L42" s="197">
        <f>SUM(L43:L44)</f>
        <v>228</v>
      </c>
      <c r="M42" s="197">
        <f>SUM(M43:M44)</f>
        <v>95</v>
      </c>
      <c r="N42" s="191">
        <f t="shared" si="5"/>
        <v>767</v>
      </c>
      <c r="O42" s="200">
        <f t="shared" si="6"/>
        <v>767</v>
      </c>
    </row>
    <row r="43" spans="3:15" ht="49.5" customHeight="1">
      <c r="C43" s="105" t="s">
        <v>12</v>
      </c>
      <c r="D43" s="106"/>
      <c r="E43" s="106"/>
      <c r="F43" s="85">
        <v>0</v>
      </c>
      <c r="G43" s="85">
        <v>0</v>
      </c>
      <c r="H43" s="191">
        <f t="shared" si="4"/>
        <v>0</v>
      </c>
      <c r="I43" s="92">
        <v>153</v>
      </c>
      <c r="J43" s="85">
        <v>117</v>
      </c>
      <c r="K43" s="85">
        <v>171</v>
      </c>
      <c r="L43" s="85">
        <v>221</v>
      </c>
      <c r="M43" s="85">
        <v>92</v>
      </c>
      <c r="N43" s="191">
        <f t="shared" si="5"/>
        <v>754</v>
      </c>
      <c r="O43" s="192">
        <f t="shared" si="6"/>
        <v>754</v>
      </c>
    </row>
    <row r="44" spans="3:15" ht="49.5" customHeight="1" thickBot="1">
      <c r="C44" s="107" t="s">
        <v>13</v>
      </c>
      <c r="D44" s="108"/>
      <c r="E44" s="108"/>
      <c r="F44" s="89">
        <v>0</v>
      </c>
      <c r="G44" s="89">
        <v>0</v>
      </c>
      <c r="H44" s="195">
        <f t="shared" si="4"/>
        <v>0</v>
      </c>
      <c r="I44" s="93">
        <v>1</v>
      </c>
      <c r="J44" s="89">
        <v>0</v>
      </c>
      <c r="K44" s="89">
        <v>2</v>
      </c>
      <c r="L44" s="89">
        <v>7</v>
      </c>
      <c r="M44" s="89">
        <v>3</v>
      </c>
      <c r="N44" s="195">
        <f t="shared" si="5"/>
        <v>13</v>
      </c>
      <c r="O44" s="194">
        <f t="shared" si="6"/>
        <v>13</v>
      </c>
    </row>
    <row r="45" spans="3:15" ht="49.5" customHeight="1">
      <c r="C45" s="119" t="s">
        <v>18</v>
      </c>
      <c r="D45" s="120"/>
      <c r="E45" s="120"/>
      <c r="F45" s="197">
        <f>SUM(F46:F47)</f>
        <v>0</v>
      </c>
      <c r="G45" s="197">
        <f>SUM(G46:G47)</f>
        <v>0</v>
      </c>
      <c r="H45" s="198">
        <f t="shared" si="4"/>
        <v>0</v>
      </c>
      <c r="I45" s="199">
        <f>SUM(I46:I47)</f>
        <v>0</v>
      </c>
      <c r="J45" s="197">
        <f>SUM(J46:J47)</f>
        <v>1</v>
      </c>
      <c r="K45" s="197">
        <f>SUM(K46:K47)</f>
        <v>6</v>
      </c>
      <c r="L45" s="197">
        <f>SUM(L46:L47)</f>
        <v>14</v>
      </c>
      <c r="M45" s="197">
        <f>SUM(M46:M47)</f>
        <v>8</v>
      </c>
      <c r="N45" s="198">
        <f>SUM(I45:M45)</f>
        <v>29</v>
      </c>
      <c r="O45" s="200">
        <f t="shared" si="6"/>
        <v>29</v>
      </c>
    </row>
    <row r="46" spans="3:15" ht="49.5" customHeight="1">
      <c r="C46" s="105" t="s">
        <v>12</v>
      </c>
      <c r="D46" s="106"/>
      <c r="E46" s="106"/>
      <c r="F46" s="85">
        <v>0</v>
      </c>
      <c r="G46" s="85">
        <v>0</v>
      </c>
      <c r="H46" s="191">
        <f t="shared" si="4"/>
        <v>0</v>
      </c>
      <c r="I46" s="92">
        <v>0</v>
      </c>
      <c r="J46" s="85">
        <v>1</v>
      </c>
      <c r="K46" s="85">
        <v>6</v>
      </c>
      <c r="L46" s="85">
        <v>14</v>
      </c>
      <c r="M46" s="85">
        <v>8</v>
      </c>
      <c r="N46" s="191">
        <f t="shared" si="5"/>
        <v>29</v>
      </c>
      <c r="O46" s="192">
        <f>H46+N46</f>
        <v>29</v>
      </c>
    </row>
    <row r="47" spans="3:15" ht="49.5" customHeight="1" thickBot="1">
      <c r="C47" s="107" t="s">
        <v>13</v>
      </c>
      <c r="D47" s="108"/>
      <c r="E47" s="108"/>
      <c r="F47" s="89">
        <v>0</v>
      </c>
      <c r="G47" s="89">
        <v>0</v>
      </c>
      <c r="H47" s="195">
        <f t="shared" si="4"/>
        <v>0</v>
      </c>
      <c r="I47" s="93">
        <v>0</v>
      </c>
      <c r="J47" s="89">
        <v>0</v>
      </c>
      <c r="K47" s="89">
        <v>0</v>
      </c>
      <c r="L47" s="89">
        <v>0</v>
      </c>
      <c r="M47" s="89">
        <v>0</v>
      </c>
      <c r="N47" s="195">
        <f t="shared" si="5"/>
        <v>0</v>
      </c>
      <c r="O47" s="194">
        <f t="shared" si="6"/>
        <v>0</v>
      </c>
    </row>
    <row r="48" spans="3:15" ht="49.5" customHeight="1">
      <c r="C48" s="119" t="s">
        <v>76</v>
      </c>
      <c r="D48" s="120"/>
      <c r="E48" s="120"/>
      <c r="F48" s="197">
        <f>SUM(F49:F50)</f>
        <v>0</v>
      </c>
      <c r="G48" s="197">
        <f>SUM(G49:G50)</f>
        <v>0</v>
      </c>
      <c r="H48" s="198">
        <f>SUM(F48:G48)</f>
        <v>0</v>
      </c>
      <c r="I48" s="199">
        <f>SUM(I49:I50)</f>
        <v>4</v>
      </c>
      <c r="J48" s="197">
        <f>SUM(J49:J50)</f>
        <v>10</v>
      </c>
      <c r="K48" s="197">
        <f>SUM(K49:K50)</f>
        <v>36</v>
      </c>
      <c r="L48" s="197">
        <f>SUM(L49:L50)</f>
        <v>160</v>
      </c>
      <c r="M48" s="197">
        <f>SUM(M49:M50)</f>
        <v>120</v>
      </c>
      <c r="N48" s="198">
        <f>SUM(I48:M48)</f>
        <v>330</v>
      </c>
      <c r="O48" s="200">
        <f>H48+N48</f>
        <v>330</v>
      </c>
    </row>
    <row r="49" spans="3:15" ht="49.5" customHeight="1">
      <c r="C49" s="105" t="s">
        <v>12</v>
      </c>
      <c r="D49" s="106"/>
      <c r="E49" s="106"/>
      <c r="F49" s="85">
        <v>0</v>
      </c>
      <c r="G49" s="85">
        <v>0</v>
      </c>
      <c r="H49" s="191">
        <f t="shared" si="4"/>
        <v>0</v>
      </c>
      <c r="I49" s="92">
        <v>4</v>
      </c>
      <c r="J49" s="85">
        <v>10</v>
      </c>
      <c r="K49" s="85">
        <v>36</v>
      </c>
      <c r="L49" s="85">
        <v>157</v>
      </c>
      <c r="M49" s="85">
        <v>118</v>
      </c>
      <c r="N49" s="191">
        <f>SUM(I49:M49)</f>
        <v>325</v>
      </c>
      <c r="O49" s="192">
        <f t="shared" si="6"/>
        <v>325</v>
      </c>
    </row>
    <row r="50" spans="3:15" ht="49.5" customHeight="1" thickBot="1">
      <c r="C50" s="107" t="s">
        <v>13</v>
      </c>
      <c r="D50" s="108"/>
      <c r="E50" s="108"/>
      <c r="F50" s="89">
        <v>0</v>
      </c>
      <c r="G50" s="89">
        <v>0</v>
      </c>
      <c r="H50" s="195">
        <f t="shared" si="4"/>
        <v>0</v>
      </c>
      <c r="I50" s="93">
        <v>0</v>
      </c>
      <c r="J50" s="89">
        <v>0</v>
      </c>
      <c r="K50" s="89">
        <v>0</v>
      </c>
      <c r="L50" s="89">
        <v>3</v>
      </c>
      <c r="M50" s="89">
        <v>2</v>
      </c>
      <c r="N50" s="195">
        <f>SUM(I50:M50)</f>
        <v>5</v>
      </c>
      <c r="O50" s="194">
        <f t="shared" si="6"/>
        <v>5</v>
      </c>
    </row>
    <row r="51" spans="3:15" ht="49.5" customHeight="1" thickBot="1">
      <c r="C51" s="117" t="s">
        <v>14</v>
      </c>
      <c r="D51" s="118"/>
      <c r="E51" s="118"/>
      <c r="F51" s="90">
        <v>0</v>
      </c>
      <c r="G51" s="90">
        <v>0</v>
      </c>
      <c r="H51" s="201">
        <f t="shared" si="4"/>
        <v>0</v>
      </c>
      <c r="I51" s="94">
        <v>161</v>
      </c>
      <c r="J51" s="90">
        <v>135</v>
      </c>
      <c r="K51" s="90">
        <v>411</v>
      </c>
      <c r="L51" s="90">
        <v>935</v>
      </c>
      <c r="M51" s="90">
        <v>547</v>
      </c>
      <c r="N51" s="201">
        <f>SUM(I51:M51)</f>
        <v>2189</v>
      </c>
      <c r="O51" s="202">
        <f>H51+N51</f>
        <v>2189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P84" sqref="P84"/>
      <selection pane="bottomLeft" activeCell="C7" sqref="C7:E8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66">
        <f>SUM(F11,F17,F20,F25,F29,F30)</f>
        <v>2822</v>
      </c>
      <c r="G10" s="166">
        <f>SUM(G11,G17,G20,G25,G29,G30)</f>
        <v>2807</v>
      </c>
      <c r="H10" s="167">
        <f>SUM(F10:G10)</f>
        <v>5629</v>
      </c>
      <c r="I10" s="168"/>
      <c r="J10" s="166">
        <f>SUM(J11,J17,J20,J25,J29,J30)</f>
        <v>10102</v>
      </c>
      <c r="K10" s="166">
        <f>SUM(K11,K17,K20,K25,K29,K30)</f>
        <v>6325</v>
      </c>
      <c r="L10" s="166">
        <f>SUM(L11,L17,L20,L25,L29,L30)</f>
        <v>3593</v>
      </c>
      <c r="M10" s="166">
        <f>SUM(M11,M17,M20,M25,M29,M30)</f>
        <v>2995</v>
      </c>
      <c r="N10" s="166">
        <f>SUM(N11,N17,N20,N25,N29,N30)</f>
        <v>1459</v>
      </c>
      <c r="O10" s="167">
        <f>SUM(I10:N10)</f>
        <v>24474</v>
      </c>
      <c r="P10" s="169">
        <f>SUM(O10,H10)</f>
        <v>30103</v>
      </c>
      <c r="Q10" s="20"/>
    </row>
    <row r="11" spans="3:16" ht="30" customHeight="1">
      <c r="C11" s="28"/>
      <c r="D11" s="29" t="s">
        <v>38</v>
      </c>
      <c r="E11" s="30"/>
      <c r="F11" s="170">
        <f>SUM(F12:F16)</f>
        <v>162</v>
      </c>
      <c r="G11" s="170">
        <f>SUM(G12:G16)</f>
        <v>223</v>
      </c>
      <c r="H11" s="171">
        <f aca="true" t="shared" si="0" ref="H11:H74">SUM(F11:G11)</f>
        <v>385</v>
      </c>
      <c r="I11" s="172"/>
      <c r="J11" s="170">
        <f>SUM(J12:J16)</f>
        <v>2542</v>
      </c>
      <c r="K11" s="170">
        <f>SUM(K12:K16)</f>
        <v>1628</v>
      </c>
      <c r="L11" s="170">
        <f>SUM(L12:L16)</f>
        <v>943</v>
      </c>
      <c r="M11" s="170">
        <f>SUM(M12:M16)</f>
        <v>873</v>
      </c>
      <c r="N11" s="170">
        <f>SUM(N12:N16)</f>
        <v>563</v>
      </c>
      <c r="O11" s="171">
        <f aca="true" t="shared" si="1" ref="O11:O74">SUM(I11:N11)</f>
        <v>6549</v>
      </c>
      <c r="P11" s="173">
        <f aca="true" t="shared" si="2" ref="P11:P74">SUM(O11,H11)</f>
        <v>6934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71">
        <f>SUM(F12:G12)</f>
        <v>0</v>
      </c>
      <c r="I12" s="83"/>
      <c r="J12" s="52">
        <v>1215</v>
      </c>
      <c r="K12" s="52">
        <v>579</v>
      </c>
      <c r="L12" s="52">
        <v>283</v>
      </c>
      <c r="M12" s="52">
        <v>231</v>
      </c>
      <c r="N12" s="52">
        <v>137</v>
      </c>
      <c r="O12" s="171">
        <f t="shared" si="1"/>
        <v>2445</v>
      </c>
      <c r="P12" s="173">
        <f t="shared" si="2"/>
        <v>2445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71">
        <f>SUM(F13:G13)</f>
        <v>0</v>
      </c>
      <c r="I13" s="83"/>
      <c r="J13" s="52">
        <v>3</v>
      </c>
      <c r="K13" s="52">
        <v>7</v>
      </c>
      <c r="L13" s="52">
        <v>13</v>
      </c>
      <c r="M13" s="52">
        <v>34</v>
      </c>
      <c r="N13" s="52">
        <v>53</v>
      </c>
      <c r="O13" s="171">
        <f t="shared" si="1"/>
        <v>110</v>
      </c>
      <c r="P13" s="173">
        <f t="shared" si="2"/>
        <v>110</v>
      </c>
    </row>
    <row r="14" spans="3:16" ht="30" customHeight="1">
      <c r="C14" s="28"/>
      <c r="D14" s="29"/>
      <c r="E14" s="31" t="s">
        <v>41</v>
      </c>
      <c r="F14" s="52">
        <v>56</v>
      </c>
      <c r="G14" s="52">
        <v>76</v>
      </c>
      <c r="H14" s="171">
        <f t="shared" si="0"/>
        <v>132</v>
      </c>
      <c r="I14" s="83"/>
      <c r="J14" s="52">
        <v>248</v>
      </c>
      <c r="K14" s="52">
        <v>166</v>
      </c>
      <c r="L14" s="52">
        <v>110</v>
      </c>
      <c r="M14" s="52">
        <v>128</v>
      </c>
      <c r="N14" s="52">
        <v>106</v>
      </c>
      <c r="O14" s="171">
        <f t="shared" si="1"/>
        <v>758</v>
      </c>
      <c r="P14" s="173">
        <f t="shared" si="2"/>
        <v>890</v>
      </c>
    </row>
    <row r="15" spans="3:16" ht="30" customHeight="1">
      <c r="C15" s="28"/>
      <c r="D15" s="29"/>
      <c r="E15" s="31" t="s">
        <v>42</v>
      </c>
      <c r="F15" s="52">
        <v>42</v>
      </c>
      <c r="G15" s="52">
        <v>76</v>
      </c>
      <c r="H15" s="171">
        <f t="shared" si="0"/>
        <v>118</v>
      </c>
      <c r="I15" s="83"/>
      <c r="J15" s="52">
        <v>170</v>
      </c>
      <c r="K15" s="52">
        <v>116</v>
      </c>
      <c r="L15" s="52">
        <v>67</v>
      </c>
      <c r="M15" s="52">
        <v>51</v>
      </c>
      <c r="N15" s="52">
        <v>30</v>
      </c>
      <c r="O15" s="171">
        <f t="shared" si="1"/>
        <v>434</v>
      </c>
      <c r="P15" s="173">
        <f t="shared" si="2"/>
        <v>552</v>
      </c>
    </row>
    <row r="16" spans="3:16" ht="30" customHeight="1">
      <c r="C16" s="28"/>
      <c r="D16" s="29"/>
      <c r="E16" s="31" t="s">
        <v>43</v>
      </c>
      <c r="F16" s="52">
        <v>64</v>
      </c>
      <c r="G16" s="52">
        <v>71</v>
      </c>
      <c r="H16" s="171">
        <f t="shared" si="0"/>
        <v>135</v>
      </c>
      <c r="I16" s="83"/>
      <c r="J16" s="52">
        <v>906</v>
      </c>
      <c r="K16" s="52">
        <v>760</v>
      </c>
      <c r="L16" s="52">
        <v>470</v>
      </c>
      <c r="M16" s="52">
        <v>429</v>
      </c>
      <c r="N16" s="52">
        <v>237</v>
      </c>
      <c r="O16" s="171">
        <f t="shared" si="1"/>
        <v>2802</v>
      </c>
      <c r="P16" s="173">
        <f t="shared" si="2"/>
        <v>2937</v>
      </c>
    </row>
    <row r="17" spans="3:16" ht="30" customHeight="1">
      <c r="C17" s="28"/>
      <c r="D17" s="32" t="s">
        <v>44</v>
      </c>
      <c r="E17" s="33"/>
      <c r="F17" s="170">
        <f>SUM(F18:F19)</f>
        <v>331</v>
      </c>
      <c r="G17" s="170">
        <f>SUM(G18:G19)</f>
        <v>276</v>
      </c>
      <c r="H17" s="171">
        <f t="shared" si="0"/>
        <v>607</v>
      </c>
      <c r="I17" s="172"/>
      <c r="J17" s="170">
        <f>SUM(J18:J19)</f>
        <v>2173</v>
      </c>
      <c r="K17" s="170">
        <f>SUM(K18:K19)</f>
        <v>1230</v>
      </c>
      <c r="L17" s="170">
        <f>SUM(L18:L19)</f>
        <v>598</v>
      </c>
      <c r="M17" s="170">
        <f>SUM(M18:M19)</f>
        <v>461</v>
      </c>
      <c r="N17" s="170">
        <f>SUM(N18:N19)</f>
        <v>171</v>
      </c>
      <c r="O17" s="171">
        <f t="shared" si="1"/>
        <v>4633</v>
      </c>
      <c r="P17" s="173">
        <f t="shared" si="2"/>
        <v>5240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71">
        <f t="shared" si="0"/>
        <v>0</v>
      </c>
      <c r="I18" s="83"/>
      <c r="J18" s="52">
        <v>1677</v>
      </c>
      <c r="K18" s="52">
        <v>979</v>
      </c>
      <c r="L18" s="52">
        <v>481</v>
      </c>
      <c r="M18" s="52">
        <v>390</v>
      </c>
      <c r="N18" s="52">
        <v>157</v>
      </c>
      <c r="O18" s="171">
        <f t="shared" si="1"/>
        <v>3684</v>
      </c>
      <c r="P18" s="173">
        <f t="shared" si="2"/>
        <v>3684</v>
      </c>
    </row>
    <row r="19" spans="3:16" ht="30" customHeight="1">
      <c r="C19" s="28"/>
      <c r="D19" s="29"/>
      <c r="E19" s="31" t="s">
        <v>46</v>
      </c>
      <c r="F19" s="52">
        <v>331</v>
      </c>
      <c r="G19" s="52">
        <v>276</v>
      </c>
      <c r="H19" s="171">
        <f t="shared" si="0"/>
        <v>607</v>
      </c>
      <c r="I19" s="83"/>
      <c r="J19" s="52">
        <v>496</v>
      </c>
      <c r="K19" s="52">
        <v>251</v>
      </c>
      <c r="L19" s="52">
        <v>117</v>
      </c>
      <c r="M19" s="52">
        <v>71</v>
      </c>
      <c r="N19" s="52">
        <v>14</v>
      </c>
      <c r="O19" s="171">
        <f t="shared" si="1"/>
        <v>949</v>
      </c>
      <c r="P19" s="173">
        <f t="shared" si="2"/>
        <v>1556</v>
      </c>
    </row>
    <row r="20" spans="3:16" ht="30" customHeight="1">
      <c r="C20" s="28"/>
      <c r="D20" s="32" t="s">
        <v>47</v>
      </c>
      <c r="E20" s="33"/>
      <c r="F20" s="170">
        <f>SUM(F21:F24)</f>
        <v>7</v>
      </c>
      <c r="G20" s="170">
        <f>SUM(G21:G24)</f>
        <v>13</v>
      </c>
      <c r="H20" s="171">
        <f t="shared" si="0"/>
        <v>20</v>
      </c>
      <c r="I20" s="172"/>
      <c r="J20" s="170">
        <f>SUM(J21:J24)</f>
        <v>143</v>
      </c>
      <c r="K20" s="170">
        <f>SUM(K21:K24)</f>
        <v>121</v>
      </c>
      <c r="L20" s="170">
        <f>SUM(L21:L24)</f>
        <v>172</v>
      </c>
      <c r="M20" s="170">
        <f>SUM(M21:M24)</f>
        <v>151</v>
      </c>
      <c r="N20" s="170">
        <f>SUM(N21:N24)</f>
        <v>60</v>
      </c>
      <c r="O20" s="171">
        <f t="shared" si="1"/>
        <v>647</v>
      </c>
      <c r="P20" s="173">
        <f t="shared" si="2"/>
        <v>667</v>
      </c>
    </row>
    <row r="21" spans="3:16" ht="30" customHeight="1">
      <c r="C21" s="28"/>
      <c r="D21" s="29"/>
      <c r="E21" s="31" t="s">
        <v>48</v>
      </c>
      <c r="F21" s="52">
        <v>6</v>
      </c>
      <c r="G21" s="52">
        <v>8</v>
      </c>
      <c r="H21" s="171">
        <f t="shared" si="0"/>
        <v>14</v>
      </c>
      <c r="I21" s="83"/>
      <c r="J21" s="52">
        <v>117</v>
      </c>
      <c r="K21" s="52">
        <v>105</v>
      </c>
      <c r="L21" s="52">
        <v>149</v>
      </c>
      <c r="M21" s="52">
        <v>140</v>
      </c>
      <c r="N21" s="52">
        <v>53</v>
      </c>
      <c r="O21" s="171">
        <f t="shared" si="1"/>
        <v>564</v>
      </c>
      <c r="P21" s="173">
        <f t="shared" si="2"/>
        <v>578</v>
      </c>
    </row>
    <row r="22" spans="3:16" ht="30" customHeight="1">
      <c r="C22" s="28"/>
      <c r="D22" s="29"/>
      <c r="E22" s="34" t="s">
        <v>49</v>
      </c>
      <c r="F22" s="52">
        <v>1</v>
      </c>
      <c r="G22" s="52">
        <v>5</v>
      </c>
      <c r="H22" s="171">
        <f t="shared" si="0"/>
        <v>6</v>
      </c>
      <c r="I22" s="83"/>
      <c r="J22" s="52">
        <v>26</v>
      </c>
      <c r="K22" s="52">
        <v>16</v>
      </c>
      <c r="L22" s="52">
        <v>23</v>
      </c>
      <c r="M22" s="52">
        <v>11</v>
      </c>
      <c r="N22" s="52">
        <v>7</v>
      </c>
      <c r="O22" s="171">
        <f t="shared" si="1"/>
        <v>83</v>
      </c>
      <c r="P22" s="173">
        <f t="shared" si="2"/>
        <v>89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71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71">
        <f t="shared" si="1"/>
        <v>0</v>
      </c>
      <c r="P23" s="173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71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71">
        <f t="shared" si="1"/>
        <v>0</v>
      </c>
      <c r="P24" s="173">
        <f t="shared" si="2"/>
        <v>0</v>
      </c>
    </row>
    <row r="25" spans="3:16" ht="30" customHeight="1">
      <c r="C25" s="28"/>
      <c r="D25" s="32" t="s">
        <v>51</v>
      </c>
      <c r="E25" s="33"/>
      <c r="F25" s="170">
        <f>SUM(F26:F28)</f>
        <v>1046</v>
      </c>
      <c r="G25" s="170">
        <f>SUM(G26:G28)</f>
        <v>1068</v>
      </c>
      <c r="H25" s="171">
        <f t="shared" si="0"/>
        <v>2114</v>
      </c>
      <c r="I25" s="172"/>
      <c r="J25" s="170">
        <f>SUM(J26:J28)</f>
        <v>1822</v>
      </c>
      <c r="K25" s="170">
        <f>SUM(K26:K28)</f>
        <v>1457</v>
      </c>
      <c r="L25" s="170">
        <f>SUM(L26:L28)</f>
        <v>842</v>
      </c>
      <c r="M25" s="170">
        <f>SUM(M26:M28)</f>
        <v>659</v>
      </c>
      <c r="N25" s="170">
        <f>SUM(N26:N28)</f>
        <v>292</v>
      </c>
      <c r="O25" s="171">
        <f t="shared" si="1"/>
        <v>5072</v>
      </c>
      <c r="P25" s="173">
        <f t="shared" si="2"/>
        <v>7186</v>
      </c>
    </row>
    <row r="26" spans="3:16" ht="30" customHeight="1">
      <c r="C26" s="28"/>
      <c r="D26" s="29"/>
      <c r="E26" s="34" t="s">
        <v>52</v>
      </c>
      <c r="F26" s="52">
        <v>973</v>
      </c>
      <c r="G26" s="52">
        <v>1035</v>
      </c>
      <c r="H26" s="171">
        <f t="shared" si="0"/>
        <v>2008</v>
      </c>
      <c r="I26" s="83"/>
      <c r="J26" s="52">
        <v>1754</v>
      </c>
      <c r="K26" s="52">
        <v>1423</v>
      </c>
      <c r="L26" s="52">
        <v>823</v>
      </c>
      <c r="M26" s="52">
        <v>639</v>
      </c>
      <c r="N26" s="52">
        <v>289</v>
      </c>
      <c r="O26" s="171">
        <f t="shared" si="1"/>
        <v>4928</v>
      </c>
      <c r="P26" s="173">
        <f t="shared" si="2"/>
        <v>6936</v>
      </c>
    </row>
    <row r="27" spans="3:16" ht="30" customHeight="1">
      <c r="C27" s="28"/>
      <c r="D27" s="29"/>
      <c r="E27" s="34" t="s">
        <v>53</v>
      </c>
      <c r="F27" s="52">
        <v>25</v>
      </c>
      <c r="G27" s="52">
        <v>12</v>
      </c>
      <c r="H27" s="171">
        <f t="shared" si="0"/>
        <v>37</v>
      </c>
      <c r="I27" s="83"/>
      <c r="J27" s="52">
        <v>38</v>
      </c>
      <c r="K27" s="52">
        <v>18</v>
      </c>
      <c r="L27" s="52">
        <v>8</v>
      </c>
      <c r="M27" s="52">
        <v>8</v>
      </c>
      <c r="N27" s="52">
        <v>2</v>
      </c>
      <c r="O27" s="171">
        <f t="shared" si="1"/>
        <v>74</v>
      </c>
      <c r="P27" s="173">
        <f t="shared" si="2"/>
        <v>111</v>
      </c>
    </row>
    <row r="28" spans="3:16" ht="30" customHeight="1">
      <c r="C28" s="28"/>
      <c r="D28" s="29"/>
      <c r="E28" s="34" t="s">
        <v>54</v>
      </c>
      <c r="F28" s="52">
        <v>48</v>
      </c>
      <c r="G28" s="52">
        <v>21</v>
      </c>
      <c r="H28" s="171">
        <f t="shared" si="0"/>
        <v>69</v>
      </c>
      <c r="I28" s="83"/>
      <c r="J28" s="52">
        <v>30</v>
      </c>
      <c r="K28" s="52">
        <v>16</v>
      </c>
      <c r="L28" s="52">
        <v>11</v>
      </c>
      <c r="M28" s="52">
        <v>12</v>
      </c>
      <c r="N28" s="52">
        <v>1</v>
      </c>
      <c r="O28" s="171">
        <f t="shared" si="1"/>
        <v>70</v>
      </c>
      <c r="P28" s="173">
        <f t="shared" si="2"/>
        <v>139</v>
      </c>
    </row>
    <row r="29" spans="3:16" ht="30" customHeight="1">
      <c r="C29" s="28"/>
      <c r="D29" s="36" t="s">
        <v>55</v>
      </c>
      <c r="E29" s="37"/>
      <c r="F29" s="52">
        <v>22</v>
      </c>
      <c r="G29" s="52">
        <v>15</v>
      </c>
      <c r="H29" s="171">
        <f t="shared" si="0"/>
        <v>37</v>
      </c>
      <c r="I29" s="83"/>
      <c r="J29" s="52">
        <v>79</v>
      </c>
      <c r="K29" s="52">
        <v>57</v>
      </c>
      <c r="L29" s="52">
        <v>56</v>
      </c>
      <c r="M29" s="52">
        <v>59</v>
      </c>
      <c r="N29" s="52">
        <v>20</v>
      </c>
      <c r="O29" s="171">
        <f t="shared" si="1"/>
        <v>271</v>
      </c>
      <c r="P29" s="173">
        <f t="shared" si="2"/>
        <v>308</v>
      </c>
    </row>
    <row r="30" spans="3:16" ht="30" customHeight="1" thickBot="1">
      <c r="C30" s="38"/>
      <c r="D30" s="39" t="s">
        <v>56</v>
      </c>
      <c r="E30" s="40"/>
      <c r="F30" s="54">
        <v>1254</v>
      </c>
      <c r="G30" s="54">
        <v>1212</v>
      </c>
      <c r="H30" s="174">
        <f t="shared" si="0"/>
        <v>2466</v>
      </c>
      <c r="I30" s="84"/>
      <c r="J30" s="54">
        <v>3343</v>
      </c>
      <c r="K30" s="54">
        <v>1832</v>
      </c>
      <c r="L30" s="54">
        <v>982</v>
      </c>
      <c r="M30" s="54">
        <v>792</v>
      </c>
      <c r="N30" s="54">
        <v>353</v>
      </c>
      <c r="O30" s="174">
        <f t="shared" si="1"/>
        <v>7302</v>
      </c>
      <c r="P30" s="175">
        <f t="shared" si="2"/>
        <v>9768</v>
      </c>
    </row>
    <row r="31" spans="3:16" ht="30" customHeight="1">
      <c r="C31" s="25" t="s">
        <v>57</v>
      </c>
      <c r="D31" s="41"/>
      <c r="E31" s="42"/>
      <c r="F31" s="166">
        <f>SUM(F32:F40)</f>
        <v>16</v>
      </c>
      <c r="G31" s="166">
        <f>SUM(G32:G40)</f>
        <v>14</v>
      </c>
      <c r="H31" s="167">
        <f t="shared" si="0"/>
        <v>30</v>
      </c>
      <c r="I31" s="168"/>
      <c r="J31" s="166">
        <f>SUM(J32:J40)</f>
        <v>1234</v>
      </c>
      <c r="K31" s="166">
        <f>SUM(K32:K40)</f>
        <v>853</v>
      </c>
      <c r="L31" s="166">
        <f>SUM(L32:L40)</f>
        <v>591</v>
      </c>
      <c r="M31" s="166">
        <f>SUM(M32:M40)</f>
        <v>581</v>
      </c>
      <c r="N31" s="166">
        <f>SUM(N32:N40)</f>
        <v>295</v>
      </c>
      <c r="O31" s="167">
        <f t="shared" si="1"/>
        <v>3554</v>
      </c>
      <c r="P31" s="169">
        <f t="shared" si="2"/>
        <v>3584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76">
        <f t="shared" si="0"/>
        <v>0</v>
      </c>
      <c r="I32" s="53"/>
      <c r="J32" s="87">
        <v>92</v>
      </c>
      <c r="K32" s="87">
        <v>151</v>
      </c>
      <c r="L32" s="87">
        <v>99</v>
      </c>
      <c r="M32" s="87">
        <v>78</v>
      </c>
      <c r="N32" s="87">
        <v>20</v>
      </c>
      <c r="O32" s="176">
        <f t="shared" si="1"/>
        <v>440</v>
      </c>
      <c r="P32" s="177">
        <f t="shared" si="2"/>
        <v>440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70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71">
        <f t="shared" si="1"/>
        <v>0</v>
      </c>
      <c r="P33" s="173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70">
        <f t="shared" si="0"/>
        <v>0</v>
      </c>
      <c r="I34" s="53"/>
      <c r="J34" s="52">
        <v>862</v>
      </c>
      <c r="K34" s="52">
        <v>489</v>
      </c>
      <c r="L34" s="52">
        <v>216</v>
      </c>
      <c r="M34" s="52">
        <v>123</v>
      </c>
      <c r="N34" s="52">
        <v>47</v>
      </c>
      <c r="O34" s="171">
        <f t="shared" si="1"/>
        <v>1737</v>
      </c>
      <c r="P34" s="173">
        <f t="shared" si="2"/>
        <v>1737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0</v>
      </c>
      <c r="H35" s="170">
        <f t="shared" si="0"/>
        <v>0</v>
      </c>
      <c r="I35" s="83"/>
      <c r="J35" s="52">
        <v>41</v>
      </c>
      <c r="K35" s="52">
        <v>33</v>
      </c>
      <c r="L35" s="52">
        <v>40</v>
      </c>
      <c r="M35" s="52">
        <v>30</v>
      </c>
      <c r="N35" s="52">
        <v>20</v>
      </c>
      <c r="O35" s="171">
        <f t="shared" si="1"/>
        <v>164</v>
      </c>
      <c r="P35" s="173">
        <f t="shared" si="2"/>
        <v>164</v>
      </c>
    </row>
    <row r="36" spans="3:16" ht="30" customHeight="1">
      <c r="C36" s="28"/>
      <c r="D36" s="36" t="s">
        <v>61</v>
      </c>
      <c r="E36" s="37"/>
      <c r="F36" s="52">
        <v>16</v>
      </c>
      <c r="G36" s="52">
        <v>13</v>
      </c>
      <c r="H36" s="170">
        <f t="shared" si="0"/>
        <v>29</v>
      </c>
      <c r="I36" s="83"/>
      <c r="J36" s="52">
        <v>99</v>
      </c>
      <c r="K36" s="52">
        <v>65</v>
      </c>
      <c r="L36" s="52">
        <v>57</v>
      </c>
      <c r="M36" s="52">
        <v>28</v>
      </c>
      <c r="N36" s="52">
        <v>3</v>
      </c>
      <c r="O36" s="171">
        <f t="shared" si="1"/>
        <v>252</v>
      </c>
      <c r="P36" s="173">
        <f t="shared" si="2"/>
        <v>281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70">
        <f t="shared" si="0"/>
        <v>1</v>
      </c>
      <c r="I37" s="53"/>
      <c r="J37" s="52">
        <v>134</v>
      </c>
      <c r="K37" s="52">
        <v>107</v>
      </c>
      <c r="L37" s="52">
        <v>91</v>
      </c>
      <c r="M37" s="52">
        <v>52</v>
      </c>
      <c r="N37" s="52">
        <v>29</v>
      </c>
      <c r="O37" s="171">
        <f t="shared" si="1"/>
        <v>413</v>
      </c>
      <c r="P37" s="173">
        <f t="shared" si="2"/>
        <v>414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70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71">
        <f t="shared" si="1"/>
        <v>0</v>
      </c>
      <c r="P38" s="173">
        <f t="shared" si="2"/>
        <v>0</v>
      </c>
    </row>
    <row r="39" spans="3:16" ht="30" customHeight="1">
      <c r="C39" s="28"/>
      <c r="D39" s="158" t="s">
        <v>64</v>
      </c>
      <c r="E39" s="159"/>
      <c r="F39" s="52">
        <v>0</v>
      </c>
      <c r="G39" s="52">
        <v>0</v>
      </c>
      <c r="H39" s="171">
        <f t="shared" si="0"/>
        <v>0</v>
      </c>
      <c r="I39" s="53"/>
      <c r="J39" s="52">
        <v>1</v>
      </c>
      <c r="K39" s="52">
        <v>4</v>
      </c>
      <c r="L39" s="52">
        <v>85</v>
      </c>
      <c r="M39" s="52">
        <v>259</v>
      </c>
      <c r="N39" s="52">
        <v>171</v>
      </c>
      <c r="O39" s="171">
        <f t="shared" si="1"/>
        <v>520</v>
      </c>
      <c r="P39" s="173">
        <f t="shared" si="2"/>
        <v>520</v>
      </c>
    </row>
    <row r="40" spans="3:16" ht="30" customHeight="1" thickBot="1">
      <c r="C40" s="38"/>
      <c r="D40" s="160" t="s">
        <v>65</v>
      </c>
      <c r="E40" s="161"/>
      <c r="F40" s="88">
        <v>0</v>
      </c>
      <c r="G40" s="88">
        <v>0</v>
      </c>
      <c r="H40" s="178">
        <f t="shared" si="0"/>
        <v>0</v>
      </c>
      <c r="I40" s="55"/>
      <c r="J40" s="88">
        <v>5</v>
      </c>
      <c r="K40" s="88">
        <v>4</v>
      </c>
      <c r="L40" s="88">
        <v>3</v>
      </c>
      <c r="M40" s="88">
        <v>11</v>
      </c>
      <c r="N40" s="88">
        <v>5</v>
      </c>
      <c r="O40" s="178">
        <f t="shared" si="1"/>
        <v>28</v>
      </c>
      <c r="P40" s="179">
        <f t="shared" si="2"/>
        <v>28</v>
      </c>
    </row>
    <row r="41" spans="3:16" ht="30" customHeight="1">
      <c r="C41" s="25" t="s">
        <v>66</v>
      </c>
      <c r="D41" s="41"/>
      <c r="E41" s="42"/>
      <c r="F41" s="166">
        <f>SUM(F42:F45)</f>
        <v>0</v>
      </c>
      <c r="G41" s="166">
        <f>SUM(G42:G45)</f>
        <v>0</v>
      </c>
      <c r="H41" s="167">
        <f t="shared" si="0"/>
        <v>0</v>
      </c>
      <c r="I41" s="180"/>
      <c r="J41" s="166">
        <f>SUM(J42:J45)</f>
        <v>162</v>
      </c>
      <c r="K41" s="166">
        <f>SUM(K42:K45)</f>
        <v>137</v>
      </c>
      <c r="L41" s="166">
        <f>SUM(L42:L45)</f>
        <v>413</v>
      </c>
      <c r="M41" s="166">
        <f>SUM(M42:M45)</f>
        <v>947</v>
      </c>
      <c r="N41" s="166">
        <f>SUM(N42:N45)</f>
        <v>552</v>
      </c>
      <c r="O41" s="167">
        <f t="shared" si="1"/>
        <v>2211</v>
      </c>
      <c r="P41" s="169">
        <f t="shared" si="2"/>
        <v>2211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71">
        <f t="shared" si="0"/>
        <v>0</v>
      </c>
      <c r="I42" s="53"/>
      <c r="J42" s="52">
        <v>3</v>
      </c>
      <c r="K42" s="52">
        <v>8</v>
      </c>
      <c r="L42" s="52">
        <v>199</v>
      </c>
      <c r="M42" s="52">
        <v>541</v>
      </c>
      <c r="N42" s="52">
        <v>325</v>
      </c>
      <c r="O42" s="187">
        <f t="shared" si="1"/>
        <v>1076</v>
      </c>
      <c r="P42" s="173">
        <f t="shared" si="2"/>
        <v>1076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71">
        <f t="shared" si="0"/>
        <v>0</v>
      </c>
      <c r="I43" s="53"/>
      <c r="J43" s="52">
        <v>155</v>
      </c>
      <c r="K43" s="52">
        <v>117</v>
      </c>
      <c r="L43" s="52">
        <v>172</v>
      </c>
      <c r="M43" s="52">
        <v>229</v>
      </c>
      <c r="N43" s="52">
        <v>98</v>
      </c>
      <c r="O43" s="187">
        <f t="shared" si="1"/>
        <v>771</v>
      </c>
      <c r="P43" s="173">
        <f t="shared" si="2"/>
        <v>771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8">
        <f t="shared" si="0"/>
        <v>0</v>
      </c>
      <c r="I44" s="53"/>
      <c r="J44" s="52">
        <v>0</v>
      </c>
      <c r="K44" s="52">
        <v>1</v>
      </c>
      <c r="L44" s="52">
        <v>6</v>
      </c>
      <c r="M44" s="52">
        <v>14</v>
      </c>
      <c r="N44" s="52">
        <v>8</v>
      </c>
      <c r="O44" s="187">
        <f t="shared" si="1"/>
        <v>29</v>
      </c>
      <c r="P44" s="173">
        <f t="shared" si="2"/>
        <v>29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74">
        <f t="shared" si="0"/>
        <v>0</v>
      </c>
      <c r="I45" s="56"/>
      <c r="J45" s="54">
        <v>4</v>
      </c>
      <c r="K45" s="54">
        <v>11</v>
      </c>
      <c r="L45" s="54">
        <v>36</v>
      </c>
      <c r="M45" s="54">
        <v>163</v>
      </c>
      <c r="N45" s="54">
        <v>121</v>
      </c>
      <c r="O45" s="189">
        <f t="shared" si="1"/>
        <v>335</v>
      </c>
      <c r="P45" s="175">
        <f t="shared" si="2"/>
        <v>335</v>
      </c>
    </row>
    <row r="46" spans="3:16" ht="30" customHeight="1" thickBot="1">
      <c r="C46" s="162" t="s">
        <v>70</v>
      </c>
      <c r="D46" s="163"/>
      <c r="E46" s="164"/>
      <c r="F46" s="183">
        <f>SUM(F10,F31,F41)</f>
        <v>2838</v>
      </c>
      <c r="G46" s="183">
        <f>SUM(G10,G31,G41)</f>
        <v>2821</v>
      </c>
      <c r="H46" s="184">
        <f t="shared" si="0"/>
        <v>5659</v>
      </c>
      <c r="I46" s="185"/>
      <c r="J46" s="183">
        <f>SUM(J10,J31,J41)</f>
        <v>11498</v>
      </c>
      <c r="K46" s="183">
        <f>SUM(K10,K31,K41)</f>
        <v>7315</v>
      </c>
      <c r="L46" s="183">
        <f>SUM(L10,L31,L41)</f>
        <v>4597</v>
      </c>
      <c r="M46" s="183">
        <f>SUM(M10,M31,M41)</f>
        <v>4523</v>
      </c>
      <c r="N46" s="183">
        <f>SUM(N10,N31,N41)</f>
        <v>2306</v>
      </c>
      <c r="O46" s="184">
        <f t="shared" si="1"/>
        <v>30239</v>
      </c>
      <c r="P46" s="186">
        <f t="shared" si="2"/>
        <v>35898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66">
        <f>SUM(F49,F55,F58,F63,F67,F68)</f>
        <v>2433321</v>
      </c>
      <c r="G48" s="166">
        <f>SUM(G49,G55,G58,G63,G67,G68)</f>
        <v>3386065</v>
      </c>
      <c r="H48" s="167">
        <f t="shared" si="0"/>
        <v>5819386</v>
      </c>
      <c r="I48" s="168"/>
      <c r="J48" s="166">
        <f>SUM(J49,J55,J58,J63,J67,J68)</f>
        <v>29634613</v>
      </c>
      <c r="K48" s="166">
        <f>SUM(K49,K55,K58,K63,K67,K68)</f>
        <v>21284205</v>
      </c>
      <c r="L48" s="166">
        <f>SUM(L49,L55,L58,L63,L67,L68)</f>
        <v>16625128</v>
      </c>
      <c r="M48" s="166">
        <f>SUM(M49,M55,M58,M63,M67,M68)</f>
        <v>17042664</v>
      </c>
      <c r="N48" s="166">
        <f>SUM(N49,N55,N58,N63,N67,N68)</f>
        <v>9133407</v>
      </c>
      <c r="O48" s="167">
        <f t="shared" si="1"/>
        <v>93720017</v>
      </c>
      <c r="P48" s="169">
        <f t="shared" si="2"/>
        <v>99539403</v>
      </c>
      <c r="Q48" s="20"/>
    </row>
    <row r="49" spans="3:16" ht="30" customHeight="1">
      <c r="C49" s="28"/>
      <c r="D49" s="29" t="s">
        <v>38</v>
      </c>
      <c r="E49" s="30"/>
      <c r="F49" s="170">
        <f>SUM(F50:F54)</f>
        <v>301405</v>
      </c>
      <c r="G49" s="170">
        <f>SUM(G50:G54)</f>
        <v>597044</v>
      </c>
      <c r="H49" s="171">
        <f t="shared" si="0"/>
        <v>898449</v>
      </c>
      <c r="I49" s="172"/>
      <c r="J49" s="170">
        <f>SUM(J50:J54)</f>
        <v>6447324</v>
      </c>
      <c r="K49" s="170">
        <f>SUM(K50:K54)</f>
        <v>4068298</v>
      </c>
      <c r="L49" s="170">
        <f>SUM(L50:L54)</f>
        <v>3114028</v>
      </c>
      <c r="M49" s="170">
        <f>SUM(M50:M54)</f>
        <v>3528709</v>
      </c>
      <c r="N49" s="170">
        <f>SUM(N50:N54)</f>
        <v>3208610</v>
      </c>
      <c r="O49" s="171">
        <f t="shared" si="1"/>
        <v>20366969</v>
      </c>
      <c r="P49" s="173">
        <f t="shared" si="2"/>
        <v>21265418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71">
        <f t="shared" si="0"/>
        <v>0</v>
      </c>
      <c r="I50" s="83"/>
      <c r="J50" s="52">
        <v>3960482</v>
      </c>
      <c r="K50" s="52">
        <v>2246013</v>
      </c>
      <c r="L50" s="52">
        <v>1899840</v>
      </c>
      <c r="M50" s="52">
        <v>2028035</v>
      </c>
      <c r="N50" s="52">
        <v>1867264</v>
      </c>
      <c r="O50" s="187">
        <f t="shared" si="1"/>
        <v>12001634</v>
      </c>
      <c r="P50" s="173">
        <f t="shared" si="2"/>
        <v>12001634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71">
        <f t="shared" si="0"/>
        <v>0</v>
      </c>
      <c r="I51" s="83"/>
      <c r="J51" s="52">
        <v>26167</v>
      </c>
      <c r="K51" s="52">
        <v>57226</v>
      </c>
      <c r="L51" s="52">
        <v>86038</v>
      </c>
      <c r="M51" s="52">
        <v>282936</v>
      </c>
      <c r="N51" s="52">
        <v>441723</v>
      </c>
      <c r="O51" s="187">
        <f t="shared" si="1"/>
        <v>894090</v>
      </c>
      <c r="P51" s="173">
        <f t="shared" si="2"/>
        <v>894090</v>
      </c>
    </row>
    <row r="52" spans="3:16" ht="30" customHeight="1">
      <c r="C52" s="28"/>
      <c r="D52" s="29"/>
      <c r="E52" s="31" t="s">
        <v>41</v>
      </c>
      <c r="F52" s="52">
        <v>136366</v>
      </c>
      <c r="G52" s="52">
        <v>241598</v>
      </c>
      <c r="H52" s="171">
        <f t="shared" si="0"/>
        <v>377964</v>
      </c>
      <c r="I52" s="83"/>
      <c r="J52" s="52">
        <v>974242</v>
      </c>
      <c r="K52" s="52">
        <v>693629</v>
      </c>
      <c r="L52" s="52">
        <v>467025</v>
      </c>
      <c r="M52" s="52">
        <v>625631</v>
      </c>
      <c r="N52" s="52">
        <v>586593</v>
      </c>
      <c r="O52" s="187">
        <f t="shared" si="1"/>
        <v>3347120</v>
      </c>
      <c r="P52" s="173">
        <f t="shared" si="2"/>
        <v>3725084</v>
      </c>
    </row>
    <row r="53" spans="3:16" ht="30" customHeight="1">
      <c r="C53" s="28"/>
      <c r="D53" s="29"/>
      <c r="E53" s="31" t="s">
        <v>42</v>
      </c>
      <c r="F53" s="52">
        <v>106608</v>
      </c>
      <c r="G53" s="52">
        <v>290621</v>
      </c>
      <c r="H53" s="171">
        <f t="shared" si="0"/>
        <v>397229</v>
      </c>
      <c r="I53" s="83"/>
      <c r="J53" s="52">
        <v>754323</v>
      </c>
      <c r="K53" s="52">
        <v>458646</v>
      </c>
      <c r="L53" s="52">
        <v>298489</v>
      </c>
      <c r="M53" s="52">
        <v>247505</v>
      </c>
      <c r="N53" s="52">
        <v>116173</v>
      </c>
      <c r="O53" s="187">
        <f t="shared" si="1"/>
        <v>1875136</v>
      </c>
      <c r="P53" s="173">
        <f t="shared" si="2"/>
        <v>2272365</v>
      </c>
    </row>
    <row r="54" spans="3:16" ht="30" customHeight="1">
      <c r="C54" s="28"/>
      <c r="D54" s="29"/>
      <c r="E54" s="31" t="s">
        <v>43</v>
      </c>
      <c r="F54" s="52">
        <v>58431</v>
      </c>
      <c r="G54" s="52">
        <v>64825</v>
      </c>
      <c r="H54" s="171">
        <f t="shared" si="0"/>
        <v>123256</v>
      </c>
      <c r="I54" s="83"/>
      <c r="J54" s="52">
        <v>732110</v>
      </c>
      <c r="K54" s="52">
        <v>612784</v>
      </c>
      <c r="L54" s="52">
        <v>362636</v>
      </c>
      <c r="M54" s="52">
        <v>344602</v>
      </c>
      <c r="N54" s="52">
        <v>196857</v>
      </c>
      <c r="O54" s="187">
        <f t="shared" si="1"/>
        <v>2248989</v>
      </c>
      <c r="P54" s="173">
        <f t="shared" si="2"/>
        <v>2372245</v>
      </c>
    </row>
    <row r="55" spans="3:16" ht="30" customHeight="1">
      <c r="C55" s="28"/>
      <c r="D55" s="32" t="s">
        <v>44</v>
      </c>
      <c r="E55" s="33"/>
      <c r="F55" s="170">
        <f>SUM(F56:F57)</f>
        <v>817177</v>
      </c>
      <c r="G55" s="170">
        <f>SUM(G56:G57)</f>
        <v>1255968</v>
      </c>
      <c r="H55" s="171">
        <f t="shared" si="0"/>
        <v>2073145</v>
      </c>
      <c r="I55" s="172"/>
      <c r="J55" s="170">
        <f>SUM(J56:J57)</f>
        <v>15137059</v>
      </c>
      <c r="K55" s="170">
        <f>SUM(K56:K57)</f>
        <v>10792260</v>
      </c>
      <c r="L55" s="170">
        <f>SUM(L56:L57)</f>
        <v>6782969</v>
      </c>
      <c r="M55" s="170">
        <f>SUM(M56:M57)</f>
        <v>6639711</v>
      </c>
      <c r="N55" s="170">
        <f>SUM(N56:N57)</f>
        <v>3146209</v>
      </c>
      <c r="O55" s="171">
        <f t="shared" si="1"/>
        <v>42498208</v>
      </c>
      <c r="P55" s="173">
        <f t="shared" si="2"/>
        <v>44571353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71">
        <f t="shared" si="0"/>
        <v>0</v>
      </c>
      <c r="I56" s="83"/>
      <c r="J56" s="52">
        <v>12354715</v>
      </c>
      <c r="K56" s="52">
        <v>9079872</v>
      </c>
      <c r="L56" s="52">
        <v>5754373</v>
      </c>
      <c r="M56" s="52">
        <v>5921237</v>
      </c>
      <c r="N56" s="52">
        <v>2933379</v>
      </c>
      <c r="O56" s="171">
        <f t="shared" si="1"/>
        <v>36043576</v>
      </c>
      <c r="P56" s="173">
        <f t="shared" si="2"/>
        <v>36043576</v>
      </c>
    </row>
    <row r="57" spans="3:16" ht="30" customHeight="1">
      <c r="C57" s="28"/>
      <c r="D57" s="29"/>
      <c r="E57" s="31" t="s">
        <v>46</v>
      </c>
      <c r="F57" s="52">
        <v>817177</v>
      </c>
      <c r="G57" s="52">
        <v>1255968</v>
      </c>
      <c r="H57" s="171">
        <f t="shared" si="0"/>
        <v>2073145</v>
      </c>
      <c r="I57" s="83"/>
      <c r="J57" s="52">
        <v>2782344</v>
      </c>
      <c r="K57" s="52">
        <v>1712388</v>
      </c>
      <c r="L57" s="52">
        <v>1028596</v>
      </c>
      <c r="M57" s="52">
        <v>718474</v>
      </c>
      <c r="N57" s="52">
        <v>212830</v>
      </c>
      <c r="O57" s="171">
        <f t="shared" si="1"/>
        <v>6454632</v>
      </c>
      <c r="P57" s="173">
        <f t="shared" si="2"/>
        <v>8527777</v>
      </c>
    </row>
    <row r="58" spans="3:16" ht="30" customHeight="1">
      <c r="C58" s="28"/>
      <c r="D58" s="32" t="s">
        <v>47</v>
      </c>
      <c r="E58" s="33"/>
      <c r="F58" s="170">
        <f>SUM(F59:F62)</f>
        <v>15974</v>
      </c>
      <c r="G58" s="170">
        <f>SUM(G59:G62)</f>
        <v>54858</v>
      </c>
      <c r="H58" s="171">
        <f t="shared" si="0"/>
        <v>70832</v>
      </c>
      <c r="I58" s="172"/>
      <c r="J58" s="170">
        <f>SUM(J59:J62)</f>
        <v>880238</v>
      </c>
      <c r="K58" s="170">
        <f>SUM(K59:K62)</f>
        <v>1012790</v>
      </c>
      <c r="L58" s="170">
        <f>SUM(L59:L62)</f>
        <v>2592717</v>
      </c>
      <c r="M58" s="170">
        <f>SUM(M59:M62)</f>
        <v>3042278</v>
      </c>
      <c r="N58" s="170">
        <f>SUM(N59:N62)</f>
        <v>1041197</v>
      </c>
      <c r="O58" s="171">
        <f t="shared" si="1"/>
        <v>8569220</v>
      </c>
      <c r="P58" s="173">
        <f t="shared" si="2"/>
        <v>8640052</v>
      </c>
    </row>
    <row r="59" spans="3:16" ht="30" customHeight="1">
      <c r="C59" s="28"/>
      <c r="D59" s="29"/>
      <c r="E59" s="31" t="s">
        <v>48</v>
      </c>
      <c r="F59" s="52">
        <v>13543</v>
      </c>
      <c r="G59" s="52">
        <v>33238</v>
      </c>
      <c r="H59" s="171">
        <f t="shared" si="0"/>
        <v>46781</v>
      </c>
      <c r="I59" s="83"/>
      <c r="J59" s="52">
        <v>733609</v>
      </c>
      <c r="K59" s="52">
        <v>881843</v>
      </c>
      <c r="L59" s="52">
        <v>2378628</v>
      </c>
      <c r="M59" s="52">
        <v>2932248</v>
      </c>
      <c r="N59" s="52">
        <v>960257</v>
      </c>
      <c r="O59" s="171">
        <f t="shared" si="1"/>
        <v>7886585</v>
      </c>
      <c r="P59" s="173">
        <f t="shared" si="2"/>
        <v>7933366</v>
      </c>
    </row>
    <row r="60" spans="3:16" ht="30" customHeight="1">
      <c r="C60" s="28"/>
      <c r="D60" s="29"/>
      <c r="E60" s="34" t="s">
        <v>49</v>
      </c>
      <c r="F60" s="52">
        <v>2431</v>
      </c>
      <c r="G60" s="52">
        <v>21620</v>
      </c>
      <c r="H60" s="171">
        <f t="shared" si="0"/>
        <v>24051</v>
      </c>
      <c r="I60" s="83"/>
      <c r="J60" s="52">
        <v>146629</v>
      </c>
      <c r="K60" s="52">
        <v>130947</v>
      </c>
      <c r="L60" s="52">
        <v>214089</v>
      </c>
      <c r="M60" s="52">
        <v>110030</v>
      </c>
      <c r="N60" s="52">
        <v>80940</v>
      </c>
      <c r="O60" s="171">
        <f t="shared" si="1"/>
        <v>682635</v>
      </c>
      <c r="P60" s="173">
        <f t="shared" si="2"/>
        <v>706686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71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71">
        <f t="shared" si="1"/>
        <v>0</v>
      </c>
      <c r="P61" s="173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71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71">
        <f t="shared" si="1"/>
        <v>0</v>
      </c>
      <c r="P62" s="173">
        <f t="shared" si="2"/>
        <v>0</v>
      </c>
    </row>
    <row r="63" spans="3:16" ht="30" customHeight="1">
      <c r="C63" s="28"/>
      <c r="D63" s="32" t="s">
        <v>51</v>
      </c>
      <c r="E63" s="33"/>
      <c r="F63" s="170">
        <f>SUM(F64)</f>
        <v>575813</v>
      </c>
      <c r="G63" s="170">
        <f>SUM(G64)</f>
        <v>776702</v>
      </c>
      <c r="H63" s="171">
        <f t="shared" si="0"/>
        <v>1352515</v>
      </c>
      <c r="I63" s="172"/>
      <c r="J63" s="170">
        <f>SUM(J64)</f>
        <v>1483083</v>
      </c>
      <c r="K63" s="170">
        <f>SUM(K64)</f>
        <v>1971582</v>
      </c>
      <c r="L63" s="170">
        <f>SUM(L64)</f>
        <v>1353900</v>
      </c>
      <c r="M63" s="170">
        <f>SUM(M64)</f>
        <v>1142437</v>
      </c>
      <c r="N63" s="170">
        <f>SUM(N64)</f>
        <v>631280</v>
      </c>
      <c r="O63" s="171">
        <f t="shared" si="1"/>
        <v>6582282</v>
      </c>
      <c r="P63" s="173">
        <f t="shared" si="2"/>
        <v>7934797</v>
      </c>
    </row>
    <row r="64" spans="3:16" ht="30" customHeight="1">
      <c r="C64" s="28"/>
      <c r="D64" s="29"/>
      <c r="E64" s="34" t="s">
        <v>52</v>
      </c>
      <c r="F64" s="52">
        <v>575813</v>
      </c>
      <c r="G64" s="52">
        <v>776702</v>
      </c>
      <c r="H64" s="171">
        <f t="shared" si="0"/>
        <v>1352515</v>
      </c>
      <c r="I64" s="83"/>
      <c r="J64" s="52">
        <v>1483083</v>
      </c>
      <c r="K64" s="52">
        <v>1971582</v>
      </c>
      <c r="L64" s="52">
        <v>1353900</v>
      </c>
      <c r="M64" s="52">
        <v>1142437</v>
      </c>
      <c r="N64" s="52">
        <v>631280</v>
      </c>
      <c r="O64" s="171">
        <f t="shared" si="1"/>
        <v>6582282</v>
      </c>
      <c r="P64" s="173">
        <f t="shared" si="2"/>
        <v>7934797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71">
        <f t="shared" si="0"/>
        <v>0</v>
      </c>
      <c r="I65" s="8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71">
        <f t="shared" si="1"/>
        <v>0</v>
      </c>
      <c r="P65" s="173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71">
        <f t="shared" si="0"/>
        <v>0</v>
      </c>
      <c r="I66" s="8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71">
        <f t="shared" si="1"/>
        <v>0</v>
      </c>
      <c r="P66" s="173">
        <f t="shared" si="2"/>
        <v>0</v>
      </c>
    </row>
    <row r="67" spans="3:16" ht="30" customHeight="1">
      <c r="C67" s="28"/>
      <c r="D67" s="36" t="s">
        <v>55</v>
      </c>
      <c r="E67" s="37"/>
      <c r="F67" s="52">
        <v>151500</v>
      </c>
      <c r="G67" s="52">
        <v>154137</v>
      </c>
      <c r="H67" s="171">
        <f t="shared" si="0"/>
        <v>305637</v>
      </c>
      <c r="I67" s="83"/>
      <c r="J67" s="52">
        <v>1392378</v>
      </c>
      <c r="K67" s="52">
        <v>1107079</v>
      </c>
      <c r="L67" s="52">
        <v>1183985</v>
      </c>
      <c r="M67" s="52">
        <v>1434786</v>
      </c>
      <c r="N67" s="52">
        <v>557167</v>
      </c>
      <c r="O67" s="171">
        <f t="shared" si="1"/>
        <v>5675395</v>
      </c>
      <c r="P67" s="173">
        <f t="shared" si="2"/>
        <v>5981032</v>
      </c>
    </row>
    <row r="68" spans="3:16" ht="30" customHeight="1" thickBot="1">
      <c r="C68" s="38"/>
      <c r="D68" s="39" t="s">
        <v>56</v>
      </c>
      <c r="E68" s="40"/>
      <c r="F68" s="54">
        <v>571452</v>
      </c>
      <c r="G68" s="54">
        <v>547356</v>
      </c>
      <c r="H68" s="174">
        <f t="shared" si="0"/>
        <v>1118808</v>
      </c>
      <c r="I68" s="84"/>
      <c r="J68" s="54">
        <v>4294531</v>
      </c>
      <c r="K68" s="54">
        <v>2332196</v>
      </c>
      <c r="L68" s="54">
        <v>1597529</v>
      </c>
      <c r="M68" s="54">
        <v>1254743</v>
      </c>
      <c r="N68" s="54">
        <v>548944</v>
      </c>
      <c r="O68" s="174">
        <f t="shared" si="1"/>
        <v>10027943</v>
      </c>
      <c r="P68" s="175">
        <f t="shared" si="2"/>
        <v>11146751</v>
      </c>
    </row>
    <row r="69" spans="3:16" ht="30" customHeight="1">
      <c r="C69" s="25" t="s">
        <v>57</v>
      </c>
      <c r="D69" s="41"/>
      <c r="E69" s="42"/>
      <c r="F69" s="166">
        <f>SUM(F70:F78)</f>
        <v>85041</v>
      </c>
      <c r="G69" s="166">
        <f>SUM(G70:G78)</f>
        <v>144212</v>
      </c>
      <c r="H69" s="167">
        <f t="shared" si="0"/>
        <v>229253</v>
      </c>
      <c r="I69" s="168"/>
      <c r="J69" s="166">
        <f>SUM(J70:J78)</f>
        <v>12205416</v>
      </c>
      <c r="K69" s="166">
        <f>SUM(K70:K78)</f>
        <v>11164905</v>
      </c>
      <c r="L69" s="166">
        <f>SUM(L70:L78)</f>
        <v>11923273</v>
      </c>
      <c r="M69" s="166">
        <f>SUM(M70:M78)</f>
        <v>15123701</v>
      </c>
      <c r="N69" s="166">
        <f>SUM(N70:N78)</f>
        <v>8775695</v>
      </c>
      <c r="O69" s="167">
        <f t="shared" si="1"/>
        <v>59192990</v>
      </c>
      <c r="P69" s="169">
        <f t="shared" si="2"/>
        <v>59422243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76">
        <f t="shared" si="0"/>
        <v>0</v>
      </c>
      <c r="I70" s="53"/>
      <c r="J70" s="87">
        <v>716517</v>
      </c>
      <c r="K70" s="87">
        <v>1984883</v>
      </c>
      <c r="L70" s="87">
        <v>1947713</v>
      </c>
      <c r="M70" s="87">
        <v>1918716</v>
      </c>
      <c r="N70" s="87">
        <v>539339</v>
      </c>
      <c r="O70" s="176">
        <f t="shared" si="1"/>
        <v>7107168</v>
      </c>
      <c r="P70" s="177">
        <f t="shared" si="2"/>
        <v>7107168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70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71">
        <f t="shared" si="1"/>
        <v>0</v>
      </c>
      <c r="P71" s="173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70">
        <f t="shared" si="0"/>
        <v>0</v>
      </c>
      <c r="I72" s="53"/>
      <c r="J72" s="52">
        <v>5850151</v>
      </c>
      <c r="K72" s="52">
        <v>4414011</v>
      </c>
      <c r="L72" s="52">
        <v>2603811</v>
      </c>
      <c r="M72" s="52">
        <v>1918797</v>
      </c>
      <c r="N72" s="52">
        <v>837832</v>
      </c>
      <c r="O72" s="171">
        <f t="shared" si="1"/>
        <v>15624602</v>
      </c>
      <c r="P72" s="173">
        <f t="shared" si="2"/>
        <v>15624602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0</v>
      </c>
      <c r="H73" s="170">
        <f t="shared" si="0"/>
        <v>0</v>
      </c>
      <c r="I73" s="83"/>
      <c r="J73" s="52">
        <v>466052</v>
      </c>
      <c r="K73" s="52">
        <v>412661</v>
      </c>
      <c r="L73" s="52">
        <v>676462</v>
      </c>
      <c r="M73" s="52">
        <v>623220</v>
      </c>
      <c r="N73" s="52">
        <v>512608</v>
      </c>
      <c r="O73" s="171">
        <f t="shared" si="1"/>
        <v>2691003</v>
      </c>
      <c r="P73" s="173">
        <f t="shared" si="2"/>
        <v>2691003</v>
      </c>
    </row>
    <row r="74" spans="3:16" ht="30" customHeight="1">
      <c r="C74" s="28"/>
      <c r="D74" s="36" t="s">
        <v>61</v>
      </c>
      <c r="E74" s="37"/>
      <c r="F74" s="52">
        <v>85041</v>
      </c>
      <c r="G74" s="52">
        <v>119156</v>
      </c>
      <c r="H74" s="170">
        <f t="shared" si="0"/>
        <v>204197</v>
      </c>
      <c r="I74" s="83"/>
      <c r="J74" s="52">
        <v>1411887</v>
      </c>
      <c r="K74" s="52">
        <v>1267262</v>
      </c>
      <c r="L74" s="52">
        <v>1483935</v>
      </c>
      <c r="M74" s="52">
        <v>807281</v>
      </c>
      <c r="N74" s="52">
        <v>105532</v>
      </c>
      <c r="O74" s="171">
        <f t="shared" si="1"/>
        <v>5075897</v>
      </c>
      <c r="P74" s="173">
        <f t="shared" si="2"/>
        <v>5280094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25056</v>
      </c>
      <c r="H75" s="170">
        <f aca="true" t="shared" si="3" ref="H75:H84">SUM(F75:G75)</f>
        <v>25056</v>
      </c>
      <c r="I75" s="53"/>
      <c r="J75" s="52">
        <v>3654731</v>
      </c>
      <c r="K75" s="52">
        <v>2920929</v>
      </c>
      <c r="L75" s="52">
        <v>2635921</v>
      </c>
      <c r="M75" s="52">
        <v>1499214</v>
      </c>
      <c r="N75" s="52">
        <v>807135</v>
      </c>
      <c r="O75" s="171">
        <f aca="true" t="shared" si="4" ref="O75:O84">SUM(I75:N75)</f>
        <v>11517930</v>
      </c>
      <c r="P75" s="173">
        <f aca="true" t="shared" si="5" ref="P75:P84">SUM(O75,H75)</f>
        <v>11542986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70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71">
        <f t="shared" si="4"/>
        <v>0</v>
      </c>
      <c r="P76" s="173">
        <f t="shared" si="5"/>
        <v>0</v>
      </c>
    </row>
    <row r="77" spans="3:16" ht="30" customHeight="1">
      <c r="C77" s="28"/>
      <c r="D77" s="158" t="s">
        <v>64</v>
      </c>
      <c r="E77" s="159"/>
      <c r="F77" s="52">
        <v>0</v>
      </c>
      <c r="G77" s="52">
        <v>0</v>
      </c>
      <c r="H77" s="171">
        <f t="shared" si="3"/>
        <v>0</v>
      </c>
      <c r="I77" s="53"/>
      <c r="J77" s="52">
        <v>26675</v>
      </c>
      <c r="K77" s="52">
        <v>91162</v>
      </c>
      <c r="L77" s="52">
        <v>2504755</v>
      </c>
      <c r="M77" s="52">
        <v>8001580</v>
      </c>
      <c r="N77" s="52">
        <v>5780648</v>
      </c>
      <c r="O77" s="171">
        <f t="shared" si="4"/>
        <v>16404820</v>
      </c>
      <c r="P77" s="173">
        <f t="shared" si="5"/>
        <v>16404820</v>
      </c>
    </row>
    <row r="78" spans="3:16" ht="30" customHeight="1" thickBot="1">
      <c r="C78" s="38"/>
      <c r="D78" s="160" t="s">
        <v>65</v>
      </c>
      <c r="E78" s="161"/>
      <c r="F78" s="88">
        <v>0</v>
      </c>
      <c r="G78" s="88">
        <v>0</v>
      </c>
      <c r="H78" s="178">
        <f t="shared" si="3"/>
        <v>0</v>
      </c>
      <c r="I78" s="55"/>
      <c r="J78" s="88">
        <v>79403</v>
      </c>
      <c r="K78" s="88">
        <v>73997</v>
      </c>
      <c r="L78" s="88">
        <v>70676</v>
      </c>
      <c r="M78" s="88">
        <v>354893</v>
      </c>
      <c r="N78" s="88">
        <v>192601</v>
      </c>
      <c r="O78" s="178">
        <f t="shared" si="4"/>
        <v>771570</v>
      </c>
      <c r="P78" s="179">
        <f t="shared" si="5"/>
        <v>771570</v>
      </c>
    </row>
    <row r="79" spans="3:16" ht="30" customHeight="1">
      <c r="C79" s="25" t="s">
        <v>66</v>
      </c>
      <c r="D79" s="41"/>
      <c r="E79" s="42"/>
      <c r="F79" s="166">
        <f>SUM(F80:F83)</f>
        <v>0</v>
      </c>
      <c r="G79" s="166">
        <f>SUM(G80:G83)</f>
        <v>0</v>
      </c>
      <c r="H79" s="167">
        <f t="shared" si="3"/>
        <v>0</v>
      </c>
      <c r="I79" s="180"/>
      <c r="J79" s="166">
        <f>SUM(J80:J83)</f>
        <v>4350425</v>
      </c>
      <c r="K79" s="166">
        <f>SUM(K80:K83)</f>
        <v>3870017</v>
      </c>
      <c r="L79" s="166">
        <f>SUM(L80:L83)</f>
        <v>12272914</v>
      </c>
      <c r="M79" s="166">
        <f>SUM(M80:M83)</f>
        <v>29582416</v>
      </c>
      <c r="N79" s="166">
        <f>SUM(N80:N83)</f>
        <v>18820191</v>
      </c>
      <c r="O79" s="167">
        <f t="shared" si="4"/>
        <v>68895963</v>
      </c>
      <c r="P79" s="169">
        <f t="shared" si="5"/>
        <v>68895963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71">
        <f t="shared" si="3"/>
        <v>0</v>
      </c>
      <c r="I80" s="53"/>
      <c r="J80" s="52">
        <v>67510</v>
      </c>
      <c r="K80" s="52">
        <v>199257</v>
      </c>
      <c r="L80" s="52">
        <v>5296148</v>
      </c>
      <c r="M80" s="52">
        <v>15491958</v>
      </c>
      <c r="N80" s="52">
        <v>10296955</v>
      </c>
      <c r="O80" s="187">
        <f t="shared" si="4"/>
        <v>31351828</v>
      </c>
      <c r="P80" s="173">
        <f t="shared" si="5"/>
        <v>31351828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71">
        <f t="shared" si="3"/>
        <v>0</v>
      </c>
      <c r="I81" s="53"/>
      <c r="J81" s="52">
        <v>4163377</v>
      </c>
      <c r="K81" s="52">
        <v>3353237</v>
      </c>
      <c r="L81" s="52">
        <v>5471919</v>
      </c>
      <c r="M81" s="52">
        <v>7578875</v>
      </c>
      <c r="N81" s="52">
        <v>3402630</v>
      </c>
      <c r="O81" s="187">
        <f t="shared" si="4"/>
        <v>23970038</v>
      </c>
      <c r="P81" s="173">
        <f t="shared" si="5"/>
        <v>23970038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71">
        <f t="shared" si="3"/>
        <v>0</v>
      </c>
      <c r="I82" s="53"/>
      <c r="J82" s="52">
        <v>0</v>
      </c>
      <c r="K82" s="52">
        <v>25395</v>
      </c>
      <c r="L82" s="52">
        <v>184584</v>
      </c>
      <c r="M82" s="52">
        <v>470491</v>
      </c>
      <c r="N82" s="52">
        <v>265897</v>
      </c>
      <c r="O82" s="187">
        <f t="shared" si="4"/>
        <v>946367</v>
      </c>
      <c r="P82" s="173">
        <f t="shared" si="5"/>
        <v>946367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74">
        <f t="shared" si="3"/>
        <v>0</v>
      </c>
      <c r="I83" s="56"/>
      <c r="J83" s="54">
        <v>119538</v>
      </c>
      <c r="K83" s="54">
        <v>292128</v>
      </c>
      <c r="L83" s="54">
        <v>1320263</v>
      </c>
      <c r="M83" s="54">
        <v>6041092</v>
      </c>
      <c r="N83" s="54">
        <v>4854709</v>
      </c>
      <c r="O83" s="189">
        <f t="shared" si="4"/>
        <v>12627730</v>
      </c>
      <c r="P83" s="175">
        <f t="shared" si="5"/>
        <v>12627730</v>
      </c>
    </row>
    <row r="84" spans="3:16" ht="30" customHeight="1" thickBot="1">
      <c r="C84" s="162" t="s">
        <v>70</v>
      </c>
      <c r="D84" s="163"/>
      <c r="E84" s="163"/>
      <c r="F84" s="183">
        <f>SUM(F48,F69,F79)</f>
        <v>2518362</v>
      </c>
      <c r="G84" s="183">
        <f>SUM(G48,G69,G79)</f>
        <v>3530277</v>
      </c>
      <c r="H84" s="184">
        <f t="shared" si="3"/>
        <v>6048639</v>
      </c>
      <c r="I84" s="185"/>
      <c r="J84" s="183">
        <f>SUM(J48,J69,J79)</f>
        <v>46190454</v>
      </c>
      <c r="K84" s="183">
        <f>SUM(K48,K69,K79)</f>
        <v>36319127</v>
      </c>
      <c r="L84" s="183">
        <f>SUM(L48,L69,L79)</f>
        <v>40821315</v>
      </c>
      <c r="M84" s="183">
        <f>SUM(M48,M69,M79)</f>
        <v>61748781</v>
      </c>
      <c r="N84" s="183">
        <f>SUM(N48,N69,N79)</f>
        <v>36729293</v>
      </c>
      <c r="O84" s="184">
        <f t="shared" si="4"/>
        <v>221808970</v>
      </c>
      <c r="P84" s="186">
        <f t="shared" si="5"/>
        <v>227857609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F3" sqref="F3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66">
        <f>SUM(F11,F17,F20,F25,F29,F30)</f>
        <v>29205551</v>
      </c>
      <c r="G10" s="166">
        <f>SUM(G11,G17,G20,G25,G29,G30)</f>
        <v>35881714</v>
      </c>
      <c r="H10" s="167">
        <f>SUM(F10:G10)</f>
        <v>65087265</v>
      </c>
      <c r="I10" s="168"/>
      <c r="J10" s="166">
        <f>SUM(J11,J17,J20,J25,J29,J30)</f>
        <v>300998774</v>
      </c>
      <c r="K10" s="166">
        <f>SUM(K11,K17,K20,K25,K29,K30)</f>
        <v>214782125</v>
      </c>
      <c r="L10" s="166">
        <f>SUM(L11,L17,L20,L25,L29,L30)</f>
        <v>167883660</v>
      </c>
      <c r="M10" s="166">
        <f>SUM(M11,M17,M20,M25,M29,M30)</f>
        <v>171981332</v>
      </c>
      <c r="N10" s="166">
        <f>SUM(N11,N17,N20,N25,N29,N30)</f>
        <v>91777789</v>
      </c>
      <c r="O10" s="167">
        <f>SUM(I10:N10)</f>
        <v>947423680</v>
      </c>
      <c r="P10" s="169">
        <f>SUM(O10,H10)</f>
        <v>1012510945</v>
      </c>
      <c r="Q10" s="20"/>
    </row>
    <row r="11" spans="3:16" ht="30" customHeight="1">
      <c r="C11" s="28"/>
      <c r="D11" s="29" t="s">
        <v>38</v>
      </c>
      <c r="E11" s="30"/>
      <c r="F11" s="170">
        <f>SUM(F12:F16)</f>
        <v>3014050</v>
      </c>
      <c r="G11" s="170">
        <f>SUM(G12:G16)</f>
        <v>5970440</v>
      </c>
      <c r="H11" s="171">
        <f aca="true" t="shared" si="0" ref="H11:H74">SUM(F11:G11)</f>
        <v>8984490</v>
      </c>
      <c r="I11" s="172"/>
      <c r="J11" s="170">
        <f>SUM(J12:J16)</f>
        <v>64499623</v>
      </c>
      <c r="K11" s="170">
        <f>SUM(K12:K16)</f>
        <v>40756645</v>
      </c>
      <c r="L11" s="170">
        <f>SUM(L12:L16)</f>
        <v>31232496</v>
      </c>
      <c r="M11" s="170">
        <f>SUM(M12:M16)</f>
        <v>35385020</v>
      </c>
      <c r="N11" s="170">
        <f>SUM(N12:N16)</f>
        <v>32316005</v>
      </c>
      <c r="O11" s="171">
        <f aca="true" t="shared" si="1" ref="O11:O74">SUM(I11:N11)</f>
        <v>204189789</v>
      </c>
      <c r="P11" s="173">
        <f aca="true" t="shared" si="2" ref="P11:P74">SUM(O11,H11)</f>
        <v>213174279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71">
        <f t="shared" si="0"/>
        <v>0</v>
      </c>
      <c r="I12" s="83"/>
      <c r="J12" s="52">
        <v>39629724</v>
      </c>
      <c r="K12" s="52">
        <v>22525084</v>
      </c>
      <c r="L12" s="52">
        <v>19082626</v>
      </c>
      <c r="M12" s="52">
        <v>20356392</v>
      </c>
      <c r="N12" s="52">
        <v>18844755</v>
      </c>
      <c r="O12" s="171">
        <f t="shared" si="1"/>
        <v>120438581</v>
      </c>
      <c r="P12" s="173">
        <f t="shared" si="2"/>
        <v>120438581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71">
        <f t="shared" si="0"/>
        <v>0</v>
      </c>
      <c r="I13" s="83"/>
      <c r="J13" s="52">
        <v>261670</v>
      </c>
      <c r="K13" s="52">
        <v>574841</v>
      </c>
      <c r="L13" s="52">
        <v>865255</v>
      </c>
      <c r="M13" s="52">
        <v>2836816</v>
      </c>
      <c r="N13" s="52">
        <v>4463520</v>
      </c>
      <c r="O13" s="171">
        <f t="shared" si="1"/>
        <v>9002102</v>
      </c>
      <c r="P13" s="173">
        <f t="shared" si="2"/>
        <v>9002102</v>
      </c>
    </row>
    <row r="14" spans="3:16" ht="30" customHeight="1">
      <c r="C14" s="28"/>
      <c r="D14" s="29"/>
      <c r="E14" s="31" t="s">
        <v>41</v>
      </c>
      <c r="F14" s="52">
        <v>1363660</v>
      </c>
      <c r="G14" s="52">
        <v>2415980</v>
      </c>
      <c r="H14" s="171">
        <f t="shared" si="0"/>
        <v>3779640</v>
      </c>
      <c r="I14" s="83"/>
      <c r="J14" s="52">
        <v>9743899</v>
      </c>
      <c r="K14" s="52">
        <v>6938957</v>
      </c>
      <c r="L14" s="52">
        <v>4672382</v>
      </c>
      <c r="M14" s="52">
        <v>6270742</v>
      </c>
      <c r="N14" s="52">
        <v>5877430</v>
      </c>
      <c r="O14" s="171">
        <f t="shared" si="1"/>
        <v>33503410</v>
      </c>
      <c r="P14" s="173">
        <f t="shared" si="2"/>
        <v>37283050</v>
      </c>
    </row>
    <row r="15" spans="3:16" ht="30" customHeight="1">
      <c r="C15" s="28"/>
      <c r="D15" s="29"/>
      <c r="E15" s="31" t="s">
        <v>42</v>
      </c>
      <c r="F15" s="52">
        <v>1066080</v>
      </c>
      <c r="G15" s="52">
        <v>2906210</v>
      </c>
      <c r="H15" s="171">
        <f t="shared" si="0"/>
        <v>3972290</v>
      </c>
      <c r="I15" s="83"/>
      <c r="J15" s="52">
        <v>7543230</v>
      </c>
      <c r="K15" s="52">
        <v>4589923</v>
      </c>
      <c r="L15" s="52">
        <v>2985873</v>
      </c>
      <c r="M15" s="52">
        <v>2475050</v>
      </c>
      <c r="N15" s="52">
        <v>1161730</v>
      </c>
      <c r="O15" s="171">
        <f t="shared" si="1"/>
        <v>18755806</v>
      </c>
      <c r="P15" s="173">
        <f t="shared" si="2"/>
        <v>22728096</v>
      </c>
    </row>
    <row r="16" spans="3:16" ht="30" customHeight="1">
      <c r="C16" s="28"/>
      <c r="D16" s="29"/>
      <c r="E16" s="31" t="s">
        <v>43</v>
      </c>
      <c r="F16" s="52">
        <v>584310</v>
      </c>
      <c r="G16" s="52">
        <v>648250</v>
      </c>
      <c r="H16" s="171">
        <f t="shared" si="0"/>
        <v>1232560</v>
      </c>
      <c r="I16" s="83"/>
      <c r="J16" s="52">
        <v>7321100</v>
      </c>
      <c r="K16" s="52">
        <v>6127840</v>
      </c>
      <c r="L16" s="52">
        <v>3626360</v>
      </c>
      <c r="M16" s="52">
        <v>3446020</v>
      </c>
      <c r="N16" s="52">
        <v>1968570</v>
      </c>
      <c r="O16" s="171">
        <f t="shared" si="1"/>
        <v>22489890</v>
      </c>
      <c r="P16" s="173">
        <f t="shared" si="2"/>
        <v>23722450</v>
      </c>
    </row>
    <row r="17" spans="3:16" ht="30" customHeight="1">
      <c r="C17" s="28"/>
      <c r="D17" s="32" t="s">
        <v>44</v>
      </c>
      <c r="E17" s="33"/>
      <c r="F17" s="170">
        <f>SUM(F18:F19)</f>
        <v>8172198</v>
      </c>
      <c r="G17" s="170">
        <f>SUM(G18:G19)</f>
        <v>12559680</v>
      </c>
      <c r="H17" s="171">
        <f t="shared" si="0"/>
        <v>20731878</v>
      </c>
      <c r="I17" s="172"/>
      <c r="J17" s="170">
        <f>SUM(J18:J19)</f>
        <v>151413285</v>
      </c>
      <c r="K17" s="170">
        <f>SUM(K18:K19)</f>
        <v>107944414</v>
      </c>
      <c r="L17" s="170">
        <f>SUM(L18:L19)</f>
        <v>67855322</v>
      </c>
      <c r="M17" s="170">
        <f>SUM(M18:M19)</f>
        <v>66420074</v>
      </c>
      <c r="N17" s="170">
        <f>SUM(N18:N19)</f>
        <v>31478876</v>
      </c>
      <c r="O17" s="171">
        <f t="shared" si="1"/>
        <v>425111971</v>
      </c>
      <c r="P17" s="173">
        <f t="shared" si="2"/>
        <v>445843849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71">
        <f t="shared" si="0"/>
        <v>0</v>
      </c>
      <c r="I18" s="83"/>
      <c r="J18" s="52">
        <v>123585647</v>
      </c>
      <c r="K18" s="52">
        <v>90811185</v>
      </c>
      <c r="L18" s="52">
        <v>57561898</v>
      </c>
      <c r="M18" s="52">
        <v>59231679</v>
      </c>
      <c r="N18" s="52">
        <v>29350576</v>
      </c>
      <c r="O18" s="171">
        <f t="shared" si="1"/>
        <v>360540985</v>
      </c>
      <c r="P18" s="173">
        <f t="shared" si="2"/>
        <v>360540985</v>
      </c>
    </row>
    <row r="19" spans="3:16" ht="30" customHeight="1">
      <c r="C19" s="28"/>
      <c r="D19" s="29"/>
      <c r="E19" s="31" t="s">
        <v>46</v>
      </c>
      <c r="F19" s="52">
        <v>8172198</v>
      </c>
      <c r="G19" s="52">
        <v>12559680</v>
      </c>
      <c r="H19" s="171">
        <f t="shared" si="0"/>
        <v>20731878</v>
      </c>
      <c r="I19" s="83"/>
      <c r="J19" s="52">
        <v>27827638</v>
      </c>
      <c r="K19" s="52">
        <v>17133229</v>
      </c>
      <c r="L19" s="52">
        <v>10293424</v>
      </c>
      <c r="M19" s="52">
        <v>7188395</v>
      </c>
      <c r="N19" s="52">
        <v>2128300</v>
      </c>
      <c r="O19" s="171">
        <f t="shared" si="1"/>
        <v>64570986</v>
      </c>
      <c r="P19" s="173">
        <f t="shared" si="2"/>
        <v>85302864</v>
      </c>
    </row>
    <row r="20" spans="3:16" ht="30" customHeight="1">
      <c r="C20" s="28"/>
      <c r="D20" s="32" t="s">
        <v>47</v>
      </c>
      <c r="E20" s="33"/>
      <c r="F20" s="170">
        <f>SUM(F21:F24)</f>
        <v>159919</v>
      </c>
      <c r="G20" s="170">
        <f>SUM(G21:G24)</f>
        <v>548580</v>
      </c>
      <c r="H20" s="171">
        <f t="shared" si="0"/>
        <v>708499</v>
      </c>
      <c r="I20" s="172"/>
      <c r="J20" s="170">
        <f>SUM(J21:J24)</f>
        <v>8813803</v>
      </c>
      <c r="K20" s="170">
        <f>SUM(K21:K24)</f>
        <v>10135498</v>
      </c>
      <c r="L20" s="170">
        <f>SUM(L21:L24)</f>
        <v>25934113</v>
      </c>
      <c r="M20" s="170">
        <f>SUM(M21:M24)</f>
        <v>30422780</v>
      </c>
      <c r="N20" s="170">
        <f>SUM(N21:N24)</f>
        <v>10411970</v>
      </c>
      <c r="O20" s="171">
        <f t="shared" si="1"/>
        <v>85718164</v>
      </c>
      <c r="P20" s="173">
        <f t="shared" si="2"/>
        <v>86426663</v>
      </c>
    </row>
    <row r="21" spans="3:16" ht="30" customHeight="1">
      <c r="C21" s="28"/>
      <c r="D21" s="29"/>
      <c r="E21" s="31" t="s">
        <v>48</v>
      </c>
      <c r="F21" s="52">
        <v>135609</v>
      </c>
      <c r="G21" s="52">
        <v>332380</v>
      </c>
      <c r="H21" s="171">
        <f t="shared" si="0"/>
        <v>467989</v>
      </c>
      <c r="I21" s="83"/>
      <c r="J21" s="52">
        <v>7347513</v>
      </c>
      <c r="K21" s="52">
        <v>8826028</v>
      </c>
      <c r="L21" s="52">
        <v>23793223</v>
      </c>
      <c r="M21" s="52">
        <v>29322480</v>
      </c>
      <c r="N21" s="52">
        <v>9602570</v>
      </c>
      <c r="O21" s="171">
        <f t="shared" si="1"/>
        <v>78891814</v>
      </c>
      <c r="P21" s="173">
        <f t="shared" si="2"/>
        <v>79359803</v>
      </c>
    </row>
    <row r="22" spans="3:16" ht="30" customHeight="1">
      <c r="C22" s="28"/>
      <c r="D22" s="29"/>
      <c r="E22" s="34" t="s">
        <v>49</v>
      </c>
      <c r="F22" s="52">
        <v>24310</v>
      </c>
      <c r="G22" s="52">
        <v>216200</v>
      </c>
      <c r="H22" s="171">
        <f t="shared" si="0"/>
        <v>240510</v>
      </c>
      <c r="I22" s="83"/>
      <c r="J22" s="52">
        <v>1466290</v>
      </c>
      <c r="K22" s="52">
        <v>1309470</v>
      </c>
      <c r="L22" s="52">
        <v>2140890</v>
      </c>
      <c r="M22" s="52">
        <v>1100300</v>
      </c>
      <c r="N22" s="52">
        <v>809400</v>
      </c>
      <c r="O22" s="171">
        <f t="shared" si="1"/>
        <v>6826350</v>
      </c>
      <c r="P22" s="173">
        <f t="shared" si="2"/>
        <v>7066860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71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71">
        <f t="shared" si="1"/>
        <v>0</v>
      </c>
      <c r="P23" s="173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71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71">
        <f t="shared" si="1"/>
        <v>0</v>
      </c>
      <c r="P24" s="173">
        <f t="shared" si="2"/>
        <v>0</v>
      </c>
    </row>
    <row r="25" spans="3:16" ht="30" customHeight="1">
      <c r="C25" s="28"/>
      <c r="D25" s="32" t="s">
        <v>51</v>
      </c>
      <c r="E25" s="33"/>
      <c r="F25" s="170">
        <f>SUM(F26:F28)</f>
        <v>10613389</v>
      </c>
      <c r="G25" s="170">
        <f>SUM(G26:G28)</f>
        <v>9783416</v>
      </c>
      <c r="H25" s="171">
        <f t="shared" si="0"/>
        <v>20396805</v>
      </c>
      <c r="I25" s="172"/>
      <c r="J25" s="170">
        <f>SUM(J26:J28)</f>
        <v>19216875</v>
      </c>
      <c r="K25" s="170">
        <f>SUM(K26:K28)</f>
        <v>21473080</v>
      </c>
      <c r="L25" s="170">
        <f>SUM(L26:L28)</f>
        <v>14960084</v>
      </c>
      <c r="M25" s="170">
        <f>SUM(M26:M28)</f>
        <v>12711661</v>
      </c>
      <c r="N25" s="170">
        <f>SUM(N26:N28)</f>
        <v>6482270</v>
      </c>
      <c r="O25" s="171">
        <f t="shared" si="1"/>
        <v>74843970</v>
      </c>
      <c r="P25" s="173">
        <f t="shared" si="2"/>
        <v>95240775</v>
      </c>
    </row>
    <row r="26" spans="3:16" ht="30" customHeight="1">
      <c r="C26" s="28"/>
      <c r="D26" s="29"/>
      <c r="E26" s="34" t="s">
        <v>52</v>
      </c>
      <c r="F26" s="52">
        <v>5758130</v>
      </c>
      <c r="G26" s="52">
        <v>7767020</v>
      </c>
      <c r="H26" s="171">
        <f t="shared" si="0"/>
        <v>13525150</v>
      </c>
      <c r="I26" s="83"/>
      <c r="J26" s="52">
        <v>14830830</v>
      </c>
      <c r="K26" s="52">
        <v>19715820</v>
      </c>
      <c r="L26" s="52">
        <v>13539000</v>
      </c>
      <c r="M26" s="52">
        <v>11424370</v>
      </c>
      <c r="N26" s="52">
        <v>6312800</v>
      </c>
      <c r="O26" s="171">
        <f t="shared" si="1"/>
        <v>65822820</v>
      </c>
      <c r="P26" s="173">
        <f t="shared" si="2"/>
        <v>79347970</v>
      </c>
    </row>
    <row r="27" spans="3:16" ht="30" customHeight="1">
      <c r="C27" s="28"/>
      <c r="D27" s="29"/>
      <c r="E27" s="34" t="s">
        <v>53</v>
      </c>
      <c r="F27" s="52">
        <v>906164</v>
      </c>
      <c r="G27" s="52">
        <v>329170</v>
      </c>
      <c r="H27" s="171">
        <f t="shared" si="0"/>
        <v>1235334</v>
      </c>
      <c r="I27" s="83"/>
      <c r="J27" s="52">
        <v>1461629</v>
      </c>
      <c r="K27" s="52">
        <v>706550</v>
      </c>
      <c r="L27" s="52">
        <v>406200</v>
      </c>
      <c r="M27" s="52">
        <v>397550</v>
      </c>
      <c r="N27" s="52">
        <v>100720</v>
      </c>
      <c r="O27" s="171">
        <f t="shared" si="1"/>
        <v>3072649</v>
      </c>
      <c r="P27" s="173">
        <f t="shared" si="2"/>
        <v>4307983</v>
      </c>
    </row>
    <row r="28" spans="3:16" ht="30" customHeight="1">
      <c r="C28" s="28"/>
      <c r="D28" s="29"/>
      <c r="E28" s="34" t="s">
        <v>54</v>
      </c>
      <c r="F28" s="52">
        <v>3949095</v>
      </c>
      <c r="G28" s="52">
        <v>1687226</v>
      </c>
      <c r="H28" s="171">
        <f t="shared" si="0"/>
        <v>5636321</v>
      </c>
      <c r="I28" s="83"/>
      <c r="J28" s="52">
        <v>2924416</v>
      </c>
      <c r="K28" s="52">
        <v>1050710</v>
      </c>
      <c r="L28" s="52">
        <v>1014884</v>
      </c>
      <c r="M28" s="52">
        <v>889741</v>
      </c>
      <c r="N28" s="52">
        <v>68750</v>
      </c>
      <c r="O28" s="171">
        <f t="shared" si="1"/>
        <v>5948501</v>
      </c>
      <c r="P28" s="173">
        <f t="shared" si="2"/>
        <v>11584822</v>
      </c>
    </row>
    <row r="29" spans="3:16" ht="30" customHeight="1">
      <c r="C29" s="28"/>
      <c r="D29" s="36" t="s">
        <v>55</v>
      </c>
      <c r="E29" s="37"/>
      <c r="F29" s="52">
        <v>1531258</v>
      </c>
      <c r="G29" s="52">
        <v>1546038</v>
      </c>
      <c r="H29" s="171">
        <f t="shared" si="0"/>
        <v>3077296</v>
      </c>
      <c r="I29" s="83"/>
      <c r="J29" s="52">
        <v>14091691</v>
      </c>
      <c r="K29" s="52">
        <v>11140146</v>
      </c>
      <c r="L29" s="52">
        <v>11918365</v>
      </c>
      <c r="M29" s="52">
        <v>14483592</v>
      </c>
      <c r="N29" s="52">
        <v>5584535</v>
      </c>
      <c r="O29" s="171">
        <f t="shared" si="1"/>
        <v>57218329</v>
      </c>
      <c r="P29" s="173">
        <f t="shared" si="2"/>
        <v>60295625</v>
      </c>
    </row>
    <row r="30" spans="3:16" ht="30" customHeight="1" thickBot="1">
      <c r="C30" s="38"/>
      <c r="D30" s="39" t="s">
        <v>56</v>
      </c>
      <c r="E30" s="40"/>
      <c r="F30" s="54">
        <v>5714737</v>
      </c>
      <c r="G30" s="54">
        <v>5473560</v>
      </c>
      <c r="H30" s="174">
        <f t="shared" si="0"/>
        <v>11188297</v>
      </c>
      <c r="I30" s="84"/>
      <c r="J30" s="54">
        <v>42963497</v>
      </c>
      <c r="K30" s="54">
        <v>23332342</v>
      </c>
      <c r="L30" s="54">
        <v>15983280</v>
      </c>
      <c r="M30" s="54">
        <v>12558205</v>
      </c>
      <c r="N30" s="54">
        <v>5504133</v>
      </c>
      <c r="O30" s="174">
        <f t="shared" si="1"/>
        <v>100341457</v>
      </c>
      <c r="P30" s="175">
        <f t="shared" si="2"/>
        <v>111529754</v>
      </c>
    </row>
    <row r="31" spans="3:16" ht="30" customHeight="1">
      <c r="C31" s="25" t="s">
        <v>57</v>
      </c>
      <c r="D31" s="41"/>
      <c r="E31" s="42"/>
      <c r="F31" s="166">
        <f>SUM(F32:F40)</f>
        <v>850410</v>
      </c>
      <c r="G31" s="166">
        <f>SUM(G32:G40)</f>
        <v>1442120</v>
      </c>
      <c r="H31" s="167">
        <f t="shared" si="0"/>
        <v>2292530</v>
      </c>
      <c r="I31" s="168"/>
      <c r="J31" s="166">
        <f>SUM(J32:J40)</f>
        <v>122060388</v>
      </c>
      <c r="K31" s="166">
        <f>SUM(K32:K40)</f>
        <v>111651656</v>
      </c>
      <c r="L31" s="166">
        <f>SUM(L32:L40)</f>
        <v>119232730</v>
      </c>
      <c r="M31" s="166">
        <f>SUM(M32:M40)</f>
        <v>151277350</v>
      </c>
      <c r="N31" s="166">
        <f>SUM(N32:N40)</f>
        <v>87758878</v>
      </c>
      <c r="O31" s="167">
        <f t="shared" si="1"/>
        <v>591981002</v>
      </c>
      <c r="P31" s="169">
        <f t="shared" si="2"/>
        <v>594273532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76">
        <f t="shared" si="0"/>
        <v>0</v>
      </c>
      <c r="I32" s="53"/>
      <c r="J32" s="87">
        <v>7166876</v>
      </c>
      <c r="K32" s="87">
        <v>19848830</v>
      </c>
      <c r="L32" s="87">
        <v>19477130</v>
      </c>
      <c r="M32" s="87">
        <v>19221187</v>
      </c>
      <c r="N32" s="87">
        <v>5393390</v>
      </c>
      <c r="O32" s="176">
        <f t="shared" si="1"/>
        <v>71107413</v>
      </c>
      <c r="P32" s="177">
        <f t="shared" si="2"/>
        <v>71107413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70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71">
        <f t="shared" si="1"/>
        <v>0</v>
      </c>
      <c r="P33" s="173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70">
        <f t="shared" si="0"/>
        <v>0</v>
      </c>
      <c r="I34" s="53"/>
      <c r="J34" s="52">
        <v>58506032</v>
      </c>
      <c r="K34" s="52">
        <v>44142716</v>
      </c>
      <c r="L34" s="52">
        <v>26038110</v>
      </c>
      <c r="M34" s="52">
        <v>19194283</v>
      </c>
      <c r="N34" s="52">
        <v>8380248</v>
      </c>
      <c r="O34" s="171">
        <f t="shared" si="1"/>
        <v>156261389</v>
      </c>
      <c r="P34" s="173">
        <f t="shared" si="2"/>
        <v>156261389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0</v>
      </c>
      <c r="H35" s="170">
        <f t="shared" si="0"/>
        <v>0</v>
      </c>
      <c r="I35" s="83"/>
      <c r="J35" s="52">
        <v>4660520</v>
      </c>
      <c r="K35" s="52">
        <v>4126610</v>
      </c>
      <c r="L35" s="52">
        <v>6764620</v>
      </c>
      <c r="M35" s="52">
        <v>6232200</v>
      </c>
      <c r="N35" s="52">
        <v>5126080</v>
      </c>
      <c r="O35" s="171">
        <f t="shared" si="1"/>
        <v>26910030</v>
      </c>
      <c r="P35" s="173">
        <f t="shared" si="2"/>
        <v>26910030</v>
      </c>
    </row>
    <row r="36" spans="3:16" ht="30" customHeight="1">
      <c r="C36" s="28"/>
      <c r="D36" s="36" t="s">
        <v>61</v>
      </c>
      <c r="E36" s="37"/>
      <c r="F36" s="52">
        <v>850410</v>
      </c>
      <c r="G36" s="52">
        <v>1191560</v>
      </c>
      <c r="H36" s="170">
        <f t="shared" si="0"/>
        <v>2041970</v>
      </c>
      <c r="I36" s="83"/>
      <c r="J36" s="52">
        <v>14118870</v>
      </c>
      <c r="K36" s="52">
        <v>12672620</v>
      </c>
      <c r="L36" s="52">
        <v>14839350</v>
      </c>
      <c r="M36" s="52">
        <v>8072810</v>
      </c>
      <c r="N36" s="52">
        <v>1055320</v>
      </c>
      <c r="O36" s="171">
        <f t="shared" si="1"/>
        <v>50758970</v>
      </c>
      <c r="P36" s="173">
        <f t="shared" si="2"/>
        <v>52800940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250560</v>
      </c>
      <c r="H37" s="170">
        <f t="shared" si="0"/>
        <v>250560</v>
      </c>
      <c r="I37" s="53"/>
      <c r="J37" s="52">
        <v>36547310</v>
      </c>
      <c r="K37" s="52">
        <v>29209290</v>
      </c>
      <c r="L37" s="52">
        <v>26359210</v>
      </c>
      <c r="M37" s="52">
        <v>14992140</v>
      </c>
      <c r="N37" s="52">
        <v>8071350</v>
      </c>
      <c r="O37" s="171">
        <f t="shared" si="1"/>
        <v>115179300</v>
      </c>
      <c r="P37" s="173">
        <f t="shared" si="2"/>
        <v>115429860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70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71">
        <f t="shared" si="1"/>
        <v>0</v>
      </c>
      <c r="P38" s="173">
        <f t="shared" si="2"/>
        <v>0</v>
      </c>
    </row>
    <row r="39" spans="3:16" ht="30" customHeight="1">
      <c r="C39" s="28"/>
      <c r="D39" s="158" t="s">
        <v>64</v>
      </c>
      <c r="E39" s="165"/>
      <c r="F39" s="52">
        <v>0</v>
      </c>
      <c r="G39" s="52">
        <v>0</v>
      </c>
      <c r="H39" s="171">
        <f t="shared" si="0"/>
        <v>0</v>
      </c>
      <c r="I39" s="53"/>
      <c r="J39" s="52">
        <v>266750</v>
      </c>
      <c r="K39" s="52">
        <v>911620</v>
      </c>
      <c r="L39" s="52">
        <v>25047550</v>
      </c>
      <c r="M39" s="52">
        <v>80015800</v>
      </c>
      <c r="N39" s="52">
        <v>57806480</v>
      </c>
      <c r="O39" s="171">
        <f t="shared" si="1"/>
        <v>164048200</v>
      </c>
      <c r="P39" s="173">
        <f t="shared" si="2"/>
        <v>164048200</v>
      </c>
    </row>
    <row r="40" spans="3:16" ht="30" customHeight="1" thickBot="1">
      <c r="C40" s="38"/>
      <c r="D40" s="160" t="s">
        <v>65</v>
      </c>
      <c r="E40" s="161"/>
      <c r="F40" s="88">
        <v>0</v>
      </c>
      <c r="G40" s="88">
        <v>0</v>
      </c>
      <c r="H40" s="178">
        <f t="shared" si="0"/>
        <v>0</v>
      </c>
      <c r="I40" s="55"/>
      <c r="J40" s="88">
        <v>794030</v>
      </c>
      <c r="K40" s="88">
        <v>739970</v>
      </c>
      <c r="L40" s="88">
        <v>706760</v>
      </c>
      <c r="M40" s="88">
        <v>3548930</v>
      </c>
      <c r="N40" s="88">
        <v>1926010</v>
      </c>
      <c r="O40" s="178">
        <f t="shared" si="1"/>
        <v>7715700</v>
      </c>
      <c r="P40" s="179">
        <f t="shared" si="2"/>
        <v>7715700</v>
      </c>
    </row>
    <row r="41" spans="3:16" ht="30" customHeight="1">
      <c r="C41" s="25" t="s">
        <v>66</v>
      </c>
      <c r="D41" s="41"/>
      <c r="E41" s="42"/>
      <c r="F41" s="166">
        <f>SUM(F42:F45)</f>
        <v>0</v>
      </c>
      <c r="G41" s="166">
        <f>SUM(G42:G45)</f>
        <v>0</v>
      </c>
      <c r="H41" s="167">
        <f t="shared" si="0"/>
        <v>0</v>
      </c>
      <c r="I41" s="180"/>
      <c r="J41" s="166">
        <f>SUM(J42:J45)</f>
        <v>43526132</v>
      </c>
      <c r="K41" s="166">
        <f>SUM(K42:K45)</f>
        <v>38726655</v>
      </c>
      <c r="L41" s="166">
        <f>SUM(L42:L45)</f>
        <v>122845246</v>
      </c>
      <c r="M41" s="166">
        <f>SUM(M42:M45)</f>
        <v>295902971</v>
      </c>
      <c r="N41" s="166">
        <f>SUM(N42:N45)</f>
        <v>188296240</v>
      </c>
      <c r="O41" s="167">
        <f t="shared" si="1"/>
        <v>689297244</v>
      </c>
      <c r="P41" s="169">
        <f t="shared" si="2"/>
        <v>689297244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71">
        <f t="shared" si="0"/>
        <v>0</v>
      </c>
      <c r="I42" s="53"/>
      <c r="J42" s="52">
        <v>675100</v>
      </c>
      <c r="K42" s="52">
        <v>2010754</v>
      </c>
      <c r="L42" s="52">
        <v>53062139</v>
      </c>
      <c r="M42" s="52">
        <v>154980242</v>
      </c>
      <c r="N42" s="52">
        <v>103011166</v>
      </c>
      <c r="O42" s="171">
        <f>SUM(I42:N42)</f>
        <v>313739401</v>
      </c>
      <c r="P42" s="173">
        <f>SUM(O42,H42)</f>
        <v>313739401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71">
        <f t="shared" si="0"/>
        <v>0</v>
      </c>
      <c r="I43" s="53"/>
      <c r="J43" s="52">
        <v>41655652</v>
      </c>
      <c r="K43" s="52">
        <v>33540671</v>
      </c>
      <c r="L43" s="52">
        <v>54734637</v>
      </c>
      <c r="M43" s="52">
        <v>75797353</v>
      </c>
      <c r="N43" s="52">
        <v>34031438</v>
      </c>
      <c r="O43" s="171">
        <f>SUM(I43:N43)</f>
        <v>239759751</v>
      </c>
      <c r="P43" s="173">
        <f>SUM(O43,H43)</f>
        <v>239759751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71">
        <f t="shared" si="0"/>
        <v>0</v>
      </c>
      <c r="I44" s="53"/>
      <c r="J44" s="52">
        <v>0</v>
      </c>
      <c r="K44" s="52">
        <v>253950</v>
      </c>
      <c r="L44" s="52">
        <v>1845840</v>
      </c>
      <c r="M44" s="52">
        <v>4704910</v>
      </c>
      <c r="N44" s="52">
        <v>2658970</v>
      </c>
      <c r="O44" s="171">
        <f>SUM(I44:N44)</f>
        <v>9463670</v>
      </c>
      <c r="P44" s="173">
        <f>SUM(O44,H44)</f>
        <v>9463670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74">
        <f t="shared" si="0"/>
        <v>0</v>
      </c>
      <c r="I45" s="56"/>
      <c r="J45" s="54">
        <v>1195380</v>
      </c>
      <c r="K45" s="54">
        <v>2921280</v>
      </c>
      <c r="L45" s="54">
        <v>13202630</v>
      </c>
      <c r="M45" s="54">
        <v>60420466</v>
      </c>
      <c r="N45" s="54">
        <v>48594666</v>
      </c>
      <c r="O45" s="181">
        <f>SUM(I45:N45)</f>
        <v>126334422</v>
      </c>
      <c r="P45" s="182">
        <f>SUM(O45,H45)</f>
        <v>126334422</v>
      </c>
    </row>
    <row r="46" spans="3:16" ht="30" customHeight="1" thickBot="1">
      <c r="C46" s="162" t="s">
        <v>70</v>
      </c>
      <c r="D46" s="163"/>
      <c r="E46" s="163"/>
      <c r="F46" s="183">
        <f>SUM(F10,F31,F41)</f>
        <v>30055961</v>
      </c>
      <c r="G46" s="183">
        <f>SUM(G10,G31,G41)</f>
        <v>37323834</v>
      </c>
      <c r="H46" s="184">
        <f t="shared" si="0"/>
        <v>67379795</v>
      </c>
      <c r="I46" s="185"/>
      <c r="J46" s="183">
        <f>SUM(J10,J31,J41)</f>
        <v>466585294</v>
      </c>
      <c r="K46" s="183">
        <f>SUM(K10,K31,K41)</f>
        <v>365160436</v>
      </c>
      <c r="L46" s="183">
        <f>SUM(L10,L31,L41)</f>
        <v>409961636</v>
      </c>
      <c r="M46" s="183">
        <f>SUM(M10,M31,M41)</f>
        <v>619161653</v>
      </c>
      <c r="N46" s="183">
        <f>SUM(N10,N31,N41)</f>
        <v>367832907</v>
      </c>
      <c r="O46" s="184">
        <f t="shared" si="1"/>
        <v>2228701926</v>
      </c>
      <c r="P46" s="186">
        <f t="shared" si="2"/>
        <v>2296081721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66">
        <f>SUM(F49,F55,F58,F63,F67,F68)</f>
        <v>26553929</v>
      </c>
      <c r="G48" s="166">
        <f>SUM(G49,G55,G58,G63,G67,G68)</f>
        <v>32586220</v>
      </c>
      <c r="H48" s="167">
        <f t="shared" si="0"/>
        <v>59140149</v>
      </c>
      <c r="I48" s="168"/>
      <c r="J48" s="166">
        <f>SUM(J49,J55,J58,J63,J67,J68)</f>
        <v>272533086</v>
      </c>
      <c r="K48" s="166">
        <f>SUM(K49,K55,K58,K63,K67,K68)</f>
        <v>193981836</v>
      </c>
      <c r="L48" s="166">
        <f>SUM(L49,L55,L58,L63,L67,L68)</f>
        <v>151539286</v>
      </c>
      <c r="M48" s="166">
        <f>SUM(M49,M55,M58,M63,M67,M68)</f>
        <v>154399823</v>
      </c>
      <c r="N48" s="166">
        <f>SUM(N49,N55,N58,N63,N67,N68)</f>
        <v>82488936</v>
      </c>
      <c r="O48" s="167">
        <f t="shared" si="1"/>
        <v>854942967</v>
      </c>
      <c r="P48" s="169">
        <f t="shared" si="2"/>
        <v>914083116</v>
      </c>
      <c r="Q48" s="20"/>
    </row>
    <row r="49" spans="3:16" ht="30" customHeight="1">
      <c r="C49" s="28"/>
      <c r="D49" s="29" t="s">
        <v>38</v>
      </c>
      <c r="E49" s="30"/>
      <c r="F49" s="170">
        <f>SUM(F50:F54)</f>
        <v>2654083</v>
      </c>
      <c r="G49" s="170">
        <f>SUM(G50:G54)</f>
        <v>5328550</v>
      </c>
      <c r="H49" s="171">
        <f t="shared" si="0"/>
        <v>7982633</v>
      </c>
      <c r="I49" s="172"/>
      <c r="J49" s="170">
        <f>SUM(J50:J54)</f>
        <v>57307636</v>
      </c>
      <c r="K49" s="170">
        <f>SUM(K50:K54)</f>
        <v>36361817</v>
      </c>
      <c r="L49" s="170">
        <f>SUM(L50:L54)</f>
        <v>27865258</v>
      </c>
      <c r="M49" s="170">
        <f>SUM(M50:M54)</f>
        <v>31472561</v>
      </c>
      <c r="N49" s="170">
        <f>SUM(N50:N54)</f>
        <v>28731552</v>
      </c>
      <c r="O49" s="171">
        <f t="shared" si="1"/>
        <v>181738824</v>
      </c>
      <c r="P49" s="173">
        <f t="shared" si="2"/>
        <v>189721457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71">
        <f t="shared" si="0"/>
        <v>0</v>
      </c>
      <c r="I50" s="83"/>
      <c r="J50" s="52">
        <v>35266963</v>
      </c>
      <c r="K50" s="52">
        <v>20089433</v>
      </c>
      <c r="L50" s="52">
        <v>17009988</v>
      </c>
      <c r="M50" s="52">
        <v>18154930</v>
      </c>
      <c r="N50" s="52">
        <v>16798953</v>
      </c>
      <c r="O50" s="171">
        <f t="shared" si="1"/>
        <v>107320267</v>
      </c>
      <c r="P50" s="173">
        <f t="shared" si="2"/>
        <v>107320267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71">
        <f t="shared" si="0"/>
        <v>0</v>
      </c>
      <c r="I51" s="83"/>
      <c r="J51" s="52">
        <v>205021</v>
      </c>
      <c r="K51" s="52">
        <v>517356</v>
      </c>
      <c r="L51" s="52">
        <v>778728</v>
      </c>
      <c r="M51" s="52">
        <v>2535528</v>
      </c>
      <c r="N51" s="52">
        <v>3917320</v>
      </c>
      <c r="O51" s="171">
        <f t="shared" si="1"/>
        <v>7953953</v>
      </c>
      <c r="P51" s="173">
        <f t="shared" si="2"/>
        <v>7953953</v>
      </c>
    </row>
    <row r="52" spans="3:16" ht="30" customHeight="1">
      <c r="C52" s="28"/>
      <c r="D52" s="29"/>
      <c r="E52" s="31" t="s">
        <v>41</v>
      </c>
      <c r="F52" s="52">
        <v>1201964</v>
      </c>
      <c r="G52" s="52">
        <v>2168572</v>
      </c>
      <c r="H52" s="171">
        <f t="shared" si="0"/>
        <v>3370536</v>
      </c>
      <c r="I52" s="83"/>
      <c r="J52" s="52">
        <v>8635550</v>
      </c>
      <c r="K52" s="52">
        <v>6195136</v>
      </c>
      <c r="L52" s="52">
        <v>4175713</v>
      </c>
      <c r="M52" s="52">
        <v>5509903</v>
      </c>
      <c r="N52" s="52">
        <v>5218684</v>
      </c>
      <c r="O52" s="171">
        <f t="shared" si="1"/>
        <v>29734986</v>
      </c>
      <c r="P52" s="173">
        <f t="shared" si="2"/>
        <v>33105522</v>
      </c>
    </row>
    <row r="53" spans="3:16" ht="30" customHeight="1">
      <c r="C53" s="28"/>
      <c r="D53" s="29"/>
      <c r="E53" s="31" t="s">
        <v>42</v>
      </c>
      <c r="F53" s="52">
        <v>940350</v>
      </c>
      <c r="G53" s="52">
        <v>2579775</v>
      </c>
      <c r="H53" s="171">
        <f t="shared" si="0"/>
        <v>3520125</v>
      </c>
      <c r="I53" s="83"/>
      <c r="J53" s="52">
        <v>6713452</v>
      </c>
      <c r="K53" s="52">
        <v>4083334</v>
      </c>
      <c r="L53" s="52">
        <v>2654598</v>
      </c>
      <c r="M53" s="52">
        <v>2195704</v>
      </c>
      <c r="N53" s="52">
        <v>1040549</v>
      </c>
      <c r="O53" s="171">
        <f t="shared" si="1"/>
        <v>16687637</v>
      </c>
      <c r="P53" s="173">
        <f t="shared" si="2"/>
        <v>20207762</v>
      </c>
    </row>
    <row r="54" spans="3:16" ht="30" customHeight="1">
      <c r="C54" s="28"/>
      <c r="D54" s="29"/>
      <c r="E54" s="31" t="s">
        <v>43</v>
      </c>
      <c r="F54" s="52">
        <v>511769</v>
      </c>
      <c r="G54" s="52">
        <v>580203</v>
      </c>
      <c r="H54" s="171">
        <f t="shared" si="0"/>
        <v>1091972</v>
      </c>
      <c r="I54" s="83"/>
      <c r="J54" s="52">
        <v>6486650</v>
      </c>
      <c r="K54" s="52">
        <v>5476558</v>
      </c>
      <c r="L54" s="52">
        <v>3246231</v>
      </c>
      <c r="M54" s="52">
        <v>3076496</v>
      </c>
      <c r="N54" s="52">
        <v>1756046</v>
      </c>
      <c r="O54" s="171">
        <f t="shared" si="1"/>
        <v>20041981</v>
      </c>
      <c r="P54" s="173">
        <f t="shared" si="2"/>
        <v>21133953</v>
      </c>
    </row>
    <row r="55" spans="3:16" ht="30" customHeight="1">
      <c r="C55" s="28"/>
      <c r="D55" s="32" t="s">
        <v>44</v>
      </c>
      <c r="E55" s="33"/>
      <c r="F55" s="170">
        <f>SUM(F56:F57)</f>
        <v>7266808</v>
      </c>
      <c r="G55" s="170">
        <f>SUM(G56:G57)</f>
        <v>11197240</v>
      </c>
      <c r="H55" s="171">
        <f t="shared" si="0"/>
        <v>18464048</v>
      </c>
      <c r="I55" s="172"/>
      <c r="J55" s="170">
        <f>SUM(J56:J57)</f>
        <v>134883000</v>
      </c>
      <c r="K55" s="170">
        <f>SUM(K56:K57)</f>
        <v>96205423</v>
      </c>
      <c r="L55" s="170">
        <f>SUM(L56:L57)</f>
        <v>60651628</v>
      </c>
      <c r="M55" s="170">
        <f>SUM(M56:M57)</f>
        <v>59032754</v>
      </c>
      <c r="N55" s="170">
        <f>SUM(N56:N57)</f>
        <v>28138280</v>
      </c>
      <c r="O55" s="171">
        <f t="shared" si="1"/>
        <v>378911085</v>
      </c>
      <c r="P55" s="173">
        <f t="shared" si="2"/>
        <v>397375133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71">
        <f t="shared" si="0"/>
        <v>0</v>
      </c>
      <c r="I56" s="83"/>
      <c r="J56" s="52">
        <v>110052498</v>
      </c>
      <c r="K56" s="52">
        <v>81047632</v>
      </c>
      <c r="L56" s="52">
        <v>51463742</v>
      </c>
      <c r="M56" s="52">
        <v>52727355</v>
      </c>
      <c r="N56" s="52">
        <v>26224288</v>
      </c>
      <c r="O56" s="171">
        <f t="shared" si="1"/>
        <v>321515515</v>
      </c>
      <c r="P56" s="173">
        <f t="shared" si="2"/>
        <v>321515515</v>
      </c>
    </row>
    <row r="57" spans="3:16" ht="30" customHeight="1">
      <c r="C57" s="28"/>
      <c r="D57" s="29"/>
      <c r="E57" s="31" t="s">
        <v>46</v>
      </c>
      <c r="F57" s="52">
        <v>7266808</v>
      </c>
      <c r="G57" s="52">
        <v>11197240</v>
      </c>
      <c r="H57" s="171">
        <f t="shared" si="0"/>
        <v>18464048</v>
      </c>
      <c r="I57" s="83"/>
      <c r="J57" s="52">
        <v>24830502</v>
      </c>
      <c r="K57" s="52">
        <v>15157791</v>
      </c>
      <c r="L57" s="52">
        <v>9187886</v>
      </c>
      <c r="M57" s="52">
        <v>6305399</v>
      </c>
      <c r="N57" s="52">
        <v>1913992</v>
      </c>
      <c r="O57" s="171">
        <f t="shared" si="1"/>
        <v>57395570</v>
      </c>
      <c r="P57" s="173">
        <f t="shared" si="2"/>
        <v>75859618</v>
      </c>
    </row>
    <row r="58" spans="3:16" ht="30" customHeight="1">
      <c r="C58" s="28"/>
      <c r="D58" s="32" t="s">
        <v>47</v>
      </c>
      <c r="E58" s="33"/>
      <c r="F58" s="170">
        <f>SUM(F59:F62)</f>
        <v>129300</v>
      </c>
      <c r="G58" s="170">
        <f>SUM(G59:G62)</f>
        <v>481873</v>
      </c>
      <c r="H58" s="171">
        <f t="shared" si="0"/>
        <v>611173</v>
      </c>
      <c r="I58" s="172"/>
      <c r="J58" s="170">
        <f>SUM(J59:J62)</f>
        <v>7868843</v>
      </c>
      <c r="K58" s="170">
        <f>SUM(K59:K62)</f>
        <v>9070109</v>
      </c>
      <c r="L58" s="170">
        <f>SUM(L59:L62)</f>
        <v>23181868</v>
      </c>
      <c r="M58" s="170">
        <f>SUM(M59:M62)</f>
        <v>27116765</v>
      </c>
      <c r="N58" s="170">
        <f>SUM(N59:N62)</f>
        <v>9308757</v>
      </c>
      <c r="O58" s="171">
        <f t="shared" si="1"/>
        <v>76546342</v>
      </c>
      <c r="P58" s="173">
        <f t="shared" si="2"/>
        <v>77157515</v>
      </c>
    </row>
    <row r="59" spans="3:16" ht="30" customHeight="1">
      <c r="C59" s="28"/>
      <c r="D59" s="29"/>
      <c r="E59" s="31" t="s">
        <v>48</v>
      </c>
      <c r="F59" s="52">
        <v>109852</v>
      </c>
      <c r="G59" s="52">
        <v>296641</v>
      </c>
      <c r="H59" s="171">
        <f t="shared" si="0"/>
        <v>406493</v>
      </c>
      <c r="I59" s="83"/>
      <c r="J59" s="52">
        <v>6555458</v>
      </c>
      <c r="K59" s="52">
        <v>7891586</v>
      </c>
      <c r="L59" s="52">
        <v>21307428</v>
      </c>
      <c r="M59" s="52">
        <v>26126495</v>
      </c>
      <c r="N59" s="52">
        <v>8580297</v>
      </c>
      <c r="O59" s="171">
        <f t="shared" si="1"/>
        <v>70461264</v>
      </c>
      <c r="P59" s="173">
        <f t="shared" si="2"/>
        <v>70867757</v>
      </c>
    </row>
    <row r="60" spans="3:16" ht="30" customHeight="1">
      <c r="C60" s="28"/>
      <c r="D60" s="29"/>
      <c r="E60" s="34" t="s">
        <v>49</v>
      </c>
      <c r="F60" s="52">
        <v>19448</v>
      </c>
      <c r="G60" s="52">
        <v>185232</v>
      </c>
      <c r="H60" s="171">
        <f t="shared" si="0"/>
        <v>204680</v>
      </c>
      <c r="I60" s="83"/>
      <c r="J60" s="52">
        <v>1313385</v>
      </c>
      <c r="K60" s="52">
        <v>1178523</v>
      </c>
      <c r="L60" s="52">
        <v>1874440</v>
      </c>
      <c r="M60" s="52">
        <v>990270</v>
      </c>
      <c r="N60" s="52">
        <v>728460</v>
      </c>
      <c r="O60" s="171">
        <f t="shared" si="1"/>
        <v>6085078</v>
      </c>
      <c r="P60" s="173">
        <f t="shared" si="2"/>
        <v>6289758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71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71">
        <f t="shared" si="1"/>
        <v>0</v>
      </c>
      <c r="P61" s="173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71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71">
        <f t="shared" si="1"/>
        <v>0</v>
      </c>
      <c r="P62" s="173">
        <f t="shared" si="2"/>
        <v>0</v>
      </c>
    </row>
    <row r="63" spans="3:16" ht="30" customHeight="1">
      <c r="C63" s="28"/>
      <c r="D63" s="32" t="s">
        <v>51</v>
      </c>
      <c r="E63" s="33"/>
      <c r="F63" s="170">
        <f>SUM(F64:F66)</f>
        <v>9453950</v>
      </c>
      <c r="G63" s="170">
        <f>SUM(G64:G66)</f>
        <v>8736890</v>
      </c>
      <c r="H63" s="171">
        <f t="shared" si="0"/>
        <v>18190840</v>
      </c>
      <c r="I63" s="172"/>
      <c r="J63" s="170">
        <f>SUM(J64:J66)</f>
        <v>17081061</v>
      </c>
      <c r="K63" s="170">
        <f>SUM(K64:K66)</f>
        <v>19141602</v>
      </c>
      <c r="L63" s="170">
        <f>SUM(L64:L66)</f>
        <v>13341403</v>
      </c>
      <c r="M63" s="170">
        <f>SUM(M64:M66)</f>
        <v>11313063</v>
      </c>
      <c r="N63" s="170">
        <f>SUM(N64:N66)</f>
        <v>5780133</v>
      </c>
      <c r="O63" s="171">
        <f t="shared" si="1"/>
        <v>66657262</v>
      </c>
      <c r="P63" s="173">
        <f t="shared" si="2"/>
        <v>84848102</v>
      </c>
    </row>
    <row r="64" spans="3:16" ht="30" customHeight="1">
      <c r="C64" s="28"/>
      <c r="D64" s="29"/>
      <c r="E64" s="34" t="s">
        <v>52</v>
      </c>
      <c r="F64" s="52">
        <v>5134568</v>
      </c>
      <c r="G64" s="52">
        <v>6944116</v>
      </c>
      <c r="H64" s="171">
        <f t="shared" si="0"/>
        <v>12078684</v>
      </c>
      <c r="I64" s="83"/>
      <c r="J64" s="52">
        <v>13220561</v>
      </c>
      <c r="K64" s="52">
        <v>17562665</v>
      </c>
      <c r="L64" s="52">
        <v>12087485</v>
      </c>
      <c r="M64" s="52">
        <v>10177990</v>
      </c>
      <c r="N64" s="52">
        <v>5634910</v>
      </c>
      <c r="O64" s="171">
        <f t="shared" si="1"/>
        <v>58683611</v>
      </c>
      <c r="P64" s="173">
        <f t="shared" si="2"/>
        <v>70762295</v>
      </c>
    </row>
    <row r="65" spans="3:16" ht="30" customHeight="1">
      <c r="C65" s="28"/>
      <c r="D65" s="29"/>
      <c r="E65" s="34" t="s">
        <v>53</v>
      </c>
      <c r="F65" s="52">
        <v>806417</v>
      </c>
      <c r="G65" s="52">
        <v>293525</v>
      </c>
      <c r="H65" s="171">
        <f t="shared" si="0"/>
        <v>1099942</v>
      </c>
      <c r="I65" s="83"/>
      <c r="J65" s="52">
        <v>1292277</v>
      </c>
      <c r="K65" s="52">
        <v>633299</v>
      </c>
      <c r="L65" s="52">
        <v>355580</v>
      </c>
      <c r="M65" s="52">
        <v>357795</v>
      </c>
      <c r="N65" s="52">
        <v>83348</v>
      </c>
      <c r="O65" s="171">
        <f t="shared" si="1"/>
        <v>2722299</v>
      </c>
      <c r="P65" s="173">
        <f t="shared" si="2"/>
        <v>3822241</v>
      </c>
    </row>
    <row r="66" spans="3:16" ht="30" customHeight="1">
      <c r="C66" s="28"/>
      <c r="D66" s="29"/>
      <c r="E66" s="34" t="s">
        <v>54</v>
      </c>
      <c r="F66" s="52">
        <v>3512965</v>
      </c>
      <c r="G66" s="52">
        <v>1499249</v>
      </c>
      <c r="H66" s="171">
        <f t="shared" si="0"/>
        <v>5012214</v>
      </c>
      <c r="I66" s="83"/>
      <c r="J66" s="52">
        <v>2568223</v>
      </c>
      <c r="K66" s="52">
        <v>945638</v>
      </c>
      <c r="L66" s="52">
        <v>898338</v>
      </c>
      <c r="M66" s="52">
        <v>777278</v>
      </c>
      <c r="N66" s="52">
        <v>61875</v>
      </c>
      <c r="O66" s="171">
        <f t="shared" si="1"/>
        <v>5251352</v>
      </c>
      <c r="P66" s="173">
        <f t="shared" si="2"/>
        <v>10263566</v>
      </c>
    </row>
    <row r="67" spans="3:16" ht="30" customHeight="1">
      <c r="C67" s="28"/>
      <c r="D67" s="36" t="s">
        <v>55</v>
      </c>
      <c r="E67" s="37"/>
      <c r="F67" s="52">
        <v>1335051</v>
      </c>
      <c r="G67" s="52">
        <v>1368107</v>
      </c>
      <c r="H67" s="171">
        <f t="shared" si="0"/>
        <v>2703158</v>
      </c>
      <c r="I67" s="83"/>
      <c r="J67" s="52">
        <v>12429049</v>
      </c>
      <c r="K67" s="52">
        <v>9870543</v>
      </c>
      <c r="L67" s="52">
        <v>10515849</v>
      </c>
      <c r="M67" s="52">
        <v>12906475</v>
      </c>
      <c r="N67" s="52">
        <v>5026081</v>
      </c>
      <c r="O67" s="171">
        <f t="shared" si="1"/>
        <v>50747997</v>
      </c>
      <c r="P67" s="173">
        <f t="shared" si="2"/>
        <v>53451155</v>
      </c>
    </row>
    <row r="68" spans="3:16" ht="30" customHeight="1" thickBot="1">
      <c r="C68" s="38"/>
      <c r="D68" s="39" t="s">
        <v>56</v>
      </c>
      <c r="E68" s="40"/>
      <c r="F68" s="54">
        <v>5714737</v>
      </c>
      <c r="G68" s="54">
        <v>5473560</v>
      </c>
      <c r="H68" s="174">
        <f t="shared" si="0"/>
        <v>11188297</v>
      </c>
      <c r="I68" s="84"/>
      <c r="J68" s="54">
        <v>42963497</v>
      </c>
      <c r="K68" s="54">
        <v>23332342</v>
      </c>
      <c r="L68" s="54">
        <v>15983280</v>
      </c>
      <c r="M68" s="54">
        <v>12558205</v>
      </c>
      <c r="N68" s="54">
        <v>5504133</v>
      </c>
      <c r="O68" s="174">
        <f t="shared" si="1"/>
        <v>100341457</v>
      </c>
      <c r="P68" s="175">
        <f t="shared" si="2"/>
        <v>111529754</v>
      </c>
    </row>
    <row r="69" spans="3:16" ht="30" customHeight="1">
      <c r="C69" s="25" t="s">
        <v>57</v>
      </c>
      <c r="D69" s="41"/>
      <c r="E69" s="42"/>
      <c r="F69" s="166">
        <f>SUM(F70:F78)</f>
        <v>743087</v>
      </c>
      <c r="G69" s="166">
        <f>SUM(G70:G78)</f>
        <v>1297908</v>
      </c>
      <c r="H69" s="167">
        <f t="shared" si="0"/>
        <v>2040995</v>
      </c>
      <c r="I69" s="168"/>
      <c r="J69" s="166">
        <f>SUM(J70:J78)</f>
        <v>108899957</v>
      </c>
      <c r="K69" s="166">
        <f>SUM(K70:K78)</f>
        <v>99557898</v>
      </c>
      <c r="L69" s="166">
        <f>SUM(L70:L78)</f>
        <v>106451624</v>
      </c>
      <c r="M69" s="166">
        <f>SUM(M70:M78)</f>
        <v>135100054</v>
      </c>
      <c r="N69" s="166">
        <f>SUM(N70:N78)</f>
        <v>78343484</v>
      </c>
      <c r="O69" s="167">
        <f t="shared" si="1"/>
        <v>528353017</v>
      </c>
      <c r="P69" s="169">
        <f t="shared" si="2"/>
        <v>530394012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76">
        <f t="shared" si="0"/>
        <v>0</v>
      </c>
      <c r="I70" s="53"/>
      <c r="J70" s="87">
        <v>6345416</v>
      </c>
      <c r="K70" s="87">
        <v>17773587</v>
      </c>
      <c r="L70" s="87">
        <v>17403626</v>
      </c>
      <c r="M70" s="87">
        <v>17158733</v>
      </c>
      <c r="N70" s="87">
        <v>4757385</v>
      </c>
      <c r="O70" s="176">
        <f t="shared" si="1"/>
        <v>63438747</v>
      </c>
      <c r="P70" s="177">
        <f t="shared" si="2"/>
        <v>63438747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70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71">
        <f t="shared" si="1"/>
        <v>0</v>
      </c>
      <c r="P71" s="173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70">
        <f t="shared" si="0"/>
        <v>0</v>
      </c>
      <c r="I72" s="53"/>
      <c r="J72" s="52">
        <v>52261773</v>
      </c>
      <c r="K72" s="52">
        <v>39382861</v>
      </c>
      <c r="L72" s="52">
        <v>23244002</v>
      </c>
      <c r="M72" s="52">
        <v>17210535</v>
      </c>
      <c r="N72" s="52">
        <v>7513204</v>
      </c>
      <c r="O72" s="171">
        <f t="shared" si="1"/>
        <v>139612375</v>
      </c>
      <c r="P72" s="173">
        <f t="shared" si="2"/>
        <v>139612375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0</v>
      </c>
      <c r="H73" s="170">
        <f t="shared" si="0"/>
        <v>0</v>
      </c>
      <c r="I73" s="83"/>
      <c r="J73" s="52">
        <v>4161632</v>
      </c>
      <c r="K73" s="52">
        <v>3654167</v>
      </c>
      <c r="L73" s="52">
        <v>6034600</v>
      </c>
      <c r="M73" s="52">
        <v>5583398</v>
      </c>
      <c r="N73" s="52">
        <v>4613472</v>
      </c>
      <c r="O73" s="171">
        <f t="shared" si="1"/>
        <v>24047269</v>
      </c>
      <c r="P73" s="173">
        <f t="shared" si="2"/>
        <v>24047269</v>
      </c>
    </row>
    <row r="74" spans="3:16" ht="30" customHeight="1">
      <c r="C74" s="28"/>
      <c r="D74" s="36" t="s">
        <v>61</v>
      </c>
      <c r="E74" s="37"/>
      <c r="F74" s="52">
        <v>743087</v>
      </c>
      <c r="G74" s="52">
        <v>1072404</v>
      </c>
      <c r="H74" s="170">
        <f t="shared" si="0"/>
        <v>1815491</v>
      </c>
      <c r="I74" s="83"/>
      <c r="J74" s="52">
        <v>12558826</v>
      </c>
      <c r="K74" s="52">
        <v>11303590</v>
      </c>
      <c r="L74" s="52">
        <v>13194667</v>
      </c>
      <c r="M74" s="52">
        <v>7175885</v>
      </c>
      <c r="N74" s="52">
        <v>949788</v>
      </c>
      <c r="O74" s="171">
        <f t="shared" si="1"/>
        <v>45182756</v>
      </c>
      <c r="P74" s="173">
        <f t="shared" si="2"/>
        <v>46998247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225504</v>
      </c>
      <c r="H75" s="170">
        <f aca="true" t="shared" si="3" ref="H75:H84">SUM(F75:G75)</f>
        <v>225504</v>
      </c>
      <c r="I75" s="53"/>
      <c r="J75" s="52">
        <v>32617608</v>
      </c>
      <c r="K75" s="52">
        <v>25992446</v>
      </c>
      <c r="L75" s="52">
        <v>23602134</v>
      </c>
      <c r="M75" s="52">
        <v>13354428</v>
      </c>
      <c r="N75" s="52">
        <v>7057695</v>
      </c>
      <c r="O75" s="171">
        <f aca="true" t="shared" si="4" ref="O75:O84">SUM(I75:N75)</f>
        <v>102624311</v>
      </c>
      <c r="P75" s="173">
        <f aca="true" t="shared" si="5" ref="P75:P84">SUM(O75,H75)</f>
        <v>102849815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70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71">
        <f t="shared" si="4"/>
        <v>0</v>
      </c>
      <c r="P76" s="173">
        <f t="shared" si="5"/>
        <v>0</v>
      </c>
    </row>
    <row r="77" spans="3:16" ht="30" customHeight="1">
      <c r="C77" s="28"/>
      <c r="D77" s="158" t="s">
        <v>64</v>
      </c>
      <c r="E77" s="165"/>
      <c r="F77" s="52">
        <v>0</v>
      </c>
      <c r="G77" s="52">
        <v>0</v>
      </c>
      <c r="H77" s="171">
        <f t="shared" si="3"/>
        <v>0</v>
      </c>
      <c r="I77" s="53"/>
      <c r="J77" s="52">
        <v>240075</v>
      </c>
      <c r="K77" s="52">
        <v>820458</v>
      </c>
      <c r="L77" s="52">
        <v>22364599</v>
      </c>
      <c r="M77" s="52">
        <v>71486028</v>
      </c>
      <c r="N77" s="52">
        <v>51833317</v>
      </c>
      <c r="O77" s="171">
        <f t="shared" si="4"/>
        <v>146744477</v>
      </c>
      <c r="P77" s="173">
        <f t="shared" si="5"/>
        <v>146744477</v>
      </c>
    </row>
    <row r="78" spans="3:16" ht="30" customHeight="1" thickBot="1">
      <c r="C78" s="38"/>
      <c r="D78" s="160" t="s">
        <v>65</v>
      </c>
      <c r="E78" s="161"/>
      <c r="F78" s="88">
        <v>0</v>
      </c>
      <c r="G78" s="88">
        <v>0</v>
      </c>
      <c r="H78" s="178">
        <f t="shared" si="3"/>
        <v>0</v>
      </c>
      <c r="I78" s="55"/>
      <c r="J78" s="88">
        <v>714627</v>
      </c>
      <c r="K78" s="88">
        <v>630789</v>
      </c>
      <c r="L78" s="88">
        <v>607996</v>
      </c>
      <c r="M78" s="88">
        <v>3131047</v>
      </c>
      <c r="N78" s="88">
        <v>1618623</v>
      </c>
      <c r="O78" s="178">
        <f t="shared" si="4"/>
        <v>6703082</v>
      </c>
      <c r="P78" s="179">
        <f t="shared" si="5"/>
        <v>6703082</v>
      </c>
    </row>
    <row r="79" spans="3:16" ht="30" customHeight="1">
      <c r="C79" s="25" t="s">
        <v>66</v>
      </c>
      <c r="D79" s="41"/>
      <c r="E79" s="42"/>
      <c r="F79" s="166">
        <f>SUM(F80:F83)</f>
        <v>0</v>
      </c>
      <c r="G79" s="166">
        <f>SUM(G80:G83)</f>
        <v>0</v>
      </c>
      <c r="H79" s="167">
        <f t="shared" si="3"/>
        <v>0</v>
      </c>
      <c r="I79" s="180"/>
      <c r="J79" s="166">
        <f>SUM(J80:J83)</f>
        <v>38965404</v>
      </c>
      <c r="K79" s="166">
        <f>SUM(K80:K83)</f>
        <v>34706719</v>
      </c>
      <c r="L79" s="166">
        <f>SUM(L80:L83)</f>
        <v>110096455</v>
      </c>
      <c r="M79" s="166">
        <f>SUM(M80:M83)</f>
        <v>264643201</v>
      </c>
      <c r="N79" s="166">
        <f>SUM(N80:N83)</f>
        <v>168003707</v>
      </c>
      <c r="O79" s="167">
        <f t="shared" si="4"/>
        <v>616415486</v>
      </c>
      <c r="P79" s="169">
        <f t="shared" si="5"/>
        <v>616415486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71">
        <f t="shared" si="3"/>
        <v>0</v>
      </c>
      <c r="I80" s="53"/>
      <c r="J80" s="52">
        <v>607590</v>
      </c>
      <c r="K80" s="52">
        <v>1809678</v>
      </c>
      <c r="L80" s="52">
        <v>47639685</v>
      </c>
      <c r="M80" s="52">
        <v>138775522</v>
      </c>
      <c r="N80" s="52">
        <v>92146659</v>
      </c>
      <c r="O80" s="171">
        <f t="shared" si="4"/>
        <v>280979134</v>
      </c>
      <c r="P80" s="173">
        <f t="shared" si="5"/>
        <v>280979134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71">
        <f t="shared" si="3"/>
        <v>0</v>
      </c>
      <c r="I81" s="53"/>
      <c r="J81" s="52">
        <v>37281972</v>
      </c>
      <c r="K81" s="52">
        <v>30069831</v>
      </c>
      <c r="L81" s="52">
        <v>48943597</v>
      </c>
      <c r="M81" s="52">
        <v>67629386</v>
      </c>
      <c r="N81" s="52">
        <v>30213302</v>
      </c>
      <c r="O81" s="171">
        <f t="shared" si="4"/>
        <v>214138088</v>
      </c>
      <c r="P81" s="173">
        <f t="shared" si="5"/>
        <v>214138088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71">
        <f t="shared" si="3"/>
        <v>0</v>
      </c>
      <c r="I82" s="53"/>
      <c r="J82" s="52">
        <v>0</v>
      </c>
      <c r="K82" s="52">
        <v>228555</v>
      </c>
      <c r="L82" s="52">
        <v>1630806</v>
      </c>
      <c r="M82" s="52">
        <v>4234419</v>
      </c>
      <c r="N82" s="52">
        <v>2359993</v>
      </c>
      <c r="O82" s="171">
        <f t="shared" si="4"/>
        <v>8453773</v>
      </c>
      <c r="P82" s="173">
        <f t="shared" si="5"/>
        <v>8453773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74">
        <f t="shared" si="3"/>
        <v>0</v>
      </c>
      <c r="I83" s="56"/>
      <c r="J83" s="54">
        <v>1075842</v>
      </c>
      <c r="K83" s="54">
        <v>2598655</v>
      </c>
      <c r="L83" s="54">
        <v>11882367</v>
      </c>
      <c r="M83" s="54">
        <v>54003874</v>
      </c>
      <c r="N83" s="54">
        <v>43283753</v>
      </c>
      <c r="O83" s="174">
        <f t="shared" si="4"/>
        <v>112844491</v>
      </c>
      <c r="P83" s="175">
        <f t="shared" si="5"/>
        <v>112844491</v>
      </c>
    </row>
    <row r="84" spans="3:16" ht="30" customHeight="1" thickBot="1">
      <c r="C84" s="162" t="s">
        <v>70</v>
      </c>
      <c r="D84" s="163"/>
      <c r="E84" s="163"/>
      <c r="F84" s="183">
        <f>SUM(F48,F69,F79)</f>
        <v>27297016</v>
      </c>
      <c r="G84" s="183">
        <f>SUM(G48,G69,G79)</f>
        <v>33884128</v>
      </c>
      <c r="H84" s="184">
        <f t="shared" si="3"/>
        <v>61181144</v>
      </c>
      <c r="I84" s="185"/>
      <c r="J84" s="183">
        <f>SUM(J48,J69,J79)</f>
        <v>420398447</v>
      </c>
      <c r="K84" s="183">
        <f>SUM(K48,K69,K79)</f>
        <v>328246453</v>
      </c>
      <c r="L84" s="183">
        <f>SUM(L48,L69,L79)</f>
        <v>368087365</v>
      </c>
      <c r="M84" s="183">
        <f>SUM(M48,M69,M79)</f>
        <v>554143078</v>
      </c>
      <c r="N84" s="183">
        <f>SUM(N48,N69,N79)</f>
        <v>328836127</v>
      </c>
      <c r="O84" s="184">
        <f t="shared" si="4"/>
        <v>1999711470</v>
      </c>
      <c r="P84" s="186">
        <f t="shared" si="5"/>
        <v>2060892614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2023-09-21T05:36:53Z</cp:lastPrinted>
  <dcterms:created xsi:type="dcterms:W3CDTF">2012-04-10T04:28:23Z</dcterms:created>
  <dcterms:modified xsi:type="dcterms:W3CDTF">2023-09-21T05:36:56Z</dcterms:modified>
  <cp:category/>
  <cp:version/>
  <cp:contentType/>
  <cp:contentStatus/>
</cp:coreProperties>
</file>